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5" activeTab="1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Export Options" sheetId="8" r:id="rId8"/>
    <sheet name="Time Series Edges" sheetId="10" state="hidden" r:id="rId9"/>
    <sheet name="Top Items" sheetId="9" r:id="rId10"/>
    <sheet name="Time Series" sheetId="11" r:id="rId11"/>
  </sheets>
  <definedNames>
    <definedName name="BinDivisor">'Overall Metrics'!$X$2</definedName>
    <definedName name="DynamicFilterColumnName" localSheetId="8">#REF!</definedName>
    <definedName name="DynamicFilterColumnName">#REF!</definedName>
    <definedName name="DynamicFilterForceCalculationRange" localSheetId="8">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8">#REF!</definedName>
    <definedName name="DynamicFilterTableName">#REF!</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2"/>
  </pivotCaches>
  <extLst>
    <ext xmlns:x14="http://schemas.microsoft.com/office/spreadsheetml/2009/9/main" uri="{BBE1A952-AA13-448e-AADC-164F8A28A991}">
      <x14:slicerCaches>
        <x14:slicerCache r:id="rId16"/>
        <x14:slicerCache r:id="rId17"/>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9.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<sst xmlns="http://schemas.openxmlformats.org/spreadsheetml/2006/main" count="25625" uniqueCount="3323">
  <si>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</si>
  <si>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</si>
  <si>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</si>
  <si>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</si>
  <si>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</si>
  <si>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</si>
  <si>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</si>
  <si>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</si>
  <si>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</si>
  <si>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</si>
  <si>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</si>
  <si>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</si>
  <si>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</si>
  <si>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</si>
  <si>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</si>
  <si>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</si>
  <si>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</si>
  <si>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</si>
  <si>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</si>
  <si>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</si>
  <si>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</si>
  <si>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</si>
  <si>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</si>
  <si>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</si>
  <si>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</si>
  <si>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</si>
  <si>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</si>
  <si>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</si>
  <si>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</si>
  <si>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</si>
  <si>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</si>
  <si>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</si>
  <si>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</si>
  <si>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</si>
  <si>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</si>
  <si>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</si>
  <si>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</si>
  <si>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</si>
  <si>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</si>
  <si>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</si>
  <si>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</si>
  <si>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</si>
  <si>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</si>
  <si>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</si>
  <si>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</si>
  <si>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</si>
  <si>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</si>
  <si>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</si>
  <si>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</si>
  <si>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</si>
  <si>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</si>
  <si>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</si>
  <si>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</si>
  <si>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</si>
  <si>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</si>
  <si>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</si>
  <si>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</si>
  <si>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</si>
  <si>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</si>
  <si>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</si>
  <si>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</si>
  <si>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</si>
  <si>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</si>
  <si>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</si>
  <si>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</si>
  <si>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</si>
  <si>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</si>
  <si>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</si>
  <si>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</si>
  <si>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</si>
  <si>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</si>
  <si>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</si>
  <si>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</si>
  <si>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</si>
  <si>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</si>
  <si>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</si>
  <si>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</si>
  <si>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</si>
  <si>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</si>
  <si>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</si>
  <si>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</si>
  <si>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</si>
  <si>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</si>
  <si>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</si>
  <si>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</si>
  <si>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</si>
  <si>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</si>
  <si>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</si>
  <si>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</si>
  <si>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</si>
  <si>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</si>
  <si>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</si>
  <si>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</si>
  <si>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</si>
  <si>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</si>
  <si>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</si>
  <si>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</si>
  <si>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</si>
  <si>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</si>
  <si>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</si>
  <si>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</si>
  <si>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</si>
  <si>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</si>
  <si>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</si>
  <si>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</si>
  <si>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</si>
  <si>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</si>
  <si>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</si>
  <si>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</si>
  <si>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</si>
  <si>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</si>
  <si>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</si>
  <si>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</si>
  <si>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</si>
  <si>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</si>
  <si>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</si>
  <si>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</si>
  <si>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</si>
  <si>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</si>
  <si>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</si>
  <si>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</si>
  <si>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</si>
  <si>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</si>
  <si>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</si>
  <si>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</si>
  <si>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</si>
  <si>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</si>
  <si>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</si>
  <si>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</si>
  <si>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</si>
  <si>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</si>
  <si>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</si>
  <si>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</si>
  <si>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</si>
  <si>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</si>
  <si>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</si>
  <si>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</si>
  <si>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</si>
  <si>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</si>
  <si>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</si>
  <si>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</si>
  <si>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</si>
  <si>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</si>
  <si>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</si>
  <si>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</si>
  <si>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</si>
  <si>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</si>
  <si>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</si>
  <si>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</si>
  <si>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</si>
  <si>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</si>
  <si>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</si>
  <si>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</si>
  <si>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</si>
  <si>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</si>
  <si>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</si>
  <si>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</si>
  <si>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</si>
  <si>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</si>
  <si>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</si>
  <si>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</si>
  <si>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</si>
  <si>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</si>
  <si>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</si>
  <si>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</si>
  <si>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</si>
  <si>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</si>
  <si>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</si>
  <si>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</si>
  <si>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</si>
  <si>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</si>
  <si>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</si>
  <si>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</si>
  <si>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</si>
  <si>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</si>
  <si>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</si>
  <si>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</si>
  <si>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</si>
  <si>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</si>
  <si>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</si>
  <si>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</si>
  <si>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</si>
  <si>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</si>
  <si>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</si>
  <si>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</si>
  <si>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</si>
  <si>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</si>
  <si>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</si>
  <si>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</si>
  <si>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</si>
  <si>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</si>
  <si>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</si>
  <si>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</si>
  <si>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</si>
  <si>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</si>
  <si>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</si>
  <si>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</si>
  <si>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</si>
  <si>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</si>
  <si>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</si>
  <si>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</si>
  <si>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</si>
  <si>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</si>
  <si>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</si>
  <si>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</si>
  <si>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</si>
  <si>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</si>
  <si>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</si>
  <si>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</si>
  <si>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</si>
  <si>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</si>
  <si>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</si>
  <si>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alexfenton</t>
  </si>
  <si>
    <t>helenbevan</t>
  </si>
  <si>
    <t>jgustavob</t>
  </si>
  <si>
    <t>rainydaypftu</t>
  </si>
  <si>
    <t>gearaguirang</t>
  </si>
  <si>
    <t>profkmorrell</t>
  </si>
  <si>
    <t>carmelabchem</t>
  </si>
  <si>
    <t>mca3c</t>
  </si>
  <si>
    <t>falias</t>
  </si>
  <si>
    <t>lhsct_at</t>
  </si>
  <si>
    <t>b_angelam</t>
  </si>
  <si>
    <t>thecuriousluke</t>
  </si>
  <si>
    <t>_oliviabot</t>
  </si>
  <si>
    <t>longpopitn</t>
  </si>
  <si>
    <t>demografia_csic</t>
  </si>
  <si>
    <t>azsciencecomm</t>
  </si>
  <si>
    <t>sanjivvmore</t>
  </si>
  <si>
    <t>fez1099</t>
  </si>
  <si>
    <t>fortunata_2030</t>
  </si>
  <si>
    <t>mariecurie_ncp</t>
  </si>
  <si>
    <t>ied_europe</t>
  </si>
  <si>
    <t>jseubaparis</t>
  </si>
  <si>
    <t>syu_adnan</t>
  </si>
  <si>
    <t>protect_itn</t>
  </si>
  <si>
    <t>tyajoon</t>
  </si>
  <si>
    <t>openp2pdesign</t>
  </si>
  <si>
    <t>aqsaqal</t>
  </si>
  <si>
    <t>academicchatter</t>
  </si>
  <si>
    <t>casettarilab</t>
  </si>
  <si>
    <t>crespelelodie</t>
  </si>
  <si>
    <t>nsmnss</t>
  </si>
  <si>
    <t>asist_sigsm</t>
  </si>
  <si>
    <t>obspsy</t>
  </si>
  <si>
    <t>shortcutstv_cjl</t>
  </si>
  <si>
    <t>pamela1981</t>
  </si>
  <si>
    <t>luiy</t>
  </si>
  <si>
    <t>irishetchings</t>
  </si>
  <si>
    <t>dale_munday</t>
  </si>
  <si>
    <t>lenandlar</t>
  </si>
  <si>
    <t>koltaikolina</t>
  </si>
  <si>
    <t>paulfenn16</t>
  </si>
  <si>
    <t>evaanyon</t>
  </si>
  <si>
    <t>kauship1</t>
  </si>
  <si>
    <t>aeleraqi</t>
  </si>
  <si>
    <t>thesraorg</t>
  </si>
  <si>
    <t>pelikankristina</t>
  </si>
  <si>
    <t>anandstweets</t>
  </si>
  <si>
    <t>nosqldigest</t>
  </si>
  <si>
    <t>annamariafabia2</t>
  </si>
  <si>
    <t>roshnied1</t>
  </si>
  <si>
    <t>wonderfulcoffe_</t>
  </si>
  <si>
    <t>melanielybarger</t>
  </si>
  <si>
    <t>socialcoachdach</t>
  </si>
  <si>
    <t>mayseitanidi</t>
  </si>
  <si>
    <t>bpscyberpsych</t>
  </si>
  <si>
    <t>lieberothdk</t>
  </si>
  <si>
    <t>britdavidson</t>
  </si>
  <si>
    <t>verenanz</t>
  </si>
  <si>
    <t>dibungikalend</t>
  </si>
  <si>
    <t>grazytgrazynatt</t>
  </si>
  <si>
    <t>cookhamdeancc</t>
  </si>
  <si>
    <t>malikslam</t>
  </si>
  <si>
    <t>technolandy</t>
  </si>
  <si>
    <t>supayalaya</t>
  </si>
  <si>
    <t>josephdowning1</t>
  </si>
  <si>
    <t>greentechdon</t>
  </si>
  <si>
    <t>benedicterios</t>
  </si>
  <si>
    <t>chidambara09</t>
  </si>
  <si>
    <t>vivianfrancos</t>
  </si>
  <si>
    <t>thomas_harrer</t>
  </si>
  <si>
    <t>jimmyroybloom</t>
  </si>
  <si>
    <t>wasim_ahmed_</t>
  </si>
  <si>
    <t>praxsozi</t>
  </si>
  <si>
    <t>danielamof</t>
  </si>
  <si>
    <t>jhengstler</t>
  </si>
  <si>
    <t>philonedtech</t>
  </si>
  <si>
    <t>anncavoukian</t>
  </si>
  <si>
    <t>engbrg</t>
  </si>
  <si>
    <t>onlinecrslady</t>
  </si>
  <si>
    <t>real_person_dh</t>
  </si>
  <si>
    <t>jorgegeo28</t>
  </si>
  <si>
    <t>paulomatui</t>
  </si>
  <si>
    <t>wasim_ahmed</t>
  </si>
  <si>
    <t>drmmgs</t>
  </si>
  <si>
    <t>railwayseva</t>
  </si>
  <si>
    <t>spainportugalmc</t>
  </si>
  <si>
    <t>wasim___ahmed</t>
  </si>
  <si>
    <t>theladythinks</t>
  </si>
  <si>
    <t>walejay</t>
  </si>
  <si>
    <t>openresleeds</t>
  </si>
  <si>
    <t>mscactions</t>
  </si>
  <si>
    <t>was3210</t>
  </si>
  <si>
    <t>studentsncl</t>
  </si>
  <si>
    <t>uniofnewcastle</t>
  </si>
  <si>
    <t>cassie_boness</t>
  </si>
  <si>
    <t>subatomicdoc</t>
  </si>
  <si>
    <t>sonsocmed</t>
  </si>
  <si>
    <t>lawrie_michelle</t>
  </si>
  <si>
    <t>whoisabishag</t>
  </si>
  <si>
    <t>scporesearch</t>
  </si>
  <si>
    <t>jennifertieman</t>
  </si>
  <si>
    <t>digifootballnet</t>
  </si>
  <si>
    <t>vaughanconnolly</t>
  </si>
  <si>
    <t>tera_sawa</t>
  </si>
  <si>
    <t>larerbloggen</t>
  </si>
  <si>
    <t>bernardamus</t>
  </si>
  <si>
    <t>profkpritchard</t>
  </si>
  <si>
    <t>filmstarstudies</t>
  </si>
  <si>
    <t>prateekbuch</t>
  </si>
  <si>
    <t>_valeriei</t>
  </si>
  <si>
    <t>kayenightingale</t>
  </si>
  <si>
    <t>alanhayes725</t>
  </si>
  <si>
    <t>anna_de_simoni</t>
  </si>
  <si>
    <t>natashachilman</t>
  </si>
  <si>
    <t>globalphobserv</t>
  </si>
  <si>
    <t>dilekonkal</t>
  </si>
  <si>
    <t>sageoceantweets</t>
  </si>
  <si>
    <t>emmanueldabophd</t>
  </si>
  <si>
    <t>dbatanasova</t>
  </si>
  <si>
    <t>symplur</t>
  </si>
  <si>
    <t>kinza3310</t>
  </si>
  <si>
    <t>mrnick</t>
  </si>
  <si>
    <t>andy_tattersall</t>
  </si>
  <si>
    <t>sputniksteve</t>
  </si>
  <si>
    <t>marc_smith</t>
  </si>
  <si>
    <t>lseimpactblog</t>
  </si>
  <si>
    <t>fb_collective</t>
  </si>
  <si>
    <t>drjdlord</t>
  </si>
  <si>
    <t>cristinavas</t>
  </si>
  <si>
    <t>prof_chadwick</t>
  </si>
  <si>
    <t>fire_and_skill</t>
  </si>
  <si>
    <t>richdron</t>
  </si>
  <si>
    <t>leighakendall</t>
  </si>
  <si>
    <t>georgemasonu</t>
  </si>
  <si>
    <t>businessinsider</t>
  </si>
  <si>
    <t>smr_foundation</t>
  </si>
  <si>
    <t>nodexl</t>
  </si>
  <si>
    <t>martinhoyes</t>
  </si>
  <si>
    <t>gmacscotland</t>
  </si>
  <si>
    <t>statmaven</t>
  </si>
  <si>
    <t>papajohns</t>
  </si>
  <si>
    <t>brboland</t>
  </si>
  <si>
    <t>emjjj94</t>
  </si>
  <si>
    <t>hiljnl</t>
  </si>
  <si>
    <t>spicer_booth</t>
  </si>
  <si>
    <t>suebecks</t>
  </si>
  <si>
    <t>sheffhallamuni</t>
  </si>
  <si>
    <t>elliiipses</t>
  </si>
  <si>
    <t>digitalmethods</t>
  </si>
  <si>
    <t>bigdatasoc</t>
  </si>
  <si>
    <t>vissocmedlab</t>
  </si>
  <si>
    <t>socdatalab</t>
  </si>
  <si>
    <t>manutd</t>
  </si>
  <si>
    <t>st</t>
  </si>
  <si>
    <t>maryamnsharif</t>
  </si>
  <si>
    <t>tahirmughalpml1</t>
  </si>
  <si>
    <t>hamidmirpak</t>
  </si>
  <si>
    <t>bbhuttozardari</t>
  </si>
  <si>
    <t>bakhtawarbz</t>
  </si>
  <si>
    <t>carebaccer</t>
  </si>
  <si>
    <t>sshrc_crsh</t>
  </si>
  <si>
    <t>bcgeu</t>
  </si>
  <si>
    <t>bctf</t>
  </si>
  <si>
    <t>noybeu</t>
  </si>
  <si>
    <t>aajtak</t>
  </si>
  <si>
    <t>drmdhnecr</t>
  </si>
  <si>
    <t>railminindia</t>
  </si>
  <si>
    <t>crsechgecr1</t>
  </si>
  <si>
    <t>kp24</t>
  </si>
  <si>
    <t>rickygervais</t>
  </si>
  <si>
    <t>emeraldglobal</t>
  </si>
  <si>
    <t>prof_chrisday</t>
  </si>
  <si>
    <t>ronesh</t>
  </si>
  <si>
    <t>metrouk</t>
  </si>
  <si>
    <t>thinkforward</t>
  </si>
  <si>
    <t>pg_2019</t>
  </si>
  <si>
    <t>ziqizhang_zz</t>
  </si>
  <si>
    <t>infoschoolsheff</t>
  </si>
  <si>
    <t>peterabath</t>
  </si>
  <si>
    <t>scharrsheffield</t>
  </si>
  <si>
    <t>_zen_bot_</t>
  </si>
  <si>
    <t>mark_carrigan</t>
  </si>
  <si>
    <t>Mentions</t>
  </si>
  <si>
    <t>Replies to</t>
  </si>
  <si>
    <t>Network analysis through Amazon products - interesting idea from https://t.co/PMpZ34i7Am - here's what @ManUtd product network looks like @was3210 @richdron @Fire_and_Skill @Prof_Chadwick @cristinavas @drjdlord @FB_Collective https://t.co/MsEalYZ6A6</t>
  </si>
  <si>
    <t>Not only is Twitter a powerful way to share, learn &amp;amp; connect, it's an important research data source &amp;amp; is driving new knowledge. New research methodologies are emerging around it, such as netnography &amp;amp; digital ethnography: https://t.co/7I4LjnY74B Via @leighakendall @LSEImpactBlog</t>
  </si>
  <si>
    <t>6 PM, July 17 at George Mason University Social Media expert @marc_smith will present NodeXL, an open source network analysis &amp;amp; #datavisualization tool, especially useful for Twitter &amp;amp; other #socialmedia @GeorgeMasonU #twitter #LinkedIn https://t.co/zekKESbR2H</t>
  </si>
  <si>
    <t>A woman who studied 600 millionaires says the key to getting rich has nothing to do with how smart you are https://t.co/8IkE9ZV6sw via @BusinessInsider #PhDChat #Finance #Money #Savings</t>
  </si>
  <si>
    <t>RT @MSCActions: Twitter remains the most popular platform for academic #research. Read this article from @was3210 @LSEImpactBlog to know moâ€¦</t>
  </si>
  <si>
    <t>RT @Thomas_Harrer: #NodeXL via @NodeXL
ðŸ“– https://t.co/8UzmveNdbh
@nodexl
@vivianfrancos
@smr_foundation
@chidambara09
ðŸ“Œ @thomas_harrer
@stâ€¦</t>
  </si>
  <si>
    <t>RT @chidambara09: @Thomas_Harrer @nodexl @VivianFrancos @smr_foundation @statmaven @marc_smith @was3210 @gmacscotland @martinhoyes #NOdeXLâ€¦</t>
  </si>
  <si>
    <t>RT @BenedicteRios: RT @greentechdon: RT @Thomas_Harrer: #NodeXL via @NodeXL
ðŸ“– https://t.co/7pBEu7EWEe
@nodexl
@vivianfrancos
@smr_foundatiâ€¦</t>
  </si>
  <si>
    <t>@BrBoland @PapaJohns @was3210 Retweet</t>
  </si>
  <si>
    <t>RT @was3210: A comparison of information sharing behaviours across 379 health conditions on Twitter https://t.co/QhLZLyYsZW
#PhDChat #Sociaâ€¦</t>
  </si>
  <si>
    <t>@was3210 @nodexl @EmJJJ94</t>
  </si>
  <si>
    <t>@was3210 @marc_smith @nodexl There is a good reason why the spacing between "L" and "Y" is usually reduced.</t>
  </si>
  <si>
    <t>RT @was3210: Now fully *open access* @HILJnl article 
Novel insights into views towards H1N1 during the 2009 Pandemic: a thematic analysisâ€¦</t>
  </si>
  <si>
    <t>RT @was3210: Social Media &amp;amp; Digital Humanities: Social Network Analysis Using 
@NodeXL
*virtual attendance possible*
https://t.co/dVAOYi0â€¦</t>
  </si>
  <si>
    <t>RT @was3210: I was in secondary school when social media became popular &amp;amp; Facebook launched. At the time  I didn't understand the power ofâ€¦</t>
  </si>
  <si>
    <t>RT @was3210: "Our findings have broad implications for understanding how social media activity is structured under the conditions of informâ€¦</t>
  </si>
  <si>
    <t>@spicer_booth have you seen this? Not sure it'll help you at this stage, but might be interesting? Might not be of course ðŸ˜‰ https://t.co/5nPeuqRoit</t>
  </si>
  <si>
    <t>RT @was3210: Social Media &amp;amp; Digital Humanities: Social Network Analysis Using 
@NodeXL
*virtual attendance possible*
https://t.co/dVAOYi0…</t>
  </si>
  <si>
    <t>RT @Larerbloggen: Using Twitter as a data source: an overview of social media research tools (2019)
Wasim Ahmed updates the latest developm…</t>
  </si>
  <si>
    <t>@was3210 @suebecks One for you @Lenandlar ðŸ‘ðŸ»</t>
  </si>
  <si>
    <t>@Dale_Munday @was3210 @suebecks Yea Dale thanks it is indeed so. Appreciated.</t>
  </si>
  <si>
    <t>RT @was3210: Learn how to use @NodeXL to analyse social media data at this event at @sheffhallamuni ! #PhDChat https://t.co/kiV5nR08F3</t>
  </si>
  <si>
    <t>RT @was3210: This is what a @NodeXL graph looks like on #diabetes discussion on Twitter (see full report here https://t.co/ysuPrVlcEK)
Lea…</t>
  </si>
  <si>
    <t>@LSEImpactBlog @was3210 Cc @Elliiipses</t>
  </si>
  <si>
    <t>RT @LSEImpactBlog: Using Twitter as a data source: an overview of social media research tools (2019) @was3210
https://t.co/jgTXD1BAm3 #Aca…</t>
  </si>
  <si>
    <t>RT @was3210: Learn to analyse Twitter data for academic research at this 1 day workshop at @sheffhallamuni
Social Media &amp;amp; Digital Humaniti…</t>
  </si>
  <si>
    <t>How is social media data being used in research and who is working with this data? @SAGEOceanTweets latest post featuring @was3210 @socdatalab @VisSocMedLab @BigDataSoc @digitalmethods is now available.
https://t.co/gTBqMSv4Ro
#socialresearch #socialmedia #data</t>
  </si>
  <si>
    <t>RT @TheSRAOrg: Using Twitter as a data source: an overview of social media research tools (2019)
Blog post by @was3210 for @LSEImpactBlog
h…</t>
  </si>
  <si>
    <t>RT @alexfenton: Network analysis through Amazon products - interesting idea from https://t.co/PMpZ34i7Am - here's what @ManUtd product netw…</t>
  </si>
  <si>
    <t>RT @filmstarstudies: Useful for researching Twitter/social media medhod &amp;amp; methodology including reference links &amp;amp; advisable tools.
'Using…</t>
  </si>
  <si>
    <t>RT @_valeriei: #edtechuvic #tiegrad https://t.co/M2FXtBQ6wf</t>
  </si>
  <si>
    <t>Oxford Dow v 1st XI
Oxford Dow 0/1 (0.6), 273 reqd off 53 ov
0.6: Ahmed to Watts, OUT
Will Watts c Yasir Qureshi b Wasim Ahmed 0 (6)
https://t.co/ujMPfUA7By</t>
  </si>
  <si>
    <t>Oxford Dow v 1st XI
Oxford Dow 4/2 (2.2), 269 reqd off 51.4 ov
2.2: Ahmed to Rafiq, OUT
Amin Rafiq b Wasim Ahmed 0 (2)
https://t.co/ujMPfUA7By</t>
  </si>
  <si>
    <t>Oxford Dow v 1st XI
Oxford Dow 43/3 (8.3), 230 reqd off 45.3 ov
8.3: Ahmed to Smith, OUT
Freddie Smith b Wasim Ahmed 12 (18)
https://t.co/ujMPfUA7By</t>
  </si>
  <si>
    <t>Oxford Dow v 1st XI
Oxford Dow 81/4 (14.5), 192 reqd off 39.1 ov
14.5: Ahmed to Slatter, OUT
Curtly Slatter b Wasim Ahmed 18 (26)
https://t.co/ujMPfUA7By</t>
  </si>
  <si>
    <t>RT @alanhayes725: Really helpful _xD83D__xDC68_‍_xD83C__xDF93__xD83D__xDC69_‍_xD83C__xDF93_ https://t.co/95Ljyssz3N</t>
  </si>
  <si>
    <t>RT @greentechdon: RT @Thomas_Harrer: #NodeXL via @NodeXL
ðŸ“– https://t.co/7pBEu7EWEe
@nodexl
@vivianfrancos
@smr_foundation
@chidambara09
ðŸ“Œ @thomas_harrer
@statmaven
@marc_smith
@was3210
@gmacscotland
@martinhoyes
Top hashtags:
#ai
#iot
#bigdata
#noâ€¦ https://t.co/UvF5Vq1RmF</t>
  </si>
  <si>
    <t>RT @Thomas_Harrer: #NodeXL via @NodeXL
ðŸ“– https://t.co/7pBEu7EWEe
@nodexl
@vivianfrancos
@smr_foundation
@chidambara09
ðŸ“Œ @thomas_harrer
@statmaven
@marc_smith
@was3210
@gmacscotland
@martinhoyes
Top hashtags:
#ai
#iot
#bigdata
#nodexl
#socialmedia
â€¦ https://t.co/UvF5Vq1RmF</t>
  </si>
  <si>
    <t>RT @BenedicteRios: RT @Thomas_Harrer: #NodeXL via @NodeXL
ðŸ“– https://t.co/7pBEu7EWEe
@nodexl
@vivianfrancos
@smr_foundation
@chidambara09
ðŸ“Œâ€¦</t>
  </si>
  <si>
    <t>@BenedicteRios @Thomas_Harrer @nodexl @VivianFrancos @smr_foundation @statmaven @marc_smith @was3210 @gmacscotland @martinhoyes Thank  U 
bÃ©NÃ©DicTe riOS ðŸ</t>
  </si>
  <si>
    <t>#NodeXL via @NodeXL
ðŸ“– https://t.co/8UzmveNdbh
@nodexl
@vivianfrancos
@smr_foundation
@chidambara09
ðŸ“Œ @thomas_harrer
@statmaven
@marc_smith
@was3210
@gmacscotland
@martinhoyes
Top hashtags:
#ai
#iot
#bigdata
#nodexl
#socialmedia
#ibm
#machinelearning
#4ir
#vivatech
#socialcto https://t.co/IlSUVt298p</t>
  </si>
  <si>
    <t>#NodeXL via @NodeXL
_xD83D__xDCD6_ https://t.co/8UzmveNdbh
@nodexl
@vivianfrancos
@smr_foundation
@chidambara09
_xD83D__xDCCC_ @thomas_harrer
@statmaven
@marc_smith
@was3210
@gmacscotland
@martinhoyes
Top hashtags:
#ai
#iot
#bigdata
#nodexl
#socialmedia
#ibm
#machinelearning
#4ir
#vivatech
#socialcto https://t.co/y6bdf1V08W</t>
  </si>
  <si>
    <t>@Thomas_Harrer @nodexl @VivianFrancos @smr_foundation @statmaven @marc_smith @was3210 @gmacscotland @martinhoyes #NOdeXL  via @nodexl 
T h A n k   U 
Mr tHOmAS hArReR 
#IBM 
#ibmitalia #AI #oot 
#HealthTech #CNBC  #WSJ #biotech #DigitalMarketing #bigdata 
#MachineLearning 
#cybersecurity 
#CloudComputing #apple 
#iPhone #iOS13 ðŸ</t>
  </si>
  <si>
    <t>@Thomas_Harrer @nodexl @VivianFrancos @smr_foundation @statmaven @marc_smith @was3210 @gmacscotland @martinhoyes #NodeXL  via  @nodexl 
T h A n k   U 
Mr tHOmAS  HArReR   
#AI 
#iot #ios13 
#fashion 
#biotech #IBM #IBMsystems 
#CNBC #IBMwatson #bigdata 
#digital #datagovernance 
#WSJ 
#healthcare _xD83C__xDF41_</t>
  </si>
  <si>
    <t>RT @chidambara09: @Thomas_Harrer @nodexl @VivianFrancos @smr_foundation @statmaven @marc_smith @was3210 @gmacscotland @martinhoyes #NodeXL…</t>
  </si>
  <si>
    <t>RT @Thomas_Harrer: #NodeXL via @NodeXL
_xD83D__xDCD6_ https://t.co/8UzmveNdbh
@nodexl
@vivianfrancos
@smr_foundation
@chidambara09
_xD83D__xDCCC_ @thomas_harrer
@st…</t>
  </si>
  <si>
    <t>@MaryamNSharif Baji appnay bahio say kahain london kay flat bech kar pasay wapis kar dain aur appnay abbu ko lay jahain... Un ko flats piyaray hain ya appnay abbu?</t>
  </si>
  <si>
    <t>@TahirMughalPml1 @MaryamNSharif Don't be gulam of these people, have self Respect and dignity.</t>
  </si>
  <si>
    <t>@HamidMirPAK don't try to make zardari and nawaz sharif hero... they have looted our money and transfer it to london and Dubai... #RejectLifafaSahafat</t>
  </si>
  <si>
    <t>@BBhuttoZardari Saray chor akatay ho kar aik dafa pir say logon ko bewaqoof bananay ki koshish kar rahay hain... Pelay appnay abbu say fake account ka pasa tu wapis dilwahoo...</t>
  </si>
  <si>
    <t>@BakhtawarBZ @BBhuttoZardari #chorNaManzoor</t>
  </si>
  <si>
    <t>RT @SAGEOceanTweets: Great post, thanks for the shout-out! Read our review of #socialmedia tools here &amp;gt; https://t.co/XbweHxUh5n https://t.c…</t>
  </si>
  <si>
    <t>RT @Engbrg: @PhilOnEdTech @jhengstler @OnlineCrsLady @SSHRC_CRSH @carebaccer @was3210 @AnnCavoukian Privacy Enhancing Technologies is a lar…</t>
  </si>
  <si>
    <t>@OnlineCrsLady @SSHRC_CRSH @carebaccer @was3210 @NOYBeu Generally only ‘individuals’ can complain under #FIPPA re. #privacy violations though notable exception re. @bctf local in an employment pre-screening case w/co. In US.  Also @bcgeu made seminal submission re. #Transborder #data implications that led to FIPPA changes.</t>
  </si>
  <si>
    <t>@OnlineCrsLady @SSHRC_CRSH @carebaccer @was3210 Imagine if we had some avenue like through group like  @NOYBeu to fight on behalf of groups under #GDPR, file complaints for investigation, support groups of individuals’ #privacy</t>
  </si>
  <si>
    <t>@OnlineCrsLady @SSHRC_CRSH @carebaccer @was3210 Even in BC living under #FIPPA as I do, I know ‘average’ individuals are overwhelmed or disheartened at process to bring forward suspected #privacy violations in school #EdTech —once they even know it’s a possible venue. An @NOYBeu type group could help if #FIPPA allowed.</t>
  </si>
  <si>
    <t>@jhengstler @OnlineCrsLady @SSHRC_CRSH @carebaccer @was3210 @AnnCavoukian Best link to read principles?</t>
  </si>
  <si>
    <t>RT @jhengstler: @OnlineCrsLady @SSHRC_CRSH @carebaccer @was3210 @PhilOnEdTech And why @AnnCavoukian ‘s #privacybydesign principles should b…</t>
  </si>
  <si>
    <t>@PhilOnEdTech @jhengstler @OnlineCrsLady @SSHRC_CRSH @carebaccer @was3210 @AnnCavoukian Privacy Enhancing Technologies is a large and complex field. 
Suggest this as the first elective work on Privacy by Design
https://t.co/Hwf9GXjn8T
This is also complimented as one of the better sources dealing with the complexities of real-world problems
https://t.co/HjC5H22BJ3</t>
  </si>
  <si>
    <t>@PhilOnEdTech @jhengstler @SSHRC_CRSH @carebaccer @was3210 @AnnCavoukian for ethics, there is FATE (Fairness, Accountability, Transparency, and Ethics) of AI in Education; more refs here: https://t.co/6KMWEkFSVJ ... also FAT in ML: Fairness, Accountability, and Transparency in Machine Learning, with resources: https://t.co/LUyuB2DhHk #datamongering https://t.co/XB4G72gHwi</t>
  </si>
  <si>
    <t>RT @jhengstler: @PhilOnEdTech @OnlineCrsLady @SSHRC_CRSH @carebaccer @was3210 @AnnCavoukian She’s already replied_xD83D__xDE0A_ See @AnnCavoukian ‘s twe…</t>
  </si>
  <si>
    <t>@OnlineCrsLady @SSHRC_CRSH @carebaccer @was3210 @PhilOnEdTech And why @AnnCavoukian ‘s #privacybydesign principles should be embedded in EVERY #edtech from ground up—harder to retrofit &amp;amp; requires cultural change in org as well</t>
  </si>
  <si>
    <t>@PhilOnEdTech @OnlineCrsLady @SSHRC_CRSH @carebaccer @was3210 @AnnCavoukian Have reached out to @AnnCavoukian directly for her preferred primer_xD83D__xDC4D__xD83C__xDFFC_</t>
  </si>
  <si>
    <t>RT @OnlineCrsLady: @PhilOnEdTech @jhengstler @SSHRC_CRSH @carebaccer @was3210 @AnnCavoukian for ethics, there is FATE (Fairness, Accountabi…</t>
  </si>
  <si>
    <t>@PhilOnEdTech @OnlineCrsLady @SSHRC_CRSH @carebaccer @was3210 @AnnCavoukian She’s already replied_xD83D__xDE0A_ See @AnnCavoukian ‘s tweet https://t.co/3gdAnkoqqd Thanks, Ann!</t>
  </si>
  <si>
    <t>RT @jhengstler: .@OnlineCrsLady I am with you &amp;amp; have been tweeting @SSHRC_CRSH &amp;amp; @carebaccer re. need for research ethics on ‘publicly avai…</t>
  </si>
  <si>
    <t>@jhengstler @SSHRC_CRSH @carebaccer @was3210 and I haven't given up hope that we might get some clarification and a data OPT-OUT from Instructure; I submitted that question for the #InstCon Engineering panel on Thursday...details here: https://t.co/in9KUHWfjr : IMO students, teachers, and schools all need a data opt-out :-) https://t.co/MiuQX4dakc</t>
  </si>
  <si>
    <t>@jhengstler @SSHRC_CRSH @carebaccer @was3210 this is where I would like to see Instructure step up to the plate and show us they're different from other ed tech companies: they could offer us an opt-out, they could create an advisory board on ethical use of data, etc. ... they would be a better company for it! @PhilOnEdTech</t>
  </si>
  <si>
    <t>.@OnlineCrsLady I am with you &amp;amp; have been tweeting @SSHRC_CRSH &amp;amp; @carebaccer re. need for research ethics on ‘publicly available’ #socialmedia data. Unfortunately have not gotten much of a response. @was3210 does solid work in this ethical area https://t.co/OnaRIG8Zoy</t>
  </si>
  <si>
    <t>RT @OnlineCrsLady: @jhengstler @SSHRC_CRSH @carebaccer @was3210 and I haven't given up hope that we might get some clarification and a data…</t>
  </si>
  <si>
    <t>@OnlineCrsLady @SSHRC_CRSH @carebaccer @was3210 Absolutely. But like all these agreements, who monitors &amp;amp; holds accountable? Not lawyer, but placing #privacy protection under contractual protection means litigation necessary, right? What users’=vendor resources to litigate?</t>
  </si>
  <si>
    <t>RT @OnlineCrsLady: @jhengstler @SSHRC_CRSH @carebaccer @was3210 this is where I would like to see Instructure step up to the plate and show…</t>
  </si>
  <si>
    <t>.@was3210 @SSHRC_CRSH @carebaccer Something to make your internal #REB voice squirm.... https://t.co/3I26GXLhFo</t>
  </si>
  <si>
    <t>RT @was3210: I was in secondary school when social media became popular &amp;amp; Facebook launched. At the time  I didn't understand the power of…</t>
  </si>
  <si>
    <t>RT @was3210: Learn to analyse Twitter data for academic research at this 1 day workshop at @sheffhallamuni
https://t.co/dVAOYi04Aj
#phdch…</t>
  </si>
  <si>
    <t>RT @EmmanuelDaboPhD: _xD83D__xDE01_ I got the mine. New book in my personal library
#socialnetworkanalysis #SNA @was3210 the next step now is the #train…</t>
  </si>
  <si>
    <t>RT @was3210: In our recent paper on #Twitter a part of our analysis applied social network analysis (#SNA) using @NodeXL in order to better…</t>
  </si>
  <si>
    <t>@aajtak Ye Yuvak nahi Atankwadi hain...</t>
  </si>
  <si>
    <t>@RailwaySeva @wasim_ahmed @CRSECHGECR1 Matter forwarded to @drmdhnecr for watering.</t>
  </si>
  <si>
    <t>@drmmgs @RailwaySeva @CRSECHGECR1 @drmdhnecr PNR:2264090156, Thank you in advance...</t>
  </si>
  <si>
    <t>@RailMinIndia Train no.12382, There is no water in toilet in Compartment A1 since the train left Pt DDU station at 6.20 am...Please look into the matter...</t>
  </si>
  <si>
    <t>@RailwaySeva @drmmgs @CRSECHGECR1 @RailMinIndia Now at 12.25pm water is being filled at dhanbad station...This is the state of AC 2 TIER imagine...70yr old man is travelling who cannot go to other compartment to use toilet...Sorry to say Very very bad service...</t>
  </si>
  <si>
    <t>@wasim_ahmed Kindly share PNR number. Matter is being escalated to the concerned official for further action. @Drmmgs   @crsechgecr1</t>
  </si>
  <si>
    <t>@KP24 They'll shut you up by losing the Semi-final..</t>
  </si>
  <si>
    <t>RT @MSCActions: Twitter remains the most popular platform for academic #research. Read this article from @was3210 @LSEImpactBlog to know mo…</t>
  </si>
  <si>
    <t>unexpected doorstep fart scene had me in stitches. Genius @rickygervais "Go to the doctor. You've got bowel cancer" _xD83E__xDD22__xD83E__xDD23_ #AfterLife</t>
  </si>
  <si>
    <t>RT @was3210: My PhD thesis "Using Twitter data to provide qualitative insights into pandemics and epidemic" thesis just hit 1,000 downloads…</t>
  </si>
  <si>
    <t>@Andy_Tattersall @mrnick @was3210 @ScHARRSheffield @PeterABath @InfoSchoolSheff Plug for blog-post ICYMI last year 
Review/overview of The Ethics of Online Research from @EmeraldGlobal (features chapter from @was3210) 
https://t.co/YM6mWmZcFn</t>
  </si>
  <si>
    <t>Twitter remains the most popular platform for academic #research. Read this article from @was3210 @LSEImpactBlog to know more about tools for the analysis of social media data, key trends &amp;amp; more ðŸ‘‡
https://t.co/caktWLLTdA</t>
  </si>
  <si>
    <t>Today we're celebrating retaining our global position within the Top 150 in the QS world rankings #QSWUR https://t.co/6UwzQ8M9eR https://t.co/F9KpqfgVhm</t>
  </si>
  <si>
    <t>RT @StudentsNCL: Today we're celebrating retaining our global position within the Top 150 in the QS world rankings #QSWUR https://t.co/6Uwzâ€¦</t>
  </si>
  <si>
    <t>Newcastle University VC and President @prof_chrisday opens the inaugural Professional Services Conference #nclpsconf19 https://t.co/1LmgxIepLZ</t>
  </si>
  <si>
    <t>RT @UniofNewcastle: Newcastle University VC and President @prof_chrisday opens the inaugural Professional Services Conference #nclpsconf19â€¦</t>
  </si>
  <si>
    <t>Newcastle University retains its global Top 150 position in a leading HE guide via @UniofNewcastle 
https://t.co/prMg3OAZdo https://t.co/haszRyQYmo</t>
  </si>
  <si>
    <t>I brought my 3mo old to our annual conference this last week. Iâ€™ve grown accustomed to negative responses regarding my status as a graduate school parent (esp having 2 kids), so I tend to expect the worst. Iâ€™m happy to say, however, that everyone was incredibly supportive https://t.co/j0UU9XSsqj</t>
  </si>
  <si>
    <t>RT @Cassie_Boness: I brought my 3mo old to our annual conference this last week. Iâ€™ve grown accustomed to negative responses regarding my sâ€¦</t>
  </si>
  <si>
    <t>Organizing Online Health Content: Developing Hashtag Collections for Healthier Internet-Based People and Communities https://t.co/maO5hw1HJF 
Updated cancer tag ontology data and guidance in JCO CCI #bcsm #btsm #gyncsm #lcsm #mmsm #pancsm #ayacsm https://t.co/nA5ICey25j</t>
  </si>
  <si>
    <t>RT @subatomicdoc: Organizing Online Health Content: Developing Hashtag Collections for Healthier Internet-Based People and Communities httpâ€¦</t>
  </si>
  <si>
    <t>Now fully *open access* @HILJnl article 
Novel insights into views towards H1N1 during the 2009 Pandemic: a thematic analysis of Twitter data
https://t.co/ZELTiH7wKU
#PhDChat #AcademicTwitter #Health https://t.co/nOktebaeqJ</t>
  </si>
  <si>
    <t>@was3210 @nodexl This sounds brilliant, will book my ticket for virtual attendance!</t>
  </si>
  <si>
    <t>RT @lawrie_michelle: @was3210 @nodexl This sounds brilliant, will book my ticket for virtual attendance!</t>
  </si>
  <si>
    <t>@ronesh Many congratulations! ðŸ‘ðŸ‘ðŸ‘</t>
  </si>
  <si>
    <t>"Thanks @was3210 for this"!" https://t.co/AzReXc8rGM</t>
  </si>
  <si>
    <t>RT @WhoIsAbishag: "Thanks @was3210 for this"!" https://t.co/AzReXc8rGM</t>
  </si>
  <si>
    <t>Using #Twitter as a #data source: an overview of social media research tools (2019) https://t.co/95HxvffWMi</t>
  </si>
  <si>
    <t>RT @ScPoResearch: Using #Twitter as a #data source: an overview of social media research tools (2019) https://t.co/95HxvffWMi</t>
  </si>
  <si>
    <t>Ever thought about analysing social media posts? Check out this LSE blog
Using Twitter as a data source: an overview of social media research tools (2019) https://t.co/uiaNdoxr6Q</t>
  </si>
  <si>
    <t>RT @JenniferTieman: Ever thought about analysing social media posts? Check out this LSE blog
Using Twitter as a data source: an overview of…</t>
  </si>
  <si>
    <t>Using Twitter as a data source: an overview of social media research tools (2019) https://t.co/zirgCWUS7b</t>
  </si>
  <si>
    <t>RT @DigiFootballNet: Using Twitter as a data source: an overview of social media research tools (2019) https://t.co/zirgCWUS7b</t>
  </si>
  <si>
    <t>V useful, on methodologies and tools - Using Twitter as a data source: an overview of social media research tools (2019) https://t.co/CkUNzvqgjO</t>
  </si>
  <si>
    <t>RT @vaughanconnolly: V useful, on methodologies and tools - Using Twitter as a data source: an overview of social media research tools (201…</t>
  </si>
  <si>
    <t>ツイッターを利用したリサーチ（アカデミック寄り）の概観。／Using Twitter as a data source: an overview of social media research tools (2019) https://t.co/b5Kreq2aVf</t>
  </si>
  <si>
    <t>RT @tera_sawa: ツイッターを利用したリサーチ（アカデミック寄り）の概観。／Using Twitter as a data source: an overview of social media research tools (2019) https://t.co/…</t>
  </si>
  <si>
    <t>Using Twitter as a data source: an overview of social media research tools (2019)
Wasim Ahmed updates the latest developments in digital methods and methodologies for researching Twitter and other social media platforms.
https://t.co/vrKV3iFiOg</t>
  </si>
  <si>
    <t>I would ask @was3210 , @marc_smith and @was3210 about their recommendations of papers where to submit future works related with Social Networks &amp;amp; Communication / Politics 
What's "on fashion"? With good Impact Factors of course</t>
  </si>
  <si>
    <t>@was3210 @marc_smith Thanks!</t>
  </si>
  <si>
    <t>@was3210 @marc_smith Sure! Always up to collaborate on something! Also a workshop pending in Barcelona _xD83D__xDE0E_
A pending idea was to compare Twitter streaming API with Firehose and give some numbers of data completeness depending on volume of tweets... helpful for researchers , I guess</t>
  </si>
  <si>
    <t>@Bernardamus @marc_smith I'd recommend checking out Q1 journals in the SJR rankings (https://t.co/ZM9CdRgLGH) particularly those in communication. May also be worth finding journals in the Academic Journal Guide (https://t.co/2DxF1FFS0N) filter for marketing and those which are 3* ranked or above</t>
  </si>
  <si>
    <t>@Bernardamus @marc_smith Also, I remember we had a plan to write a paper, we should pick that up soon!</t>
  </si>
  <si>
    <t>Bitcoin consumes 'more energy than Switzerland', research shows https://t.co/vvCLZwZg45 via @MetroUK</t>
  </si>
  <si>
    <t>RT @alexfenton: Bitcoin consumes 'more energy than Switzerland', research shows https://t.co/vvCLZwZg45 via @MetroUK</t>
  </si>
  <si>
    <t>RT @TheSRAOrg: How is social media data being used in research and who is working with this data? @SAGEOceanTweets latest post featuring @wâ€¦</t>
  </si>
  <si>
    <t>Using Twitter as a data source: an overview of social media research tools (2019)
Blog post by @was3210 for @LSEImpactBlog
https://t.co/MLa0lgFzCI
#BigData #Twitter #ResearchMethods</t>
  </si>
  <si>
    <t>@was3210 @LSEImpactBlog This is really useful but applying a quant sampling approach to qual methods is problematic.  There needs to be more nuance in the guidance here.</t>
  </si>
  <si>
    <t>@was3210 @LSEImpactBlog Because recommending a 1- 10% sample is not necessarily the best way of dealing with volume in a thematic analysis, a qualitative set of parameters might be more appropriate depending on the composition of the data set.</t>
  </si>
  <si>
    <t>@was3210 @LSEImpactBlog Great! Thanks.</t>
  </si>
  <si>
    <t>@ProfKPritchard @LSEImpactBlog Why is it problematic?</t>
  </si>
  <si>
    <t>@ProfKPritchard @LSEImpactBlog Good point, thanks for highlighting this. I've used qualitative parameters in some social media studies like thematic saturation before, forgot to mention that in the article, will include some more details on this in the next version.</t>
  </si>
  <si>
    <t>Useful for researching Twitter/social media medhod &amp;amp; methodology including reference links &amp;amp; advisable tools.
'Using Twitter as a data source: an overview of social media research tools (2019),
By Wasim Ahmed @was3210 
https://t.co/TG1aNWMo3h</t>
  </si>
  <si>
    <t>Neat resource setting out tools and techniques for analysing social media data. As @was3210 points out towards the end, crucial to weigh up what such data can and can't tell you - more important than ever to account for who _isn't_ in these networks, who they are biased towards https://t.co/9IRFVyTJqW</t>
  </si>
  <si>
    <t>RT @prateekbuch: Neat resource setting out tools and techniques for analysing social media data. As @was3210 points out towards the end, cr…</t>
  </si>
  <si>
    <t>#edtechuvic #tiegrad https://t.co/M2FXtBQ6wf</t>
  </si>
  <si>
    <t>RT @helenbevan: Not only is Twitter a powerful way to share, learn &amp;amp; connect, it's an important research data source &amp;amp; is driving new knowl…</t>
  </si>
  <si>
    <t>Using Twitter as a data source: an overview of social media research tools (2019)
https://t.co/4CjAtaVENz</t>
  </si>
  <si>
    <t>RT @kayenightingale: Using Twitter as a data source: an overview of social media research tools (2019)
https://t.co/4CjAtaVENz</t>
  </si>
  <si>
    <t>Really helpful _xD83D__xDC68_‍_xD83C__xDF93__xD83D__xDC69_‍_xD83C__xDF93_ https://t.co/95Ljyssz3N</t>
  </si>
  <si>
    <t>Twitter and other social media platforms represent a large and largely untapped resource for social data and evidence. https://t.co/kRdLTebFns</t>
  </si>
  <si>
    <t>"A number of themes were uncovered, not reported in previous literature, demonstrating the potential of qualitative methodologies for extracting insight into public health opinions from Twitter."
https://t.co/l8XRI9FSze
Similar insight from an online forum
https://t.co/jnOd7s0VvM</t>
  </si>
  <si>
    <t>@Anna_De_Simoni Thanks for sharing! We also did a comparison study between traditional interviews and Tweets, summary found here
https://t.co/9MRlGvNHFw</t>
  </si>
  <si>
    <t>RT @Anna_De_Simoni: Twitter and other social media platforms represent a large and largely untapped resource for social data and evidence.…</t>
  </si>
  <si>
    <t>RT @Anna_De_Simoni: "A number of themes were uncovered, not reported in previous literature, demonstrating the potential of qualitative met…</t>
  </si>
  <si>
    <t>RT @NatashaChilman: @Anna_De_Simoni Thanks for sharing! We also did a comparison study between traditional interviews and Tweets, summary f…</t>
  </si>
  <si>
    <t>@NatashaChilman @Anna_De_Simoni This is great!</t>
  </si>
  <si>
    <t>.@LSEImpactBlog Using Twitter as a data source: an overview of social media research tools (2019) 
https://t.co/6JK3AyZklZ #AcademicTwitter #DigitalMethods</t>
  </si>
  <si>
    <t>RT @GlobalPHObserv: .@LSEImpactBlog Using Twitter as a data source: an overview of social media research tools (2019) 
https://t.co/6JK3AyZ…</t>
  </si>
  <si>
    <t>There are vast differences in how we forecast our expenses vs our savings @RainyDayPFTU @thinkforward https://t.co/pdzajS4Sss</t>
  </si>
  <si>
    <t>"...people can recall expenses made in the past, when asked to predict how much theyâ€™ll be spending in the future, such expenses are heavily underestimated."
Read our blog post for the @thinkforward initiative 
 https://t.co/rBgsK5UMlC
#PhDChat #Finance</t>
  </si>
  <si>
    <t>"...people can recall expenses made in the past, when asked to predict how much they’ll be spending in the future, such expenses are heavily underestimated."
Read our blog post for the @thinkforward initiative 
 https://t.co/rBgsK5UMlC
#PhDChat #Finance</t>
  </si>
  <si>
    <t>RT @dilekonkal: There are vast differences in how we forecast our expenses vs our savings @RainyDayPFTU @thinkforward https://t.co/pdzajS4S…</t>
  </si>
  <si>
    <t>Video on our work funded by Think Forward Initiative @RainyDayPFTU https://t.co/rzuBrJNFN1</t>
  </si>
  <si>
    <t>RT @dilekonkal: Video on our work funded by Think Forward Initiative @RainyDayPFTU https://t.co/rzuBrJNFN1</t>
  </si>
  <si>
    <t>.@was3210 I believe you’ve done a lot in this area re. Generally &amp;amp;  particularly in research use of Twitter data. You might be interested in this piece https://t.co/Gad6JBPpdv</t>
  </si>
  <si>
    <t>@jhengstler Thank you very much for sharing, and the previous mention, will check it out!</t>
  </si>
  <si>
    <t>Great post, thanks for the shout-out! Read our review of #socialmedia tools here &amp;gt; https://t.co/XbweHxUh5n https://t.co/bIP9T78hZR</t>
  </si>
  <si>
    <t>_xD83D__xDE01_ I got the mine. New book in my personal library
#socialnetworkanalysis #SNA @was3210 the next step now is the #training ↘ https://t.co/syldNbI81b https://t.co/F8QW0gDjxw</t>
  </si>
  <si>
    <t>happening tomorrow 11 July - our 14th Postgraduate Conference in Linguistics &amp;amp; Language Testing @pg_2019 programme &amp;amp; abstracts here https://t.co/EZHsS6NOt5</t>
  </si>
  <si>
    <t>RT @dbatanasova: happening tomorrow 11 July - our 14th Postgraduate Conference in Linguistics &amp;amp; Language Testing @pg_2019 programme &amp;amp; abstr…</t>
  </si>
  <si>
    <t>Research by @was3210 @ziqizhang_zz …_xD83D__xDD2C_ https://t.co/tn8Q2lhs5k #hcsmR</t>
  </si>
  <si>
    <t>RT @symplur: Research by @was3210 @ziqizhang_zz …_xD83D__xDD2C_ https://t.co/tn8Q2lhs5k #hcsmR</t>
  </si>
  <si>
    <t>A comparison of information sharing behaviours across 379 health conditions on Twitter https://t.co/tn8Q2lhs5k #hcsmR https://t.co/WP9RY8O3Ki</t>
  </si>
  <si>
    <t>RT @symplur: A comparison of information sharing behaviours across 379 health conditions on Twitter https://t.co/tn8Q2lhs5k #hcsmR https://…</t>
  </si>
  <si>
    <t>I am a mathematics tutor operating in the North East but also available for world-wide online tutoring for #GCSE, #Alevel and #Undergraduate students. 
I offer a reliable, professional and friendly service ☺️
 #maths #tutor</t>
  </si>
  <si>
    <t>RT @Kinza3310: I am a mathematics tutor operating in the North East but also available for world-wide online tutoring for #GCSE, #Alevel an…</t>
  </si>
  <si>
    <t>@Andy_Tattersall @OpenResLeeds @was3210 @ScHARRSheffield @PeterABath @InfoSchoolSheff Thanks. Ethics vs reproducibility dichotomy and different approaches from diff. disciplines (even individuals within disciplines).</t>
  </si>
  <si>
    <t>@mrnick @OpenResLeeds @was3210 @ScHARRSheffield Totally. Also suggest you chat with @PeterABath from our @InfoSchoolSheff who is looking at this area</t>
  </si>
  <si>
    <t>@mrnick @OpenResLeeds @was3210 @ScHARRSheffield @PeterABath @InfoSchoolSheff Like copyright etc, there's that hidden effect/cognitive dissonance - do some collect data in a way that they know is wrong but they think the outcome will be good?</t>
  </si>
  <si>
    <t>RT @OpenResLeeds: @Andy_Tattersall @mrnick @was3210 @ScHARRSheffield @PeterABath @InfoSchoolSheff Plug for blog-post ICYMI last year 
Revie…</t>
  </si>
  <si>
    <t>@Andy_Tattersall @OpenResLeeds @was3210 @ScHARRSheffield Yes very challenging! Currently referring to Sheffield guidance https://t.co/hI6bhyugpD
...which is better than anything we currently have but still really just helps to ask the right questions!</t>
  </si>
  <si>
    <t>@OpenResLeeds @was3210 @ScHARRSheffield Attended a workshop on this topic a few weeks ago - loads still to consider</t>
  </si>
  <si>
    <t>This is useful from @was3210: Ethics of Social Media Data https://t.co/gtKPtHMHmj @ScHARRSheffield @Andy_Tattersall https://t.co/bS8wbuhcUB</t>
  </si>
  <si>
    <t>RT @OpenResLeeds: This is useful from @was3210: Ethics of Social Media Data https://t.co/gtKPtHMHmj @ScHARRSheffield @Andy_Tattersall https…</t>
  </si>
  <si>
    <t>@was3210 Is there anything about the ethics of using tweets? I’m thinking around issues of consent.</t>
  </si>
  <si>
    <t>@sputniksteve Yes, check out this book chapter https://t.co/p9c5Ow0doE</t>
  </si>
  <si>
    <t>Learn to analyse social media data for academic research at this 1 day event at @SheffHallamUni!
*virtual attendance possible*
Social Media &amp;amp; Digital Humanities: Social Network Analysis Using 
@NodeXL
https://t.co/Yua8QkRR6i
#PhDChat #SocialMedia #Analytics https://t.co/ObCZk6sQue</t>
  </si>
  <si>
    <t>Social media platforms have become influential and important to study.
Learn to analyse social media data for academic research using @NodeXL at @SheffHallamUni!
*virtual attendance possible*
https://t.co/Yua8QkRR6i
#PhDChat #SocialMedia #DigitalSociety https://t.co/fzKpJzRe9f</t>
  </si>
  <si>
    <t>Learn to analyse social media data for academic research at this 1 day event at @SheffHallamUni!
*virtual attendance possible*
Social Media &amp;amp; Digital Humanities: Social Network Analysis Using 
@NodeXL
https://t.co/Yua8QkRR6i
#PhDChat #SocialMedia #Analytic https://t.co/fytLceb8mn</t>
  </si>
  <si>
    <t>Social Media &amp;amp; Digital Humanities: Social Network Analysis Using @NodeXL
https://t.co/Yua8QkAgeK
#PhDChat #SocialMedia</t>
  </si>
  <si>
    <t>Social Media &amp;amp; Digital Humanities: Social Network Analysis Using 
@NodeXL
*virtual attendance possible*
https://t.co/Yua8QkAgeK
#PhDChat #SocialMedia #DigitalSociety https://t.co/FsDUarSmik</t>
  </si>
  <si>
    <t>Social media has become influential &amp;amp; important to study. 
Learn to analyse Twitter data for academic research at this 1 day workshop at @sheffhallamuni
Social Media &amp;amp; Digital Humanities: Social Network Analysis Using 
@NodeXL
https://t.co/Yua8QkAgeK
#PhDChat #SocialMedia https://t.co/DDTITBbOV7</t>
  </si>
  <si>
    <t>Learn to analyse Twitter data for academic research at this 1 day workshop at @sheffhallamuni
Social Media &amp;amp; Digital Humanities: Social Network Analysis Using 
@NodeXL
https://t.co/Yua8QkAgeK
#PhDChat #SocialMedia #Dataviz #DigitalSociety #AcademicTwitter https://t.co/Rn4QS7sJRU</t>
  </si>
  <si>
    <t>Learn to analyse Twitter data for academic research at this 1 day workshop at @sheffhallamuni
Social Media &amp;amp; Digital Humanities: Social Network Analysis Using 
@NodeXL
https://t.co/Yua8QkAgeK
#PhDChat #SocialMedia #Dataviz #DigitalSociety #AcademicTwitter</t>
  </si>
  <si>
    <t>Learn to analyse Twitter data for academic research at this 1 day workshop at @sheffhallamuni
Social Media &amp;amp; Digital Humanities: Social Network Analysis Using 
@NodeXL
https://t.co/Yua8QkAgeK
#PhDChat #SocialMedia #Dataviz #DigitalSociety #AcademicTwitter https://t.co/nVACgHusZm</t>
  </si>
  <si>
    <t>Using Twitter as a data source: an overview of social media research tools (2019) https://t.co/9RfPGPS4D2
#PhDChat #SocialMedia #AcademicTwitter #DataViz #BigData #Twitter #ResearchMethods</t>
  </si>
  <si>
    <t>Social scientists can learn to analyse Twitter data for academic research at this 1 day workshop at @sheffhallamuni
Social Media &amp;amp; Digital Humanities: Social Network Analysis Using 
@NodeXL
https://t.co/Yua8QkAgeK
#PhDChat #SocialMedia #Dataviz #DigitalSociety #AcademicTwitter https://t.co/DxJU3hWzVI</t>
  </si>
  <si>
    <t>Social scientists can learn to analyse Twitter data for academic research at this 1 day workshop at @sheffhallamuni
Social Media &amp;amp; Digital Humanities: Social Network Analysis Using 
@NodeXL
https://t.co/Yua8QkAgeK
#PhDChat #SocialMedia #Dataviz #DigitalSociety #AcademicTwitter https://t.co/uuRbyk0iAH</t>
  </si>
  <si>
    <t>RT @SonSocMed: Learn to analyse social media data for academic research at this 1 day event at @SheffHallamUni!
*virtual attendance possibâ€¦</t>
  </si>
  <si>
    <t>RT @SonSocMed: Social media platforms have become influential and important to study.
Learn to analyse social media data for academic reseâ€¦</t>
  </si>
  <si>
    <t>RT @SonSocMed: Social Media &amp;amp; Digital Humanities: Social Network Analysis Using @NodeXL
https://t.co/Yua8QkAgeK
#PhDChat #SocialMedia</t>
  </si>
  <si>
    <t>RT @SonSocMed: Social Media &amp;amp; Digital Humanities: Social Network Analysis Using 
@NodeXL
*virtual attendance possible*
https://t.co/Yua8Qâ€¦</t>
  </si>
  <si>
    <t>RT @SonSocMed: Social media has become influential &amp;amp; important to study. 
Learn to analyse Twitter data for academic research at this 1 daâ€¦</t>
  </si>
  <si>
    <t>RT @SonSocMed: Learn to analyse Twitter data for academic research at this 1 day workshop at @sheffhallamuni
Social Media &amp;amp; Digital Humani…</t>
  </si>
  <si>
    <t>RT @SonSocMed: Using Twitter as a data source: an overview of social media research tools (2019) https://t.co/9RfPGPS4D2
#PhDChat #SocialM…</t>
  </si>
  <si>
    <t>RT @SonSocMed: Social scientists can learn to analyse Twitter data for academic research at this 1 day workshop at @sheffhallamuni
Social…</t>
  </si>
  <si>
    <t>I hope to see you at the NodeXL Tutorial at #SMSociety2019! https://t.co/YfmS3UGM8q</t>
  </si>
  <si>
    <t>RT @marc_smith: I hope to see you at the NodeXL Tutorial at #SMSociety2019! https://t.co/YfmS3UGM8q</t>
  </si>
  <si>
    <t>RT @jgustavob: 6 PM, July 17 at George Mason University Social Media expert @marc_smith will present NodeXL, an open source network analysi…</t>
  </si>
  <si>
    <t>Coding for and as social science @mark_carrigan @_Zen_Bot_
https://t.co/2wel4bzKYP #DigitalMethods #ComputationalSocialScience https://t.co/XSxFNL7cw5</t>
  </si>
  <si>
    <t>RT @LSEImpactBlog: Coding for and as social science @mark_carrigan @_Zen_Bot_
https://t.co/2wel4bzKYP #DigitalMethods #ComputationalSocial…</t>
  </si>
  <si>
    <t>Using Twitter as a data source: an overview of social media research tools (2019) 
https://t.co/7Ytk60jBmi #AcademicTwitter #DigitalMethods</t>
  </si>
  <si>
    <t>#ScientistsWhoSelfie – How sharing selfies can build trust in science 
https://t.co/MhFzq5QRQl #Selfie #AcademicTwitter</t>
  </si>
  <si>
    <t>Using Twitter as a data source: an overview of social media research tools (2019) @was3210
https://t.co/jgTXD1BAm3 #AcademicTwitter #DigitalMethods</t>
  </si>
  <si>
    <t>Using Twitter as a data source: an overview of social media research tools (2019) 
https://t.co/jgTXD1BAm3 #DigtialMethods</t>
  </si>
  <si>
    <t>RT @LSEImpactBlog: Using Twitter as a data source: an overview of social media research tools (2019) 
https://t.co/7Ytk60jBmi #AcademicTwiâ€¦</t>
  </si>
  <si>
    <t>RT @LSEImpactBlog: #ScientistsWhoSelfie – How sharing selfies can build trust in science 
https://t.co/MhFzq5QRQl #Selfie #AcademicTwitter</t>
  </si>
  <si>
    <t>Social scientists interested in key methods and tools for researching social media may be interested in this latest @LSEImpactBlog post
Using Twitter as a data source: an overview of social media research tools (2019)
https://t.co/JyQ17AHd0v …
#PhDChat #SocialMedia</t>
  </si>
  <si>
    <t>RT @LSEImpactBlog: Using Twitter as a data source: an overview of social media research tools (2019) 
https://t.co/jgTXD1BAm3 #DigtialMeth…</t>
  </si>
  <si>
    <t>Social media has become influential &amp;amp; important to study. 
Learn to analyse Twitter data for academic research at this 1 day event in #Sheffield!
Social Media &amp;amp; Digital Humanities: Social Network Analysis Using 
@NodeXL
https://t.co/dVAOYi04Aj
#PhDChat #SocialMedia</t>
  </si>
  <si>
    <t>Social Media &amp;amp; Digital Humanities: Social Network Analysis Using 
@NodeXL
*virtual attendance possible*
https://t.co/dVAOYi04Aj
#PhDChat #SocialMedia #DigitalSociety https://t.co/DJsuL6o5ML</t>
  </si>
  <si>
    <t>Social Media &amp;amp; Digital Humanities: Social Network Analysis Using 
@NodeXL
*virtual attendance possible*
https://t.co/dVAOYi04Aj
#PhDChat #SocialMedia #DigitalSociety https://t.co/3Qvnz5bAia</t>
  </si>
  <si>
    <t>Social Media &amp;amp; Digital Humanities: Social Network Analysis Using 
@NodeXL
*virtual attendance possible*
https://t.co/dVAOYi04Aj â€¦
#PhDChat #SocialMedia #DigitalSociety https://t.co/aGHmqDDHxa</t>
  </si>
  <si>
    <t>Learn how to use @NodeXL to analyse social media data at this event at @sheffhallamuni ! #PhDChat https://t.co/kiV5nR08F3</t>
  </si>
  <si>
    <t>Social Media &amp;amp; Digital Humanities: Social Network Analysis Using 
@NodeXL
*virtual attendance possible*
https://t.co/dVAOYi04Aj
#PhDChat #SocialMedia #DigitalSociety https://t.co/FotgodFR2U</t>
  </si>
  <si>
    <t>This is what a @NodeXL graph looks like on #diabetes discussion on Twitter (see full report here https://t.co/ysuPrVlcEK)
Learn to create your own social network graphs, August 16th at Sheffield Hallam University.
*online attendance possible *
https://t.co/a8n8CeD1V7
#PhDChat https://t.co/9WfVoVPA9m</t>
  </si>
  <si>
    <t>Social Media &amp;amp; Digital Humanities: Social Network Analysis Using 
@NodeXL
*virtual attendance possible*
https://t.co/dVAOYi04Aj
#PhDChat #SocialMedia #DigitalSociety https://t.co/HalHeJou3w</t>
  </si>
  <si>
    <t>Learn to analyse Twitter data for academic research at this 1 day workshop at @sheffhallamuni
Social Media &amp;amp; Digital Humanities: Social Network Analysis Using 
@NodeXL
https://t.co/dVAOYi04Aj
#PhDChat #SocialMedia #Dataviz #DigitalSociety #AcademicTwitter https://t.co/DEhWIzRfEO</t>
  </si>
  <si>
    <t>Learn to analyse Twitter data for academic research at this 1 day workshop at @sheffhallamuni
Social Media &amp;amp; Digital Humanities: Social Network Analysis Using 
@NodeXL
https://t.co/dVAOYi04Aj
#PhDChat #SocialMedia #Dataviz #DigitalSociety #AcademicTwitter https://t.co/5SYHvZL59r</t>
  </si>
  <si>
    <t>Learn to analyse Twitter data for academic research at this 1 day workshop at @sheffhallamuni
Social Media &amp;amp; Digital Humanities: Social Network Analysis Using 
@NodeXL
https://t.co/dVAOYi04Aj
#PhDChat #SocialMedia #Dataviz #DigitalSociety #AcademicTwitter https://t.co/UApocNORZ0</t>
  </si>
  <si>
    <t>Learn to analyse Twitter data for academic research at this 1 day workshop at @sheffhallamuni
Social Media &amp;amp; Digital Humanities: Social Network Analysis Using 
@NodeXL
https://t.co/dVAOYi04Aj
#PhDChat #SocialMedia #Dataviz #DigitalSociety #AcademicTwitter https://t.co/ycvhVpDTQL</t>
  </si>
  <si>
    <t>Learn to analyse Twitter data for academic research at this 1 day workshop at @sheffhallamuni
Social Media &amp;amp; Digital Humanities: Social Network Analysis Using 
@NodeXL
https://t.co/dVAOYi04Aj
#PhDChat #SocialMedia #Dataviz #DigitalSociety #AcademicTwitter</t>
  </si>
  <si>
    <t>Learn to analyse Twitter data for academic research at this 1 day workshop at @sheffhallamuni
Social Media &amp;amp; Digital Humanities: Social Network Analysis Using 
@NodeXL
https://t.co/s57R4W1WNt
#PhDChat #SocialMedia #Dataviz #DigitalSociety #AcademicTwitter https://t.co/AlOnTkqmpP</t>
  </si>
  <si>
    <t>In our recent paper on #Twitter a part of our analysis applied social network analysis (#SNA) using @NodeXL in order to better understand the network structures of 12-health conditions. 
You can read our open access publication here: https://t.co/3UwXrjAVvK #phdchat #socialmedia https://t.co/bihcIqzrYM</t>
  </si>
  <si>
    <t>Learn to analyse Twitter data for academic research at this 1 day workshop at @sheffhallamuni
Social Media &amp;amp; Digital Humanities: Social Network Analysis Using 
@NodeXL
https://t.co/s57R4W1WNt 
#PhDChat #SocialMedia #Dataviz #DigitalSociety #AcademicTwitter</t>
  </si>
  <si>
    <t>Social scientists, learn to analyse Twitter data for academic research at this 1 day workshop at @sheffhallamuni
Social Media &amp;amp; Digital Humanities: Social Network Analysis Using 
@NodeXL
https://t.co/dVAOYi04Aj
#PhDChat #SocialMedia #Dataviz #DigitalSociety #AcademicTwitter</t>
  </si>
  <si>
    <t>Social scientists can learn to analyse Twitter data for academic research at this 1 day workshop at @sheffhallamuni
Social Media &amp;amp; Digital Humanities: Social Network Analysis Using 
@NodeXL
https://t.co/dVAOYi04Aj
#PhDChat #SocialMedia #Dataviz #DigitalSociety #AcademicTwitter</t>
  </si>
  <si>
    <t>Social scientists, learn to analyse Twitter data for academic research at this 1 day workshop at @sheffhallamuni
Social Media &amp;amp; Digital Humanities: Social Network Analysis Using 
@NodeXL
https://t.co/dVAOYi04Aj 
#PhDChat #SocialMedia #Dataviz #DigitalSociety #AcademicTwitter</t>
  </si>
  <si>
    <t>Social scientists, learn to analyse Twitter data for academic research at this 1 day workshop at @sheffhallamuni
Social Media &amp;amp; Digital Humanities: Social Network Analysis Using 
@NodeXL
https://t.co/dVAOYhItbJ …
#PhDChat #SocialMedia #Dataviz #DigitalSociety #AcademicTwitter</t>
  </si>
  <si>
    <t>Social scientists can learn to analyse Twitter data for academic research at this workshop at @sheffhallamuni
Social Media &amp;amp; Digital Humanities: Social Network Analysis Using 
@NodeXL
https://t.co/dVAOYi04Aj
#PhDChat #SocialMedia #Dataviz #DigitalSociety #AcademicTwitter</t>
  </si>
  <si>
    <t>Learn to analyse Twitter data for academic research at this 1 day workshop at @sheffhallamuni
https://t.co/dVAOYi04Aj
#phdchat  #academictwitter #dataviz #bigdata #researchmethods #ecrchat #phdadvice #phdforum #phdlife #acwri https://t.co/31Wq5gGid6</t>
  </si>
  <si>
    <t>Social scientists can learn to analyse Twitter data for academic research at this 1 day workshop at @sheffhallamuni https://t.co/gub1QnmRqw #phdchat #socialmedia</t>
  </si>
  <si>
    <t>If you save just Â£3 a day it adds up to Â£1,095 over a year
Read more money saving tips from the money advice service: 
https://t.co/DvCyk5snPO 
#TipTuesday #LifeHacks https://t.co/hcb7Y1Ix9F</t>
  </si>
  <si>
    <t>Self-made millionaires soar 18% on Ebay - via Retail Gazette https://t.co/s5XNZ7fcgJ #PhDChat</t>
  </si>
  <si>
    <t>3 Money myths that hold many people back: Self-made millionaire Grant Sabatier https://t.co/MaHXoljLcW #PhDChat</t>
  </si>
  <si>
    <t>This video provides background to our recent research project, 'Rainy Day' (@RainyDayPFTU ) which is funded by the Think Forward Initiative.
https://t.co/S8G2sm9aUi
#PhDChat #Finance #Money</t>
  </si>
  <si>
    <t>If you save just £3 a day it adds up to £1,095 over a year
 #LifeHacks</t>
  </si>
  <si>
    <t>New on our blog:
Financial fraudsters are becoming more sophisticated, here’s what you can do about it https://t.co/lVzdi7f4xT
#PhDChat #Finance #Money</t>
  </si>
  <si>
    <t>The man who left his call centre job and is now an eBay business millionaire https://t.co/kym0KsDRcW #PhDChat #Finance #Money #Savings</t>
  </si>
  <si>
    <t>Do you have enough money saved for a rainy day?
The Money Advice Service note that a good rule of thumb is to have three months’ essential outgoings available in an instant access savings account.
 #PhDChat #Finance #Savings https://t.co/o9dC3fs2mx</t>
  </si>
  <si>
    <t>Do you have enough money saved for a rainy day?
The Money Advice Service note that a good rule of thumb is to have three months’ essential outgoings available in an instant access savings account.
 #PhDChat #Finance #Savings https://t.co/edM0iDOI9f</t>
  </si>
  <si>
    <t>BBC News - Will Facebook's digital money Libra be good for Africa? https://t.co/p7wgL99Eg9
#phdchat #finance #money</t>
  </si>
  <si>
    <t>Do you have enough money saved for a rainy day?
The Money Advice Service note that a good rule of thumb is to have three months’ essential outgoings available in an instant access savings account.
 #PhDChat #Finance #Savings https://t.co/7NyiRel0LF</t>
  </si>
  <si>
    <t>Do you have enough money saved for a rainy day?
The Money Advice Service note that a good rule of thumb is to have three months’ essential outgoings available in an instant access savings account.
 #PhDChat #Finance #Savings https://t.co/rYmvNtLO8c</t>
  </si>
  <si>
    <t>RT @RainyDayPFTU: "...people can recall expenses made in the past, when asked to predict how much theyâ€™ll be spending in the future, such eâ€¦</t>
  </si>
  <si>
    <t>RT @RainyDayPFTU: If you save just Â£3 a day it adds up to Â£1,095 over a year
Read more money saving tips from the money advice service: 
hâ€¦</t>
  </si>
  <si>
    <t>RT @RainyDayPFTU: Self-made millionaires soar 18% on Ebay - via Retail Gazette https://t.co/s5XNZ7fcgJ #PhDChat</t>
  </si>
  <si>
    <t>RT @RainyDayPFTU: 3 Money myths that hold many people back: Self-made millionaire Grant Sabatier https://t.co/MaHXoljLcW #PhDChat</t>
  </si>
  <si>
    <t>RT @RainyDayPFTU: A woman who studied 600 millionaires says the key to getting rich has nothing to do with how smart you are https://t.co/8â€¦</t>
  </si>
  <si>
    <t>RT @RainyDayPFTU: This video provides background to our recent research project, 'Rainy Day' (@RainyDayPFTU ) which is funded by the Thinkâ€¦</t>
  </si>
  <si>
    <t>Be sure to follow our latest initiative on Twitter: @RainyDayPFTU. 
Our project aims to support forecasts of future expenses and savings among the general public.
https://t.co/3vInlkaByX
#PhDChat</t>
  </si>
  <si>
    <t>RT @RainyDayPFTU: If you save just £3 a day it adds up to £1,095 over a year
 #LifeHacks</t>
  </si>
  <si>
    <t>RT @RainyDayPFTU: New on our blog:
Financial fraudsters are becoming more sophisticated, here’s what you can do about it https://t.co/lVzd…</t>
  </si>
  <si>
    <t>RT @RainyDayPFTU: "...people can recall expenses made in the past, when asked to predict how much they’ll be spending in the future, such e…</t>
  </si>
  <si>
    <t>RT @RainyDayPFTU: The man who left his call centre job and is now an eBay business millionaire https://t.co/kym0KsDRcW #PhDChat #Finance #M…</t>
  </si>
  <si>
    <t>RT @RainyDayPFTU: Do you have enough money saved for a rainy day?
The Money Advice Service note that a good rule of thumb is to have three…</t>
  </si>
  <si>
    <t>RT @RainyDayPFTU: BBC News - Will Facebook's digital money Libra be good for Africa? https://t.co/p7wgL99Eg9
#phdchat #finance #money</t>
  </si>
  <si>
    <t>Ernst &amp;amp; Young Removes Degree Classification From Entry Criteria As There's 'No Evidence' University Equals Success https://t.co/sLGP2FI2f7
#PhDChat</t>
  </si>
  <si>
    <t>The $800M Robo Taxi That Could Beat Uber
https://t.co/zpPBMfOV9E
#FutureOfWork #DataAnalytics</t>
  </si>
  <si>
    <t>Man City advertise new kit right outside Old Trafford https://t.co/QeOOgwXeOq</t>
  </si>
  <si>
    <t>A comparison of information sharing behaviours across 379 health conditions on Twitter https://t.co/QhLZLyYsZW
#PhDChat #SocialMedia #Health https://t.co/Wj3CQjIKtJ</t>
  </si>
  <si>
    <t>"Our findings have broad implications for understanding how social media activity is structured under the conditions of information leaks"
https://t.co/Z58hZFLBN9
#PhDChat https://t.co/c8PBmg7895</t>
  </si>
  <si>
    <t>I was in secondary school when social media became popular &amp;amp; Facebook launched. At the time  I didn't understand the power of these platforms. 15 years later,  I'm running a workshop on how to systematically study social media 
https://t.co/dVAOYi04Aj
#PhDChat #SocialMedia https://t.co/26UwlglLNJ</t>
  </si>
  <si>
    <t>"Our findings have broad implications for understanding how social media activity is structured under the conditions of information leaks"
https://t.co/Z58hZFLBN9
#PhDChat https://t.co/rzdlMaUD49</t>
  </si>
  <si>
    <t>I was in secondary school when social media became popular &amp;amp; Facebook launched. At the time  I didn't understand the power of these platforms. 15 years later,  I'm running a workshop on how to systematically study social media.
https://t.co/dVAOYi04Aj
#PhDChat #SocialMedia https://t.co/sGCyFdARYL</t>
  </si>
  <si>
    <t>Using Twitter as a data source: an overview of social media research tools (2019) https://t.co/0WDfBvh3yg #PhDChat #SocialMedia</t>
  </si>
  <si>
    <t>Using Twitter as a data source: an overview of social media research tools (2019) https://t.co/0WDfBvh3yg #PhDChat #SocialMedia #AcademicTwitter</t>
  </si>
  <si>
    <t>Using Twitter as a data source: an overview of social media research tools (2019) https://t.co/0WDfBuZsGI #PhDChat #SocialMedia #AcademicTwitter #DigitalSociety</t>
  </si>
  <si>
    <t>Using Twitter as a data source: an overview of social media research tools (2019) https://t.co/0WDfBuZsGI  #PhDChat #SocialMedia #AcademicTwitter</t>
  </si>
  <si>
    <t>I was in secondary school when social media became popular &amp;amp; Facebook launched. At the time  I didn't understand the power of these platforms. 15 years later,  I'm running a workshop on how to systematically study social media.
https://t.co/dVAOYi04Aj
#PhDChat #SocialMedia https://t.co/r7Y63DNVaj</t>
  </si>
  <si>
    <t>Using Twitter as a data source: an overview of social media research tools (2019) https://t.co/0WDfBuZsGI  #PhDChat #SocialMedia</t>
  </si>
  <si>
    <t>Using Twitter as a data source: an overview of social media research tools (2019) https://t.co/0WDfBuZsGI  #PhDChat #SocialMedia #AcademicTwitter #DataViz #BigData #Twitter #ResearchMethods</t>
  </si>
  <si>
    <t>Using Twitter as a data source: an overview of social media research tools (2019) https://t.co/0WDfBuZsGI  
#PhDChat #SocialMedia #AcademicTwitter #DataViz #BigData #Twitter #ResearchMethods</t>
  </si>
  <si>
    <t>Using Twitter as a data source: an overview of social media research tools (2019) https://t.co/0WDfBuZsGI
#phdchat #socialmedia #digital #academictwitter #dataviz #bigdata #twitter #nodexl #researchmethods #ecrchat #phdadvice #phdforum #phdlife #acwri #disseration #data #twitter</t>
  </si>
  <si>
    <t>Using Twitter as a data source: an overview of social media research tools (2019) https://t.co/QAqYJ8SlYf
#PhDChat #SocialMedia #AcademicTwitter #DataViz #BigData #Twitter #ResearchMethods</t>
  </si>
  <si>
    <t>A New Tool for Public Health Opinion to Give Insight Into Telemedicine: Twitter Poll Analysis https://t.co/5OlDGQI3wK
#PhDChat #SocialMedia</t>
  </si>
  <si>
    <t>Using Twitter as a data source: an overview of social media research tools (2019) https://t.co/JyQ17AHd0v 
#phdchat #socialmedia #academictwitter #dataviz #bigdata #researchmethods #ecrchat #phdadvice #phdforum #phdlife #acwri</t>
  </si>
  <si>
    <t>Using Twitter as a data source: an overview of social media research tools (2019) https://t.co/JyQ17AHd0v
#phdchat #socialmedia #academictwitter #dataviz #bigdata #researchmethods #ecrchat #phdadvice #phdforum #phdlife #acwri</t>
  </si>
  <si>
    <t>Using Twitter as a data source: an overview of social media research tools (2019) https://t.co/JyQ17AHd0v
#phdchat #socialmedia #academictwitter #dataviz #bigdata #researchmethods #ecrchat #phdadvice #phdforum #acwri</t>
  </si>
  <si>
    <t>Using Twitter as a data source: an overview of social media research tools (2019) https://t.co/JyQ17AYNS3 
#phdchat #socialmedia #academictwitter #dataviz #bigdata #researchmethods #ecrchat #phdadvice #phdforum #acwri</t>
  </si>
  <si>
    <t>Delivering an invited talk July 16th at the University of Bristol for NIHR Bristol BRC. Event is titled "Social media and the practitioner-patient relationship: A seminar on Trust in a networked society" https://t.co/SC16ufPALH
#PhDChat #SociaMedia</t>
  </si>
  <si>
    <t>Using Twitter as a data source: an overview of social media research tools (2019) https://t.co/JyQ17AHd0v  
#phdchat #socialmedia #academictwitter #dataviz #bigdata #researchmethods #ecrchat #phdadvice #phdforum #acwri</t>
  </si>
  <si>
    <t>Using Twitter as a data source: an overview of social media research tools (2019) https://t.co/JyQ17AHd0v   
#phdchat #socialmedia #academictwitter #dataviz #bigdata #researchmethods #ecrchat #phdadvice #phdforum #acwri</t>
  </si>
  <si>
    <t>My PhD thesis "Using Twitter data to provide qualitative insights into pandemics and epidemic" thesis just hit 1,000 downloads and the abstract has over 4 thousand views ☺️
https://t.co/tMjwRc3Qml …
#PhDChat https://t.co/ekQDe3AJG4</t>
  </si>
  <si>
    <t>http://www.yasiv.com</t>
  </si>
  <si>
    <t>https://blogs.lse.ac.uk/impactofsocialsciences/2019/06/18/using-twitter-as-a-data-source-an-overview-of-social-media-research-tools-2019/</t>
  </si>
  <si>
    <t>https://twitter.com/smr_foundation/status/1149002182999584769</t>
  </si>
  <si>
    <t>https://www.businessinsider.co.za/millionaire-study-building-wealth-success-factors-conscientiousness-financial-literacy-2019-3</t>
  </si>
  <si>
    <t>https://nodexlgraphgallery.org/Pages/Graph.aspx?graphID=199355</t>
  </si>
  <si>
    <t>https://link.springer.com/article/10.1007%2Fs00038-018-1192-5</t>
  </si>
  <si>
    <t>https://twitter.com/was3210/status/1146481965744308225</t>
  </si>
  <si>
    <t>https://twitter.com/was3210/status/1146400309192908802</t>
  </si>
  <si>
    <t>http://www.nodexlgraphgallery.org/Pages/Graph.aspx?graphID=201982</t>
  </si>
  <si>
    <t>https://blogs.lse.ac.uk/impactofsocialsciences/?p=35732</t>
  </si>
  <si>
    <t>https://ocean.sagepub.com/blog/social-media-data-in-research-a-review-of-the-current-landscape?utm_sq=g3qnyk8bce&amp;utm_source=twitter&amp;utm_medium=SAGE_social&amp;utm_content=sageoceantweets&amp;utm_term=c6a8b96a-8b46-4efa-bf14-2bf6862e8b0e</t>
  </si>
  <si>
    <t>https://twitter.com/was3210/status/1147434198745198593</t>
  </si>
  <si>
    <t>https://www.play-cricket.com/website/results/3944219</t>
  </si>
  <si>
    <t>https://ocean.sagepub.com/blog/social-media-data-in-research-a-review-of-the-current-landscape</t>
  </si>
  <si>
    <t>http://www.ontla.on.ca/library/repository/mon/10000/184530.pdf http://blog.privacytrust.eu/public/Reports/NewDigitalSecurityModels.pdf</t>
  </si>
  <si>
    <t>https://sites.google.com/view/thefateofaied https://www.fatml.org/resources/relevant-scholarship</t>
  </si>
  <si>
    <t>https://twitter.com/anncavoukian/status/1148271588753715201?s=21</t>
  </si>
  <si>
    <t>http://oudigitools.blogspot.com/2019/07/data-mongering-11-special.html</t>
  </si>
  <si>
    <t>https://twitter.com/onlinecrslady/status/1148250854060900353</t>
  </si>
  <si>
    <t>https://twitter.com/chadloder/status/1148370411714822144</t>
  </si>
  <si>
    <t>https://www.eventbrite.com/e/social-media-digital-humanities-social-network-analysis-using-nodexl-tickets-59532362900</t>
  </si>
  <si>
    <t>https://leedsunilibrary.wordpress.com/2018/08/30/the-ethics-of-online-research/</t>
  </si>
  <si>
    <t>https://bit.ly/2RnwBQB</t>
  </si>
  <si>
    <t>https://www.ncl.ac.uk/press/articles/latest/2019/06/qs2020/?utm_source=twitter&amp;utm_medium=social&amp;utm_campaign=university-news-promotion&amp;utm_content=qs2020</t>
  </si>
  <si>
    <t>http://bit.ly/2IW2rBh</t>
  </si>
  <si>
    <t>https://onlinelibrary.wiley.com/doi/10.1111/hir.12247</t>
  </si>
  <si>
    <t>https://twitter.com/SonSocMed/status/1146418038528466945</t>
  </si>
  <si>
    <t>https://www.scimagojr.com/journalsearch.php https://charteredabs.org/academic-journal-guide-2018/</t>
  </si>
  <si>
    <t>https://metro.co.uk/2019/07/04/bitcoin-consumes-energy-switzerland-research-shows-10113693/?ito=article.amp.share.top.twitter</t>
  </si>
  <si>
    <t>https://blogs.lse.ac.uk/impactofsocialsciences/2019/06/18/using-twitter-as-a-data-source-an-overview-of-social-media-research-tools-2019/?utm_sq=g4p1smogy5</t>
  </si>
  <si>
    <t>https://twitter.com/helenbevan/status/1147391245033136130</t>
  </si>
  <si>
    <t>http://etheses.whiterose.ac.uk/20367/ https://bmjopen.bmj.com/content/8/3/e020133</t>
  </si>
  <si>
    <t>https://bmjopen.bmj.com/content/9/Suppl_1/A25.1</t>
  </si>
  <si>
    <t>https://twitter.com/RainyDayPFTU/status/1146887069773586440</t>
  </si>
  <si>
    <t>https://www.thinkforwardinitiative.com/stories/saving-for-a-rainy-day-and-managing-other-unexpected-shocks</t>
  </si>
  <si>
    <t>https://twitter.com/RainyDayPFTU/status/1146059372172197890</t>
  </si>
  <si>
    <t>https://twitter.com/philonedtech/status/1148250563861024768</t>
  </si>
  <si>
    <t>https://ocean.sagepub.com/blog/social-media-data-in-research-a-review-of-the-current-landscape https://twitter.com/was3210/status/1148230406044622848</t>
  </si>
  <si>
    <t>https://www.eventbrite.com/e/social-media-digital-humanities-social-network-analysis-using-nodexl-tickets-59532362900/amp</t>
  </si>
  <si>
    <t>http://wp.lancs.ac.uk/laelpgconference/files/2019/07/LAELPGC_Programme_030719.pdf</t>
  </si>
  <si>
    <t>https://www.symplur.com/hcsmr/a-comparison-of-information-sharing-behaviours-across-379-health-conditions-on-twitter/</t>
  </si>
  <si>
    <t>https://www.sheffield.ac.uk/polopoly_fs/1.670954!/file/Research-Ethics-Policy-Note-14.pdf</t>
  </si>
  <si>
    <t>https://digitalmedia.sheffield.ac.uk/media/Wasim+Ahmed+-+Ethics+of+Social+Media+Data/1_hbuwoaai https://twitter.com/OpenResLeeds/status/1106502444035518466</t>
  </si>
  <si>
    <t>https://digitalmedia.sheffield.ac.uk/media/Wasim+Ahmed+-+Ethics+of+Social+Media+Data/1_hbuwoaai</t>
  </si>
  <si>
    <t>http://eprints.whiterose.ac.uk/126729/</t>
  </si>
  <si>
    <t>https://blogs.lse.ac.uk/impactofsocialsciences/2019/06/18/using-twitter-as-a-data-source-an-overview-of-social-media-research-tools-2019</t>
  </si>
  <si>
    <t>https://twitter.com/SocMediaConf/status/1147564223846912000</t>
  </si>
  <si>
    <t>https://blogs.lse.ac.uk/impactofsocialsciences/?p=35899</t>
  </si>
  <si>
    <t>https://blogs.lse.ac.uk/impactofsocialsciences/?p=35842</t>
  </si>
  <si>
    <t>http://www.nodexlgraphgallery.org/Pages/Graph.aspx?graphID=201982 https://www.eventbrite.com/e/social-media-digital-humanities-social-network-analysis-using-nodexl-tickets-59532362900/amp?__twitter_impression=true</t>
  </si>
  <si>
    <t>https://link.springer.com/article/10.1007/s00038-018-1192-5</t>
  </si>
  <si>
    <t>https://wasimahmed.org/2019/07/13/social-scientists-can-learn-to-analyse-twitter-data-for-academic-research-at-this-1-day-workshop-at-sheffhallamuni/</t>
  </si>
  <si>
    <t>https://www.moneyadviceservice.org.uk/en/articles/emergency-savings-how-much-is-enough</t>
  </si>
  <si>
    <t>https://www.retailgazette.co.uk/blog/2019/07/self-made-millionaires-soar-18-ebay/</t>
  </si>
  <si>
    <t>https://www.cnbc.com/2019/06/29/3-money-myths-that-hold-many-people-back-self-made-millionaire.html?__source=sharebar|twitter&amp;par=sharebar</t>
  </si>
  <si>
    <t>https://www.youtube.com/watch?v=YaPDTLGSFk8&amp;feature=youtu.be&amp;fbclid=IwAR0E0ChF5uKTwovUHpq0JRsDB0v4DlUqqqds3YPcFHcEZ2H2vUXbjwcxrN4</t>
  </si>
  <si>
    <t>https://rainydayapp.wordpress.com/2019/06/28/financial-fraudsters-are-becoming-more-sophisticated-heres-what-you-can-do-about-it/</t>
  </si>
  <si>
    <t>https://www.thenorthernecho.co.uk/business/17731837.urban-surfers-of-peterlee-has-become-multi-million-pound-business-trading-on-ebay/?ref=twtrec</t>
  </si>
  <si>
    <t>https://www.bbc.co.uk/news/world-africa-48882301</t>
  </si>
  <si>
    <t>https://www.youtube.com/watch?v=YaPDTLGSFk8</t>
  </si>
  <si>
    <t>https://www.huffingtonpost.co.uk/2016/01/07/ernst-and-young-removes-degree-classification-entry-criteria_n_7932590.html?ncid=other_twitter_cooo9wqtham&amp;utm_campaign=share_twitter</t>
  </si>
  <si>
    <t>https://www.youtube.com/watch?v=OjDLwnTyybo&amp;t=99s</t>
  </si>
  <si>
    <t>https://www.manchestereveningnews.co.uk/sport/football/man-city-kit-manchester-united-16513748?utm_source=twitter.com&amp;utm_medium=social&amp;utm_campaign=sharebar</t>
  </si>
  <si>
    <t>https://link.springer.com/article/10.1057/s41253-019-00090-w</t>
  </si>
  <si>
    <t>https://formative.jmir.org/2019/2/e13870/</t>
  </si>
  <si>
    <t>http://www.bristol.ac.uk/blackwell/events/2019/social-media-seminar.html</t>
  </si>
  <si>
    <t>http://etheses.whiterose.ac.uk/20367/1/Final%20PhD%20Thesis%2011%20MAY.pdf https://twitter.com/was3210/status/999232201807093760</t>
  </si>
  <si>
    <t>yasiv.com</t>
  </si>
  <si>
    <t>ac.uk</t>
  </si>
  <si>
    <t>twitter.com</t>
  </si>
  <si>
    <t>co.za</t>
  </si>
  <si>
    <t>nodexlgraphgallery.org</t>
  </si>
  <si>
    <t>springer.com</t>
  </si>
  <si>
    <t>sagepub.com</t>
  </si>
  <si>
    <t>play-cricket.com</t>
  </si>
  <si>
    <t>on.ca privacytrust.eu</t>
  </si>
  <si>
    <t>google.com fatml.org</t>
  </si>
  <si>
    <t>blogspot.com</t>
  </si>
  <si>
    <t>eventbrite.com</t>
  </si>
  <si>
    <t>wordpress.com</t>
  </si>
  <si>
    <t>bit.ly</t>
  </si>
  <si>
    <t>wiley.com</t>
  </si>
  <si>
    <t>scimagojr.com charteredabs.org</t>
  </si>
  <si>
    <t>co.uk</t>
  </si>
  <si>
    <t>ac.uk bmj.com</t>
  </si>
  <si>
    <t>bmj.com</t>
  </si>
  <si>
    <t>thinkforwardinitiative.com</t>
  </si>
  <si>
    <t>sagepub.com twitter.com</t>
  </si>
  <si>
    <t>symplur.com</t>
  </si>
  <si>
    <t>ac.uk twitter.com</t>
  </si>
  <si>
    <t>nodexlgraphgallery.org eventbrite.com</t>
  </si>
  <si>
    <t>wasimahmed.org</t>
  </si>
  <si>
    <t>org.uk</t>
  </si>
  <si>
    <t>cnbc.com</t>
  </si>
  <si>
    <t>youtube.com</t>
  </si>
  <si>
    <t>jmir.org</t>
  </si>
  <si>
    <t>datavisualization socialmedia twitter linkedin</t>
  </si>
  <si>
    <t>phdchat finance money savings</t>
  </si>
  <si>
    <t>research</t>
  </si>
  <si>
    <t>phdchat</t>
  </si>
  <si>
    <t>diabetes</t>
  </si>
  <si>
    <t>socialresearch socialmedia data</t>
  </si>
  <si>
    <t>edtechuvic tiegrad</t>
  </si>
  <si>
    <t>nodexl ai iot bigdata no</t>
  </si>
  <si>
    <t>nodexl ai iot bigdata nodexl socialmedia</t>
  </si>
  <si>
    <t>nodexl ai iot bigdata nodexl socialmedia ibm machinelearning 4ir vivatech socialcto</t>
  </si>
  <si>
    <t>nodexl ibm ibmitalia ai oot healthtech cnbc wsj biotech digitalmarketing bigdata machinelearning cybersecurity cloudcomputing apple iphone ios13</t>
  </si>
  <si>
    <t>nodexl ai iot ios13 fashion biotech ibm ibmsystems cnbc ibmwatson bigdata digital datagovernance wsj healthcare</t>
  </si>
  <si>
    <t>rejectlifafasahafat</t>
  </si>
  <si>
    <t>chornamanzoor</t>
  </si>
  <si>
    <t>socialmedia</t>
  </si>
  <si>
    <t>fippa privacy transborder data</t>
  </si>
  <si>
    <t>gdpr privacy</t>
  </si>
  <si>
    <t>fippa privacy edtech fippa</t>
  </si>
  <si>
    <t>privacybydesign</t>
  </si>
  <si>
    <t>datamongering</t>
  </si>
  <si>
    <t>privacybydesign edtech</t>
  </si>
  <si>
    <t>instcon</t>
  </si>
  <si>
    <t>privacy</t>
  </si>
  <si>
    <t>reb</t>
  </si>
  <si>
    <t>socialnetworkanalysis sna</t>
  </si>
  <si>
    <t>twitter sna</t>
  </si>
  <si>
    <t>afterlife</t>
  </si>
  <si>
    <t>qswur</t>
  </si>
  <si>
    <t>nclpsconf19</t>
  </si>
  <si>
    <t>bcsm btsm gyncsm lcsm mmsm pancsm ayacsm</t>
  </si>
  <si>
    <t>phdchat academictwitter health</t>
  </si>
  <si>
    <t>twitter data</t>
  </si>
  <si>
    <t>bigdata twitter researchmethods</t>
  </si>
  <si>
    <t>academictwitter digitalmethods</t>
  </si>
  <si>
    <t>phdchat finance</t>
  </si>
  <si>
    <t>socialnetworkanalysis sna training</t>
  </si>
  <si>
    <t>hcsmr</t>
  </si>
  <si>
    <t>gcse alevel undergraduate maths tutor</t>
  </si>
  <si>
    <t>gcse alevel</t>
  </si>
  <si>
    <t>phdchat socialmedia analytics</t>
  </si>
  <si>
    <t>phdchat socialmedia digitalsociety</t>
  </si>
  <si>
    <t>phdchat socialmedia analytic</t>
  </si>
  <si>
    <t>phdchat socialmedia</t>
  </si>
  <si>
    <t>phdchat socialmedia dataviz digitalsociety academictwitter</t>
  </si>
  <si>
    <t>phdchat socialmedia academictwitter dataviz bigdata twitter researchmethods</t>
  </si>
  <si>
    <t>smsociety2019</t>
  </si>
  <si>
    <t>digitalmethods computationalsocialscience</t>
  </si>
  <si>
    <t>scientistswhoselfie selfie academictwitter</t>
  </si>
  <si>
    <t>digtialmethods</t>
  </si>
  <si>
    <t>sheffield phdchat socialmedia</t>
  </si>
  <si>
    <t>diabetes phdchat</t>
  </si>
  <si>
    <t>twitter sna phdchat socialmedia</t>
  </si>
  <si>
    <t>phdchat academictwitter dataviz bigdata researchmethods ecrchat phdadvice phdforum phdlife acwri</t>
  </si>
  <si>
    <t>tiptuesday lifehacks</t>
  </si>
  <si>
    <t>phdchat finance money</t>
  </si>
  <si>
    <t>lifehacks</t>
  </si>
  <si>
    <t>phdchat finance savings</t>
  </si>
  <si>
    <t>futureofwork dataanalytics</t>
  </si>
  <si>
    <t>phdchat socialmedia health</t>
  </si>
  <si>
    <t>phdchat socialmedia academictwitter</t>
  </si>
  <si>
    <t>phdchat socialmedia academictwitter digitalsociety</t>
  </si>
  <si>
    <t>phdchat socialmedia digital academictwitter dataviz bigdata twitter nodexl researchmethods ecrchat phdadvice phdforum phdlife acwri disseration data twitter</t>
  </si>
  <si>
    <t>phdchat socialmedia academictwitter dataviz bigdata researchmethods ecrchat phdadvice phdforum phdlife acwri</t>
  </si>
  <si>
    <t>phdchat socialmedia academictwitter dataviz bigdata researchmethods ecrchat phdadvice phdforum acwri</t>
  </si>
  <si>
    <t>phdchat sociamedia</t>
  </si>
  <si>
    <t>https://pbs.twimg.com/media/D8tzCymXoAUh62z.jpg</t>
  </si>
  <si>
    <t>https://pbs.twimg.com/media/D826oRXXoAAsMav.jpg</t>
  </si>
  <si>
    <t>https://pbs.twimg.com/media/D826uhJWsAEXUUN.jpg</t>
  </si>
  <si>
    <t>https://pbs.twimg.com/media/D-90yLyWsAA9O44.jpg</t>
  </si>
  <si>
    <t>https://pbs.twimg.com/media/D-9u962WwAAYSTh.png</t>
  </si>
  <si>
    <t>https://pbs.twimg.com/media/D9aN4BuWwAA-3zY.jpg</t>
  </si>
  <si>
    <t>https://pbs.twimg.com/media/D-YRGIJXkAAOxOC.jpg</t>
  </si>
  <si>
    <t>https://pbs.twimg.com/media/D-ThKAlXUAEQkOC.jpg</t>
  </si>
  <si>
    <t>https://pbs.twimg.com/media/D-RBhClW4AAowwj.jpg</t>
  </si>
  <si>
    <t>https://pbs.twimg.com/media/D-LQGWuXoAAakgD.png</t>
  </si>
  <si>
    <t>https://pbs.twimg.com/media/D-deMrLXUAALYVK.png</t>
  </si>
  <si>
    <t>https://pbs.twimg.com/media/D_BB6bjWwAAB2un.jpg</t>
  </si>
  <si>
    <t>https://pbs.twimg.com/media/D_HPhm0WsAEINJE.jpg</t>
  </si>
  <si>
    <t>https://pbs.twimg.com/ext_tw_video_thumb/1146053780997201921/pu/img/cPqbhjt0wdKru_6b.jpg</t>
  </si>
  <si>
    <t>https://pbs.twimg.com/media/D-fLO8HXsAAR35m.jpg</t>
  </si>
  <si>
    <t>https://pbs.twimg.com/ext_tw_video_thumb/1146101401120104448/pu/img/6LIJniMWjj-eKCsv.jpg</t>
  </si>
  <si>
    <t>https://pbs.twimg.com/media/D-i1AlAXkAALFUt.jpg</t>
  </si>
  <si>
    <t>https://pbs.twimg.com/ext_tw_video_thumb/1146418016755834881/pu/img/TNNPecgKCuQQr5iZ.jpg</t>
  </si>
  <si>
    <t>https://pbs.twimg.com/ext_tw_video_thumb/1146845053802950656/pu/img/6z4LNJcCROaRGXdA.jpg</t>
  </si>
  <si>
    <t>https://pbs.twimg.com/media/D-vB9U-WsAgSOfF.jpg</t>
  </si>
  <si>
    <t>https://pbs.twimg.com/ext_tw_video_thumb/1149358472338825216/pu/img/4kQyr_XrXZyLDE9R.jpg</t>
  </si>
  <si>
    <t>https://pbs.twimg.com/ext_tw_video_thumb/1149740875393708034/pu/img/Fhw3dVaCumCaFSOv.jpg</t>
  </si>
  <si>
    <t>https://pbs.twimg.com/tweet_video_thumb/D_SMHYKW4AAFytR.jpg</t>
  </si>
  <si>
    <t>https://pbs.twimg.com/media/D-fSOktXsAc0kEh.jpg</t>
  </si>
  <si>
    <t>https://pbs.twimg.com/media/D-gKAGPWkAMYTAK.jpg</t>
  </si>
  <si>
    <t>https://pbs.twimg.com/media/D-jLzOkWsAAXv87.jpg</t>
  </si>
  <si>
    <t>https://pbs.twimg.com/media/D-lCv3dWkAE3AUE.jpg</t>
  </si>
  <si>
    <t>https://pbs.twimg.com/media/D-nXf5CWsAoBGYZ.jpg</t>
  </si>
  <si>
    <t>https://pbs.twimg.com/media/D-oUr54WkAE0pip.jpg</t>
  </si>
  <si>
    <t>https://pbs.twimg.com/media/D-o8uTpXoAA5mFF.jpg</t>
  </si>
  <si>
    <t>https://pbs.twimg.com/media/D-qQKCKX4AEwenQ.jpg</t>
  </si>
  <si>
    <t>https://pbs.twimg.com/media/D-vSOzzXoAAEU90.jpg</t>
  </si>
  <si>
    <t>https://pbs.twimg.com/media/D-yBhHaXoAAzIt8.jpg</t>
  </si>
  <si>
    <t>https://pbs.twimg.com/media/D-9-vUVXYAAsa42.jpg</t>
  </si>
  <si>
    <t>https://pbs.twimg.com/media/D--1nNZWkAA07hV.png</t>
  </si>
  <si>
    <t>https://pbs.twimg.com/media/D-zNK-4XYAE9S7y.jpg</t>
  </si>
  <si>
    <t>https://pbs.twimg.com/media/D-efdDAUIAE14-n.jpg</t>
  </si>
  <si>
    <t>https://pbs.twimg.com/ext_tw_video_thumb/1148682735923400704/pu/img/fTfyBjn0QD3Ge7TW.jpg</t>
  </si>
  <si>
    <t>https://pbs.twimg.com/ext_tw_video_thumb/1148532722777899008/pu/img/XM6nHwiLW2meADEI.jpg</t>
  </si>
  <si>
    <t>https://pbs.twimg.com/ext_tw_video_thumb/1149108544861605889/pu/img/I4MmfJ4vT3nPJeB8.jpg</t>
  </si>
  <si>
    <t>https://pbs.twimg.com/ext_tw_video_thumb/1150132289722114048/pu/img/XhscQY8JuqxzKC11.jpg</t>
  </si>
  <si>
    <t>https://pbs.twimg.com/media/D-dkQeFWwAA27GP.png</t>
  </si>
  <si>
    <t>https://pbs.twimg.com/media/D-eHjiOWwAAUDRU.png</t>
  </si>
  <si>
    <t>https://pbs.twimg.com/media/D-jT6euWsAAHJZm.jpg</t>
  </si>
  <si>
    <t>https://pbs.twimg.com/media/D-j6hD-WwAAg-Ps.png</t>
  </si>
  <si>
    <t>https://pbs.twimg.com/media/D-kSK2nW4AAoMcM.jpg</t>
  </si>
  <si>
    <t>https://pbs.twimg.com/media/D-piO8BWwAEe1mR.jpg</t>
  </si>
  <si>
    <t>http://pbs.twimg.com/profile_images/910175222497710080/av5zmTRW_normal.jpg</t>
  </si>
  <si>
    <t>http://pbs.twimg.com/profile_images/976597189928542208/5Rw_-3fh_normal.jpg</t>
  </si>
  <si>
    <t>http://pbs.twimg.com/profile_images/1101894125820014592/lhkfnvOm_normal.jpg</t>
  </si>
  <si>
    <t>http://pbs.twimg.com/profile_images/1119164058379231233/LsbQ7iYJ_normal.jpg</t>
  </si>
  <si>
    <t>http://pbs.twimg.com/profile_images/866251961322156032/mrUoWm0p_normal.jpg</t>
  </si>
  <si>
    <t>http://pbs.twimg.com/profile_images/1068529271126208512/HtAyyp7S_normal.jpg</t>
  </si>
  <si>
    <t>http://pbs.twimg.com/profile_images/938398020584042496/lbI9Va1c_normal.jpg</t>
  </si>
  <si>
    <t>http://pbs.twimg.com/profile_images/828920060261593089/o6Eoapr7_normal.jpg</t>
  </si>
  <si>
    <t>http://pbs.twimg.com/profile_images/1061965124603404288/SCTeXD4z_normal.jpg</t>
  </si>
  <si>
    <t>http://pbs.twimg.com/profile_images/1133833025064771585/WhithDdO_normal.jpg</t>
  </si>
  <si>
    <t>http://pbs.twimg.com/profile_images/1146772070547841024/u1aKb70M_normal.jpg</t>
  </si>
  <si>
    <t>http://pbs.twimg.com/profile_images/1133801411345412096/7_PKXwCE_normal.jpg</t>
  </si>
  <si>
    <t>http://pbs.twimg.com/profile_images/874985879995125760/DT9B-r5m_normal.jpg</t>
  </si>
  <si>
    <t>http://pbs.twimg.com/profile_images/1083333523392602112/YUSrahyh_normal.jpg</t>
  </si>
  <si>
    <t>http://pbs.twimg.com/profile_images/1131110339888766981/JK5KnBn5_normal.jpg</t>
  </si>
  <si>
    <t>http://pbs.twimg.com/profile_images/489105656272543744/G5_bJDKT_normal.jpeg</t>
  </si>
  <si>
    <t>http://pbs.twimg.com/profile_images/1116376204364386305/7QJXBi6x_normal.jpg</t>
  </si>
  <si>
    <t>http://pbs.twimg.com/profile_images/1105107359431618560/IcEq4loB_normal.png</t>
  </si>
  <si>
    <t>http://pbs.twimg.com/profile_images/920256724010876929/_E_DFBra_normal.jpg</t>
  </si>
  <si>
    <t>http://pbs.twimg.com/profile_images/1092797947056738309/0juwDZ5H_normal.jpg</t>
  </si>
  <si>
    <t>http://pbs.twimg.com/profile_images/848494594539040768/WNVeZVHd_normal.jpg</t>
  </si>
  <si>
    <t>http://pbs.twimg.com/profile_images/1043088073284673536/ZoKjNNic_normal.jpg</t>
  </si>
  <si>
    <t>http://pbs.twimg.com/profile_images/1141657459599269888/IzEdI-Hx_normal.jpg</t>
  </si>
  <si>
    <t>http://pbs.twimg.com/profile_images/1043264845221642240/cEVTQZT7_normal.jpg</t>
  </si>
  <si>
    <t>http://pbs.twimg.com/profile_images/460037731742011392/89-wbbyN_normal.jpeg</t>
  </si>
  <si>
    <t>http://pbs.twimg.com/profile_images/1102976062739369985/EZcuBSt1_normal.png</t>
  </si>
  <si>
    <t>http://pbs.twimg.com/profile_images/1150194383217725440/4ey_eQPI_normal.jpg</t>
  </si>
  <si>
    <t>http://pbs.twimg.com/profile_images/1070786753706016768/eEBimI9p_normal.jpg</t>
  </si>
  <si>
    <t>http://pbs.twimg.com/profile_images/1057564877009707008/4mJ0c-Bi_normal.jpg</t>
  </si>
  <si>
    <t>http://pbs.twimg.com/profile_images/2161569036/NSMNSS_normal.JPG</t>
  </si>
  <si>
    <t>http://pbs.twimg.com/profile_images/972197921549668352/q35pAXK6_normal.jpg</t>
  </si>
  <si>
    <t>http://pbs.twimg.com/profile_images/1128030189022273537/ce_xp-Gy_normal.jpg</t>
  </si>
  <si>
    <t>http://pbs.twimg.com/profile_images/841939001212866560/IjX_Yzzz_normal.jpg</t>
  </si>
  <si>
    <t>http://pbs.twimg.com/profile_images/1142176392848826368/EzA8rdQD_normal.jpg</t>
  </si>
  <si>
    <t>http://pbs.twimg.com/profile_images/1102663389074067458/MZU9bPCN_normal.jpg</t>
  </si>
  <si>
    <t>http://pbs.twimg.com/profile_images/2258257973/Heartland4web_normal.jpg</t>
  </si>
  <si>
    <t>http://pbs.twimg.com/profile_images/1085463151854972928/JEjDxnZP_normal.jpg</t>
  </si>
  <si>
    <t>http://pbs.twimg.com/profile_images/3532181986/7c2af885cc0fab7babae2e0df1d1a9e3_normal.jpeg</t>
  </si>
  <si>
    <t>http://pbs.twimg.com/profile_images/770731174297604098/0L-3swJY_normal.jpg</t>
  </si>
  <si>
    <t>http://pbs.twimg.com/profile_images/817462906258386944/3Rrk3JS7_normal.jpg</t>
  </si>
  <si>
    <t>http://pbs.twimg.com/profile_images/1146457924778283008/-cEnlcke_normal.png</t>
  </si>
  <si>
    <t>http://pbs.twimg.com/profile_images/1121363849691709450/mXp43BYP_normal.jpg</t>
  </si>
  <si>
    <t>http://pbs.twimg.com/profile_images/1069714229542961152/Y6hi7Him_normal.jpg</t>
  </si>
  <si>
    <t>http://pbs.twimg.com/profile_images/1111565723502022656/VjsJoO-A_normal.png</t>
  </si>
  <si>
    <t>http://pbs.twimg.com/profile_images/450992520550297600/NniRQaLk_normal.jpeg</t>
  </si>
  <si>
    <t>http://pbs.twimg.com/profile_images/731209885145239552/5pD3MB5M_normal.jpg</t>
  </si>
  <si>
    <t>http://pbs.twimg.com/profile_images/499257180009529344/CSWhr7LZ_normal.jpeg</t>
  </si>
  <si>
    <t>http://pbs.twimg.com/profile_images/1102583861068865538/EiwMMLpc_normal.jpg</t>
  </si>
  <si>
    <t>http://pbs.twimg.com/profile_images/1148347090940153857/uhX59G7b_normal.jpg</t>
  </si>
  <si>
    <t>http://abs.twimg.com/sticky/default_profile_images/default_profile_normal.png</t>
  </si>
  <si>
    <t>http://pbs.twimg.com/profile_images/1129422054195945477/beCk_UUT_normal.jpg</t>
  </si>
  <si>
    <t>http://pbs.twimg.com/profile_images/878678629500293121/7u6pHCOs_normal.jpg</t>
  </si>
  <si>
    <t>http://pbs.twimg.com/profile_images/3267376246/de28986efbf6f5fa891f62b9a0211ee0_normal.jpeg</t>
  </si>
  <si>
    <t>http://pbs.twimg.com/profile_images/694440270964899841/6TD_15lC_normal.jpg</t>
  </si>
  <si>
    <t>http://pbs.twimg.com/profile_images/1032199446573010944/ROLSiJdG_normal.jpg</t>
  </si>
  <si>
    <t>http://pbs.twimg.com/profile_images/1134192358365569025/Mia3Bo4x_normal.jpg</t>
  </si>
  <si>
    <t>http://pbs.twimg.com/profile_images/746774582091100160/MHg_TXgm_normal.jpg</t>
  </si>
  <si>
    <t>http://pbs.twimg.com/profile_images/442318740412055552/7PS6LVs4_normal.jpeg</t>
  </si>
  <si>
    <t>http://pbs.twimg.com/profile_images/1147787099917180933/Zbza0ON8_normal.jpg</t>
  </si>
  <si>
    <t>http://pbs.twimg.com/profile_images/2156246148/image_normal.jpg</t>
  </si>
  <si>
    <t>http://pbs.twimg.com/profile_images/741063277548044289/5Z73u8tj_normal.jpg</t>
  </si>
  <si>
    <t>http://pbs.twimg.com/profile_images/813464241462124545/WAaqM3uG_normal.jpg</t>
  </si>
  <si>
    <t>http://pbs.twimg.com/profile_images/378800000611128908/8d8e1c4984b4d9ee557d6722f805912a_normal.jpeg</t>
  </si>
  <si>
    <t>http://pbs.twimg.com/profile_images/857072871746752513/2S-zNH_R_normal.jpg</t>
  </si>
  <si>
    <t>http://pbs.twimg.com/profile_images/1088467528379260928/Jpqavmrb_normal.jpg</t>
  </si>
  <si>
    <t>http://pbs.twimg.com/profile_images/760774125522518016/jhzjWv0i_normal.jpg</t>
  </si>
  <si>
    <t>http://pbs.twimg.com/profile_images/1136525117285179392/4LBIES5Y_normal.png</t>
  </si>
  <si>
    <t>http://pbs.twimg.com/profile_images/1148367639850422279/hwPsaNfW_normal.png</t>
  </si>
  <si>
    <t>http://pbs.twimg.com/profile_images/837378254667452417/7spZ1vGU_normal.jpg</t>
  </si>
  <si>
    <t>http://pbs.twimg.com/profile_images/783652165965479936/K7UyJyCD_normal.jpg</t>
  </si>
  <si>
    <t>http://pbs.twimg.com/profile_images/658238458075459584/xMjzmAtG_normal.jpg</t>
  </si>
  <si>
    <t>http://pbs.twimg.com/profile_images/1068329878850686976/UH5WzvpQ_normal.jpg</t>
  </si>
  <si>
    <t>http://pbs.twimg.com/profile_images/855503087049482242/S7WZv--L_normal.jpg</t>
  </si>
  <si>
    <t>http://pbs.twimg.com/profile_images/488805943497338880/vjzEF43F_normal.png</t>
  </si>
  <si>
    <t>http://pbs.twimg.com/profile_images/1064825940839157760/8EFfe6QT_normal.jpg</t>
  </si>
  <si>
    <t>http://pbs.twimg.com/profile_images/2190857671/photo_normal.jpg</t>
  </si>
  <si>
    <t>http://pbs.twimg.com/profile_images/967506429027418114/cIlK0Mf0_normal.jpg</t>
  </si>
  <si>
    <t>http://pbs.twimg.com/profile_images/983304127202684928/sHdgPnVi_normal.jpg</t>
  </si>
  <si>
    <t>http://pbs.twimg.com/profile_images/1145428952/blog_uplink_normal.jpg</t>
  </si>
  <si>
    <t>http://pbs.twimg.com/profile_images/610361457910284288/1mGE0aTY_normal.jpg</t>
  </si>
  <si>
    <t>http://pbs.twimg.com/profile_images/992646950393647104/gJKnD55Z_normal.jpg</t>
  </si>
  <si>
    <t>http://pbs.twimg.com/profile_images/945953979535564800/L3zNCNHo_normal.jpg</t>
  </si>
  <si>
    <t>http://pbs.twimg.com/profile_images/942456518074564608/SZctDvWe_normal.jpg</t>
  </si>
  <si>
    <t>http://pbs.twimg.com/profile_images/1038138917843808256/eactcl1I_normal.jpg</t>
  </si>
  <si>
    <t>http://pbs.twimg.com/profile_images/1024656949458153472/Ok-BD5V__normal.jpg</t>
  </si>
  <si>
    <t>http://pbs.twimg.com/profile_images/598951050222170112/mW0tMsJg_normal.jpg</t>
  </si>
  <si>
    <t>http://pbs.twimg.com/profile_images/828564150787985408/CR4wEcF9_normal.jpg</t>
  </si>
  <si>
    <t>http://pbs.twimg.com/profile_images/983324781457104896/OJXdfPPM_normal.jpg</t>
  </si>
  <si>
    <t>http://pbs.twimg.com/profile_images/1102940827075203073/3Ywj3wKa_normal.png</t>
  </si>
  <si>
    <t>http://pbs.twimg.com/profile_images/1058048657038094336/9VczTA2O_normal.jpg</t>
  </si>
  <si>
    <t>http://pbs.twimg.com/profile_images/1132335395528691712/161rXVij_normal.jpg</t>
  </si>
  <si>
    <t>http://pbs.twimg.com/profile_images/1015328036705538048/D8Gtstw7_normal.jpg</t>
  </si>
  <si>
    <t>http://pbs.twimg.com/profile_images/514961341967114241/9oD39MJA_normal.jpeg</t>
  </si>
  <si>
    <t>http://pbs.twimg.com/profile_images/685394970635821057/SasdU3nB_normal.png</t>
  </si>
  <si>
    <t>http://pbs.twimg.com/profile_images/1046656251122221056/w8rfC0nL_normal.jpg</t>
  </si>
  <si>
    <t>http://pbs.twimg.com/profile_images/949370217951649794/J34iyAy0_normal.jpg</t>
  </si>
  <si>
    <t>http://pbs.twimg.com/profile_images/1138016428261564418/7YJjY4t8_normal.jpg</t>
  </si>
  <si>
    <t>http://pbs.twimg.com/profile_images/710772475584315393/0-A6Tj51_normal.jpg</t>
  </si>
  <si>
    <t>http://pbs.twimg.com/profile_images/1040560619806765056/aIFfG1tM_normal.jpg</t>
  </si>
  <si>
    <t>http://pbs.twimg.com/profile_images/459256371544727552/DF5zU3yS_normal.jpeg</t>
  </si>
  <si>
    <t>http://pbs.twimg.com/profile_images/614400415069769728/t6ZBxhIg_normal.jpg</t>
  </si>
  <si>
    <t>http://pbs.twimg.com/profile_images/580394947855159296/BxAFgtKN_normal.jpg</t>
  </si>
  <si>
    <t>http://pbs.twimg.com/profile_images/1133288839030726657/3PtAwybM_normal.jpg</t>
  </si>
  <si>
    <t>http://pbs.twimg.com/profile_images/378800000339149999/d40c13a89655fe1d2c064610aed85780_normal.jpeg</t>
  </si>
  <si>
    <t>http://pbs.twimg.com/profile_images/1045197576859860992/Z3waumKM_normal.jpg</t>
  </si>
  <si>
    <t>http://pbs.twimg.com/profile_images/1027872098696482817/blGjaeDH_normal.jpg</t>
  </si>
  <si>
    <t>http://pbs.twimg.com/profile_images/1771074427/image_normal.jpg</t>
  </si>
  <si>
    <t>http://pbs.twimg.com/profile_images/1031931519512793088/9vXDfGZL_normal.jpg</t>
  </si>
  <si>
    <t>http://pbs.twimg.com/profile_images/917835960007700480/aALlwRMu_normal.jpg</t>
  </si>
  <si>
    <t>http://pbs.twimg.com/profile_images/685926471077072896/FVn9MBix_normal.jpg</t>
  </si>
  <si>
    <t>http://pbs.twimg.com/profile_images/887680448234758146/YyeW9v4G_normal.jpg</t>
  </si>
  <si>
    <t>http://pbs.twimg.com/profile_images/957988379173556224/a6YOjb2f_normal.jpg</t>
  </si>
  <si>
    <t>http://pbs.twimg.com/profile_images/1121536920973139969/l7DR082v_normal.jpg</t>
  </si>
  <si>
    <t>http://pbs.twimg.com/profile_images/776173479817121792/dN2GMFlD_normal.jpg</t>
  </si>
  <si>
    <t>http://pbs.twimg.com/profile_images/1146499461297971203/v3T9RcUy_normal.png</t>
  </si>
  <si>
    <t>http://pbs.twimg.com/profile_images/854813617061068801/APMcNz3A_normal.jpg</t>
  </si>
  <si>
    <t>http://pbs.twimg.com/profile_images/1030813591748964352/SK1WVieR_normal.jpg</t>
  </si>
  <si>
    <t>http://pbs.twimg.com/profile_images/1140693722201513985/cvIkwjz9_normal.jpg</t>
  </si>
  <si>
    <t>http://pbs.twimg.com/profile_images/943596894831255552/cMOzkc5i_normal.jpg</t>
  </si>
  <si>
    <t>http://pbs.twimg.com/profile_images/908703729813254145/hfgw7Shs_normal.jpg</t>
  </si>
  <si>
    <t>https://twitter.com/#!/alexfenton/status/1138130262565543937</t>
  </si>
  <si>
    <t>https://twitter.com/#!/helenbevan/status/1147391245033136130</t>
  </si>
  <si>
    <t>https://twitter.com/#!/jgustavob/status/1149743468585127936</t>
  </si>
  <si>
    <t>https://twitter.com/#!/rainydaypftu/status/1146431139986513922</t>
  </si>
  <si>
    <t>https://twitter.com/#!/gearaguirang/status/1145264070389485569</t>
  </si>
  <si>
    <t>https://twitter.com/#!/profkmorrell/status/1145271115675242496</t>
  </si>
  <si>
    <t>https://twitter.com/#!/carmelabchem/status/1145271859086274561</t>
  </si>
  <si>
    <t>https://twitter.com/#!/mca3c/status/1145272628183273472</t>
  </si>
  <si>
    <t>https://twitter.com/#!/falias/status/1145278610925858816</t>
  </si>
  <si>
    <t>https://twitter.com/#!/lhsct_at/status/1145321471167881217</t>
  </si>
  <si>
    <t>https://twitter.com/#!/b_angelam/status/1145323432755810305</t>
  </si>
  <si>
    <t>https://twitter.com/#!/thecuriousluke/status/1145325147521503232</t>
  </si>
  <si>
    <t>https://twitter.com/#!/_oliviabot/status/1145326592975134722</t>
  </si>
  <si>
    <t>https://twitter.com/#!/longpopitn/status/1145349316149751808</t>
  </si>
  <si>
    <t>https://twitter.com/#!/demografia_csic/status/1145349400102879233</t>
  </si>
  <si>
    <t>https://twitter.com/#!/azsciencecomm/status/1145377231306481664</t>
  </si>
  <si>
    <t>https://twitter.com/#!/sanjivvmore/status/1145479450986860544</t>
  </si>
  <si>
    <t>https://twitter.com/#!/fez1099/status/1145530527753080833</t>
  </si>
  <si>
    <t>https://twitter.com/#!/fortunata_2030/status/1145573435470483456</t>
  </si>
  <si>
    <t>https://twitter.com/#!/mariecurie_ncp/status/1145606844980875264</t>
  </si>
  <si>
    <t>https://twitter.com/#!/ied_europe/status/1145608397573824512</t>
  </si>
  <si>
    <t>https://twitter.com/#!/jseubaparis/status/1145673231791210498</t>
  </si>
  <si>
    <t>https://twitter.com/#!/syu_adnan/status/1146022796234911744</t>
  </si>
  <si>
    <t>https://twitter.com/#!/protect_itn/status/1146142444020518913</t>
  </si>
  <si>
    <t>https://twitter.com/#!/tyajoon/status/1146153732847144961</t>
  </si>
  <si>
    <t>https://twitter.com/#!/openp2pdesign/status/1146155881677119489</t>
  </si>
  <si>
    <t>https://twitter.com/#!/aqsaqal/status/1146177482489520129</t>
  </si>
  <si>
    <t>https://twitter.com/#!/academicchatter/status/1145988773005709312</t>
  </si>
  <si>
    <t>https://twitter.com/#!/academicchatter/status/1146177585346416640</t>
  </si>
  <si>
    <t>https://twitter.com/#!/casettarilab/status/1146283230691233792</t>
  </si>
  <si>
    <t>https://twitter.com/#!/crespelelodie/status/1146406840110112769</t>
  </si>
  <si>
    <t>https://twitter.com/#!/nsmnss/status/1146446385291694080</t>
  </si>
  <si>
    <t>https://twitter.com/#!/asist_sigsm/status/1146446528711733249</t>
  </si>
  <si>
    <t>https://twitter.com/#!/obspsy/status/1146459505720532992</t>
  </si>
  <si>
    <t>https://twitter.com/#!/shortcutstv_cjl/status/1146470391004704771</t>
  </si>
  <si>
    <t>https://twitter.com/#!/pamela1981/status/1146484350663442433</t>
  </si>
  <si>
    <t>https://twitter.com/#!/luiy/status/1146528031718215682</t>
  </si>
  <si>
    <t>https://twitter.com/#!/irishetchings/status/1146531329514909697</t>
  </si>
  <si>
    <t>https://twitter.com/#!/dale_munday/status/1146497848147660800</t>
  </si>
  <si>
    <t>https://twitter.com/#!/lenandlar/status/1146533108499582978</t>
  </si>
  <si>
    <t>https://twitter.com/#!/koltaikolina/status/1146534480376684545</t>
  </si>
  <si>
    <t>https://twitter.com/#!/paulfenn16/status/1146542010498789376</t>
  </si>
  <si>
    <t>https://twitter.com/#!/evaanyon/status/1146704045329068032</t>
  </si>
  <si>
    <t>https://twitter.com/#!/kauship1/status/1146820567552659459</t>
  </si>
  <si>
    <t>https://twitter.com/#!/kauship1/status/1146820600972939266</t>
  </si>
  <si>
    <t>https://twitter.com/#!/aeleraqi/status/1146891626272514060</t>
  </si>
  <si>
    <t>https://twitter.com/#!/thesraorg/status/1136283362606428160</t>
  </si>
  <si>
    <t>https://twitter.com/#!/pelikankristina/status/1147063561295978496</t>
  </si>
  <si>
    <t>https://twitter.com/#!/anandstweets/status/1147065858470088704</t>
  </si>
  <si>
    <t>https://twitter.com/#!/nosqldigest/status/1145305864506507270</t>
  </si>
  <si>
    <t>https://twitter.com/#!/nosqldigest/status/1147073315770470400</t>
  </si>
  <si>
    <t>https://twitter.com/#!/annamariafabia2/status/1147074844879704064</t>
  </si>
  <si>
    <t>https://twitter.com/#!/roshnied1/status/1147083321899462656</t>
  </si>
  <si>
    <t>https://twitter.com/#!/wonderfulcoffe_/status/1147233737278730241</t>
  </si>
  <si>
    <t>https://twitter.com/#!/melanielybarger/status/1146480110972940288</t>
  </si>
  <si>
    <t>https://twitter.com/#!/melanielybarger/status/1147241620603047936</t>
  </si>
  <si>
    <t>https://twitter.com/#!/socialcoachdach/status/1147264523058974722</t>
  </si>
  <si>
    <t>https://twitter.com/#!/mayseitanidi/status/1147370030696402946</t>
  </si>
  <si>
    <t>https://twitter.com/#!/bpscyberpsych/status/1147393476222509061</t>
  </si>
  <si>
    <t>https://twitter.com/#!/lieberothdk/status/1147400505146167297</t>
  </si>
  <si>
    <t>https://twitter.com/#!/britdavidson/status/1147418114784681984</t>
  </si>
  <si>
    <t>https://twitter.com/#!/verenanz/status/1147454123614310400</t>
  </si>
  <si>
    <t>https://twitter.com/#!/dibungikalend/status/1147459518235840512</t>
  </si>
  <si>
    <t>https://twitter.com/#!/grazytgrazynatt/status/1147461823052075008</t>
  </si>
  <si>
    <t>https://twitter.com/#!/cookhamdeancc/status/1147517740300873730</t>
  </si>
  <si>
    <t>https://twitter.com/#!/cookhamdeancc/status/1147519266578735104</t>
  </si>
  <si>
    <t>https://twitter.com/#!/cookhamdeancc/status/1147525422575431686</t>
  </si>
  <si>
    <t>https://twitter.com/#!/cookhamdeancc/status/1147531761771003904</t>
  </si>
  <si>
    <t>https://twitter.com/#!/malikslam/status/1147587496206852097</t>
  </si>
  <si>
    <t>https://twitter.com/#!/technolandy/status/1147639174440243200</t>
  </si>
  <si>
    <t>https://twitter.com/#!/supayalaya/status/1147664684037881857</t>
  </si>
  <si>
    <t>https://twitter.com/#!/josephdowning1/status/1147739738482388992</t>
  </si>
  <si>
    <t>https://twitter.com/#!/greentechdon/status/1145299713257803776</t>
  </si>
  <si>
    <t>https://twitter.com/#!/benedicterios/status/1145299865813037056</t>
  </si>
  <si>
    <t>https://twitter.com/#!/chidambara09/status/1145324964179927041</t>
  </si>
  <si>
    <t>https://twitter.com/#!/vivianfrancos/status/1145312083057291264</t>
  </si>
  <si>
    <t>https://twitter.com/#!/benedicterios/status/1145299854597513216</t>
  </si>
  <si>
    <t>https://twitter.com/#!/chidambara09/status/1145325002603954176</t>
  </si>
  <si>
    <t>https://twitter.com/#!/chidambara09/status/1145326703947894784</t>
  </si>
  <si>
    <t>https://twitter.com/#!/vivianfrancos/status/1145301180916088832</t>
  </si>
  <si>
    <t>https://twitter.com/#!/thomas_harrer/status/1145299442171547649</t>
  </si>
  <si>
    <t>https://twitter.com/#!/thomas_harrer/status/1147836157230755840</t>
  </si>
  <si>
    <t>https://twitter.com/#!/chidambara09/status/1145326200677531648</t>
  </si>
  <si>
    <t>https://twitter.com/#!/chidambara09/status/1147837993031368706</t>
  </si>
  <si>
    <t>https://twitter.com/#!/vivianfrancos/status/1147839734691127297</t>
  </si>
  <si>
    <t>https://twitter.com/#!/chidambara09/status/1147836662845542402</t>
  </si>
  <si>
    <t>https://twitter.com/#!/vivianfrancos/status/1147839760498601984</t>
  </si>
  <si>
    <t>https://twitter.com/#!/chidambara09/status/1145325069838647300</t>
  </si>
  <si>
    <t>https://twitter.com/#!/vivianfrancos/status/1145301135554752513</t>
  </si>
  <si>
    <t>https://twitter.com/#!/vivianfrancos/status/1147440505934045184</t>
  </si>
  <si>
    <t>https://twitter.com/#!/jimmyroybloom/status/1147864985130983424</t>
  </si>
  <si>
    <t>https://twitter.com/#!/wasim_ahmed_/status/1145560345941086208</t>
  </si>
  <si>
    <t>https://twitter.com/#!/wasim_ahmed_/status/1147816464453373952</t>
  </si>
  <si>
    <t>https://twitter.com/#!/wasim_ahmed_/status/1147817603051741184</t>
  </si>
  <si>
    <t>https://twitter.com/#!/wasim_ahmed_/status/1145562393533177856</t>
  </si>
  <si>
    <t>https://twitter.com/#!/wasim_ahmed_/status/1148140988977672192</t>
  </si>
  <si>
    <t>https://twitter.com/#!/praxsozi/status/1148267386539257858</t>
  </si>
  <si>
    <t>https://twitter.com/#!/danielamof/status/1148462734884986880</t>
  </si>
  <si>
    <t>https://twitter.com/#!/jhengstler/status/1148263061729374208</t>
  </si>
  <si>
    <t>https://twitter.com/#!/jhengstler/status/1148260727347482624</t>
  </si>
  <si>
    <t>https://twitter.com/#!/jhengstler/status/1148261389259046912</t>
  </si>
  <si>
    <t>https://twitter.com/#!/philonedtech/status/1148263195586383872</t>
  </si>
  <si>
    <t>https://twitter.com/#!/anncavoukian/status/1148269703183372288</t>
  </si>
  <si>
    <t>https://twitter.com/#!/engbrg/status/1148277202586349568</t>
  </si>
  <si>
    <t>https://twitter.com/#!/onlinecrslady/status/1148264901695197185</t>
  </si>
  <si>
    <t>https://twitter.com/#!/onlinecrslady/status/1148282252507435008</t>
  </si>
  <si>
    <t>https://twitter.com/#!/onlinecrslady/status/1148282286888108037</t>
  </si>
  <si>
    <t>https://twitter.com/#!/jhengstler/status/1148261884002369541</t>
  </si>
  <si>
    <t>https://twitter.com/#!/jhengstler/status/1148264076373454849</t>
  </si>
  <si>
    <t>https://twitter.com/#!/jhengstler/status/1148266394741460992</t>
  </si>
  <si>
    <t>https://twitter.com/#!/jhengstler/status/1148277173343547392</t>
  </si>
  <si>
    <t>https://twitter.com/#!/jhengstler/status/1148392697406771201</t>
  </si>
  <si>
    <t>https://twitter.com/#!/onlinecrslady/status/1148257825178734592</t>
  </si>
  <si>
    <t>https://twitter.com/#!/onlinecrslady/status/1148258595903016961</t>
  </si>
  <si>
    <t>https://twitter.com/#!/onlinecrslady/status/1148261159956615180</t>
  </si>
  <si>
    <t>https://twitter.com/#!/jhengstler/status/1148257644143976448</t>
  </si>
  <si>
    <t>https://twitter.com/#!/jhengstler/status/1148259705384366080</t>
  </si>
  <si>
    <t>https://twitter.com/#!/jhengstler/status/1148260231798898688</t>
  </si>
  <si>
    <t>https://twitter.com/#!/jhengstler/status/1148261489158971392</t>
  </si>
  <si>
    <t>https://twitter.com/#!/jhengstler/status/1148475496662831104</t>
  </si>
  <si>
    <t>https://twitter.com/#!/real_person_dh/status/1146120519399419904</t>
  </si>
  <si>
    <t>https://twitter.com/#!/real_person_dh/status/1146180880173604864</t>
  </si>
  <si>
    <t>https://twitter.com/#!/real_person_dh/status/1146392233156972545</t>
  </si>
  <si>
    <t>https://twitter.com/#!/real_person_dh/status/1146407398397140992</t>
  </si>
  <si>
    <t>https://twitter.com/#!/real_person_dh/status/1146482829880152065</t>
  </si>
  <si>
    <t>https://twitter.com/#!/real_person_dh/status/1146528162676989953</t>
  </si>
  <si>
    <t>https://twitter.com/#!/real_person_dh/status/1146694247883640832</t>
  </si>
  <si>
    <t>https://twitter.com/#!/real_person_dh/status/1146754620179587072</t>
  </si>
  <si>
    <t>https://twitter.com/#!/real_person_dh/status/1146799932059344902</t>
  </si>
  <si>
    <t>https://twitter.com/#!/real_person_dh/status/1146845217095585792</t>
  </si>
  <si>
    <t>https://twitter.com/#!/real_person_dh/status/1146890554648813578</t>
  </si>
  <si>
    <t>https://twitter.com/#!/real_person_dh/status/1147253006594953219</t>
  </si>
  <si>
    <t>https://twitter.com/#!/real_person_dh/status/1147449211056721922</t>
  </si>
  <si>
    <t>https://twitter.com/#!/real_person_dh/status/1147524695325052928</t>
  </si>
  <si>
    <t>https://twitter.com/#!/real_person_dh/status/1148279763049549824</t>
  </si>
  <si>
    <t>https://twitter.com/#!/real_person_dh/status/1148491145573556224</t>
  </si>
  <si>
    <t>https://twitter.com/#!/jorgegeo28/status/1148584498260578304</t>
  </si>
  <si>
    <t>https://twitter.com/#!/paulomatui/status/1148770863543721984</t>
  </si>
  <si>
    <t>https://twitter.com/#!/wasim_ahmed/status/1145732944499052547</t>
  </si>
  <si>
    <t>https://twitter.com/#!/drmmgs/status/1148795053701120000</t>
  </si>
  <si>
    <t>https://twitter.com/#!/wasim_ahmed/status/1148795323147419648</t>
  </si>
  <si>
    <t>https://twitter.com/#!/wasim_ahmed/status/1148789953716822016</t>
  </si>
  <si>
    <t>https://twitter.com/#!/wasim_ahmed/status/1148850404551057408</t>
  </si>
  <si>
    <t>https://twitter.com/#!/railwayseva/status/1148793812778545152</t>
  </si>
  <si>
    <t>https://twitter.com/#!/wasim_ahmed/status/1149213795102806016</t>
  </si>
  <si>
    <t>https://twitter.com/#!/spainportugalmc/status/1149252090180591616</t>
  </si>
  <si>
    <t>https://twitter.com/#!/wasim___ahmed/status/1149670346443972608</t>
  </si>
  <si>
    <t>https://twitter.com/#!/theladythinks/status/1150000366601347072</t>
  </si>
  <si>
    <t>https://twitter.com/#!/walejay/status/1150118938606526464</t>
  </si>
  <si>
    <t>https://twitter.com/#!/openresleeds/status/1149318222174461952</t>
  </si>
  <si>
    <t>https://twitter.com/#!/mscactions/status/1145262951445614592</t>
  </si>
  <si>
    <t>https://twitter.com/#!/was3210/status/1145269538944094209</t>
  </si>
  <si>
    <t>https://twitter.com/#!/studentsncl/status/1141255553366315009</t>
  </si>
  <si>
    <t>https://twitter.com/#!/was3210/status/1145286596167634944</t>
  </si>
  <si>
    <t>https://twitter.com/#!/uniofnewcastle/status/1145621960505856000</t>
  </si>
  <si>
    <t>https://twitter.com/#!/was3210/status/1145622446860582915</t>
  </si>
  <si>
    <t>https://twitter.com/#!/was3210/status/1145287776889450496</t>
  </si>
  <si>
    <t>https://twitter.com/#!/cassie_boness/status/1145112285461078022</t>
  </si>
  <si>
    <t>https://twitter.com/#!/was3210/status/1145757592741920769</t>
  </si>
  <si>
    <t>https://twitter.com/#!/subatomicdoc/status/1144706080779493378</t>
  </si>
  <si>
    <t>https://twitter.com/#!/subatomicdoc/status/1146144138913603585</t>
  </si>
  <si>
    <t>https://twitter.com/#!/was3210/status/1145792181183143936</t>
  </si>
  <si>
    <t>https://twitter.com/#!/sonsocmed/status/1146329225311465472</t>
  </si>
  <si>
    <t>https://twitter.com/#!/was3210/status/1145988211719757824</t>
  </si>
  <si>
    <t>https://twitter.com/#!/lawrie_michelle/status/1146326545620971521</t>
  </si>
  <si>
    <t>https://twitter.com/#!/lawrie_michelle/status/1146326557969014784</t>
  </si>
  <si>
    <t>https://twitter.com/#!/sonsocmed/status/1146329090561101825</t>
  </si>
  <si>
    <t>https://twitter.com/#!/was3210/status/1146327541202006016</t>
  </si>
  <si>
    <t>https://twitter.com/#!/was3210/status/1146434960938676224</t>
  </si>
  <si>
    <t>https://twitter.com/#!/whoisabishag/status/1146460387484680193</t>
  </si>
  <si>
    <t>https://twitter.com/#!/whoisabishag/status/1146461787925073920</t>
  </si>
  <si>
    <t>https://twitter.com/#!/whoisabishag/status/1146462293275729920</t>
  </si>
  <si>
    <t>https://twitter.com/#!/whoisabishag/status/1146486593227644928</t>
  </si>
  <si>
    <t>https://twitter.com/#!/whoisabishag/status/1146899714924638209</t>
  </si>
  <si>
    <t>https://twitter.com/#!/sonsocmed/status/1146483016027578369</t>
  </si>
  <si>
    <t>https://twitter.com/#!/was3210/status/1146465437418512384</t>
  </si>
  <si>
    <t>https://twitter.com/#!/scporesearch/status/1145724219399036931</t>
  </si>
  <si>
    <t>https://twitter.com/#!/was3210/status/1146527628041416705</t>
  </si>
  <si>
    <t>https://twitter.com/#!/jennifertieman/status/1143735125257027584</t>
  </si>
  <si>
    <t>https://twitter.com/#!/was3210/status/1146527675089129478</t>
  </si>
  <si>
    <t>https://twitter.com/#!/digifootballnet/status/1143187731553628161</t>
  </si>
  <si>
    <t>https://twitter.com/#!/was3210/status/1146527758278975488</t>
  </si>
  <si>
    <t>https://twitter.com/#!/vaughanconnolly/status/1143025175467831296</t>
  </si>
  <si>
    <t>https://twitter.com/#!/was3210/status/1146527853158309888</t>
  </si>
  <si>
    <t>https://twitter.com/#!/tera_sawa/status/1142928465705877504</t>
  </si>
  <si>
    <t>https://twitter.com/#!/was3210/status/1146527878122811393</t>
  </si>
  <si>
    <t>https://twitter.com/#!/larerbloggen/status/1142744856835559424</t>
  </si>
  <si>
    <t>https://twitter.com/#!/bernardamus/status/1146528235607461890</t>
  </si>
  <si>
    <t>https://twitter.com/#!/sonsocmed/status/1146686836368007170</t>
  </si>
  <si>
    <t>https://twitter.com/#!/was3210/status/1146528034834571264</t>
  </si>
  <si>
    <t>https://twitter.com/#!/bernardamus/status/1146454087371767809</t>
  </si>
  <si>
    <t>https://twitter.com/#!/bernardamus/status/1146530899405787136</t>
  </si>
  <si>
    <t>https://twitter.com/#!/bernardamus/status/1146532238185631745</t>
  </si>
  <si>
    <t>https://twitter.com/#!/was3210/status/1146530432235855872</t>
  </si>
  <si>
    <t>https://twitter.com/#!/was3210/status/1146531418006347777</t>
  </si>
  <si>
    <t>https://twitter.com/#!/alexfenton/status/1146886665639747584</t>
  </si>
  <si>
    <t>https://twitter.com/#!/was3210/status/1146893584869875724</t>
  </si>
  <si>
    <t>https://twitter.com/#!/thesraorg/status/1146418744845119488</t>
  </si>
  <si>
    <t>https://twitter.com/#!/thesraorg/status/1147061353116512256</t>
  </si>
  <si>
    <t>https://twitter.com/#!/sonsocmed/status/1147078894224384000</t>
  </si>
  <si>
    <t>https://twitter.com/#!/was3210/status/1147062528964513792</t>
  </si>
  <si>
    <t>https://twitter.com/#!/profkpritchard/status/1147126948575031298</t>
  </si>
  <si>
    <t>https://twitter.com/#!/profkpritchard/status/1147129500569939968</t>
  </si>
  <si>
    <t>https://twitter.com/#!/profkpritchard/status/1147232146286886912</t>
  </si>
  <si>
    <t>https://twitter.com/#!/was3210/status/1147127334803320832</t>
  </si>
  <si>
    <t>https://twitter.com/#!/was3210/status/1147133668177141760</t>
  </si>
  <si>
    <t>https://twitter.com/#!/filmstarstudies/status/1147235436303196161</t>
  </si>
  <si>
    <t>https://twitter.com/#!/was3210/status/1147240927968342016</t>
  </si>
  <si>
    <t>https://twitter.com/#!/prateekbuch/status/1147415095938572289</t>
  </si>
  <si>
    <t>https://twitter.com/#!/was3210/status/1147424743534006273</t>
  </si>
  <si>
    <t>https://twitter.com/#!/_valeriei/status/1147442908980600833</t>
  </si>
  <si>
    <t>https://twitter.com/#!/was3210/status/1147444094588936193</t>
  </si>
  <si>
    <t>https://twitter.com/#!/was3210/status/1147444699910852608</t>
  </si>
  <si>
    <t>https://twitter.com/#!/kayenightingale/status/1147441902222024709</t>
  </si>
  <si>
    <t>https://twitter.com/#!/kayenightingale/status/1147448468048424961</t>
  </si>
  <si>
    <t>https://twitter.com/#!/was3210/status/1147445711723798528</t>
  </si>
  <si>
    <t>https://twitter.com/#!/alanhayes725/status/1147488267505475584</t>
  </si>
  <si>
    <t>https://twitter.com/#!/was3210/status/1147500670188228610</t>
  </si>
  <si>
    <t>https://twitter.com/#!/anna_de_simoni/status/1147438503019581440</t>
  </si>
  <si>
    <t>https://twitter.com/#!/anna_de_simoni/status/1147443201529274368</t>
  </si>
  <si>
    <t>https://twitter.com/#!/natashachilman/status/1147473891402670080</t>
  </si>
  <si>
    <t>https://twitter.com/#!/was3210/status/1147441114414309377</t>
  </si>
  <si>
    <t>https://twitter.com/#!/was3210/status/1147507359293550593</t>
  </si>
  <si>
    <t>https://twitter.com/#!/was3210/status/1147507409910452224</t>
  </si>
  <si>
    <t>https://twitter.com/#!/was3210/status/1147507699434713090</t>
  </si>
  <si>
    <t>https://twitter.com/#!/globalphobserv/status/1147839035546775552</t>
  </si>
  <si>
    <t>https://twitter.com/#!/was3210/status/1147962925317066752</t>
  </si>
  <si>
    <t>https://twitter.com/#!/dilekonkal/status/1147046230163369985</t>
  </si>
  <si>
    <t>https://twitter.com/#!/rainydaypftu/status/1146059476283187205</t>
  </si>
  <si>
    <t>https://twitter.com/#!/rainydaypftu/status/1146887069773586440</t>
  </si>
  <si>
    <t>https://twitter.com/#!/was3210/status/1148196725628256256</t>
  </si>
  <si>
    <t>https://twitter.com/#!/dilekonkal/status/1146330825191038978</t>
  </si>
  <si>
    <t>https://twitter.com/#!/was3210/status/1146429260481081344</t>
  </si>
  <si>
    <t>https://twitter.com/#!/jhengstler/status/1148258088253706241</t>
  </si>
  <si>
    <t>https://twitter.com/#!/was3210/status/1148258975189803009</t>
  </si>
  <si>
    <t>https://twitter.com/#!/sageoceantweets/status/1148264440728416259</t>
  </si>
  <si>
    <t>https://twitter.com/#!/was3210/status/1148266493295173635</t>
  </si>
  <si>
    <t>https://twitter.com/#!/emmanueldabophd/status/1148490943789707264</t>
  </si>
  <si>
    <t>https://twitter.com/#!/was3210/status/1148496599372500992</t>
  </si>
  <si>
    <t>https://twitter.com/#!/dbatanasova/status/1148884041392885761</t>
  </si>
  <si>
    <t>https://twitter.com/#!/was3210/status/1148884950692827138</t>
  </si>
  <si>
    <t>https://twitter.com/#!/symplur/status/1148927574283890690</t>
  </si>
  <si>
    <t>https://twitter.com/#!/was3210/status/1148929536433754112</t>
  </si>
  <si>
    <t>https://twitter.com/#!/symplur/status/1148927558714568704</t>
  </si>
  <si>
    <t>https://twitter.com/#!/was3210/status/1148929563617038337</t>
  </si>
  <si>
    <t>https://twitter.com/#!/kinza3310/status/1149266545350254592</t>
  </si>
  <si>
    <t>https://twitter.com/#!/was3210/status/1149286715422597120</t>
  </si>
  <si>
    <t>https://twitter.com/#!/mrnick/status/1149314179972702208</t>
  </si>
  <si>
    <t>https://twitter.com/#!/andy_tattersall/status/1149312222096703488</t>
  </si>
  <si>
    <t>https://twitter.com/#!/andy_tattersall/status/1149317326560473089</t>
  </si>
  <si>
    <t>https://twitter.com/#!/andy_tattersall/status/1149321143775649792</t>
  </si>
  <si>
    <t>https://twitter.com/#!/was3210/status/1149346365320966150</t>
  </si>
  <si>
    <t>https://twitter.com/#!/mrnick/status/1149311235608981504</t>
  </si>
  <si>
    <t>https://twitter.com/#!/andy_tattersall/status/1149310010285023232</t>
  </si>
  <si>
    <t>https://twitter.com/#!/openresleeds/status/1149292514475696130</t>
  </si>
  <si>
    <t>https://twitter.com/#!/was3210/status/1149346199398428672</t>
  </si>
  <si>
    <t>https://twitter.com/#!/openresleeds/status/1150121202654072833</t>
  </si>
  <si>
    <t>https://twitter.com/#!/sputniksteve/status/1149377115579723776</t>
  </si>
  <si>
    <t>https://twitter.com/#!/was3210/status/1149378783453073409</t>
  </si>
  <si>
    <t>https://twitter.com/#!/sonsocmed/status/1146053803315064833</t>
  </si>
  <si>
    <t>https://twitter.com/#!/sonsocmed/status/1146108100526653441</t>
  </si>
  <si>
    <t>https://twitter.com/#!/sonsocmed/status/1146101429158985729</t>
  </si>
  <si>
    <t>https://twitter.com/#!/sonsocmed/status/1145779711106269186</t>
  </si>
  <si>
    <t>https://twitter.com/#!/sonsocmed/status/1146365137235992576</t>
  </si>
  <si>
    <t>https://twitter.com/#!/sonsocmed/status/1146418038528466945</t>
  </si>
  <si>
    <t>https://twitter.com/#!/sonsocmed/status/1146845074329919490</t>
  </si>
  <si>
    <t>https://twitter.com/#!/sonsocmed/status/1147190607200301064</t>
  </si>
  <si>
    <t>https://twitter.com/#!/sonsocmed/status/1147223800494415872</t>
  </si>
  <si>
    <t>https://twitter.com/#!/sonsocmed/status/1147865644412653572</t>
  </si>
  <si>
    <t>https://twitter.com/#!/sonsocmed/status/1147904562067640320</t>
  </si>
  <si>
    <t>https://twitter.com/#!/sonsocmed/status/1149358512356691968</t>
  </si>
  <si>
    <t>https://twitter.com/#!/sonsocmed/status/1149740924379049992</t>
  </si>
  <si>
    <t>https://twitter.com/#!/sonsocmed/status/1146116406985089024</t>
  </si>
  <si>
    <t>https://twitter.com/#!/sonsocmed/status/1146329138648797191</t>
  </si>
  <si>
    <t>https://twitter.com/#!/sonsocmed/status/1146329199919214592</t>
  </si>
  <si>
    <t>https://twitter.com/#!/sonsocmed/status/1146329212284002305</t>
  </si>
  <si>
    <t>https://twitter.com/#!/sonsocmed/status/1146431562671673346</t>
  </si>
  <si>
    <t>https://twitter.com/#!/sonsocmed/status/1146431589645111297</t>
  </si>
  <si>
    <t>https://twitter.com/#!/sonsocmed/status/1146482985492996096</t>
  </si>
  <si>
    <t>https://twitter.com/#!/sonsocmed/status/1146483001397841920</t>
  </si>
  <si>
    <t>https://twitter.com/#!/sonsocmed/status/1146483028824383491</t>
  </si>
  <si>
    <t>https://twitter.com/#!/sonsocmed/status/1146524853555650567</t>
  </si>
  <si>
    <t>https://twitter.com/#!/sonsocmed/status/1146686801320534016</t>
  </si>
  <si>
    <t>https://twitter.com/#!/sonsocmed/status/1146837285398355968</t>
  </si>
  <si>
    <t>https://twitter.com/#!/sonsocmed/status/1146837309956005888</t>
  </si>
  <si>
    <t>https://twitter.com/#!/sonsocmed/status/1146837377945604096</t>
  </si>
  <si>
    <t>https://twitter.com/#!/sonsocmed/status/1146898345501319170</t>
  </si>
  <si>
    <t>https://twitter.com/#!/sonsocmed/status/1147241902263152640</t>
  </si>
  <si>
    <t>https://twitter.com/#!/sonsocmed/status/1147434515599634433</t>
  </si>
  <si>
    <t>https://twitter.com/#!/sonsocmed/status/1147533461374287873</t>
  </si>
  <si>
    <t>https://twitter.com/#!/was3210/status/1146057489659514881</t>
  </si>
  <si>
    <t>https://twitter.com/#!/was3210/status/1146116636560297984</t>
  </si>
  <si>
    <t>https://twitter.com/#!/was3210/status/1146116649461997570</t>
  </si>
  <si>
    <t>https://twitter.com/#!/was3210/status/1146116677224009728</t>
  </si>
  <si>
    <t>https://twitter.com/#!/was3210/status/1146389661310496768</t>
  </si>
  <si>
    <t>https://twitter.com/#!/was3210/status/1146419806280794112</t>
  </si>
  <si>
    <t>https://twitter.com/#!/was3210/status/1146845204751757312</t>
  </si>
  <si>
    <t>https://twitter.com/#!/was3210/status/1147190732274438144</t>
  </si>
  <si>
    <t>https://twitter.com/#!/was3210/status/1147223996758450176</t>
  </si>
  <si>
    <t>https://twitter.com/#!/was3210/status/1147904693210963969</t>
  </si>
  <si>
    <t>https://twitter.com/#!/was3210/status/1147904704405561345</t>
  </si>
  <si>
    <t>https://twitter.com/#!/was3210/status/1149358699602989057</t>
  </si>
  <si>
    <t>https://twitter.com/#!/was3210/status/1149749973883457538</t>
  </si>
  <si>
    <t>https://twitter.com/#!/marc_smith/status/1147905909441478657</t>
  </si>
  <si>
    <t>https://twitter.com/#!/marc_smith/status/1146165962988670981</t>
  </si>
  <si>
    <t>https://twitter.com/#!/was3210/status/1148186773446680576</t>
  </si>
  <si>
    <t>https://twitter.com/#!/was3210/status/1149934501079990272</t>
  </si>
  <si>
    <t>https://twitter.com/#!/lseimpactblog/status/1149698019052228609</t>
  </si>
  <si>
    <t>https://twitter.com/#!/was3210/status/1150000415699812352</t>
  </si>
  <si>
    <t>https://twitter.com/#!/lseimpactblog/status/1143579774683664385</t>
  </si>
  <si>
    <t>https://twitter.com/#!/lseimpactblog/status/1146811064069382144</t>
  </si>
  <si>
    <t>https://twitter.com/#!/lseimpactblog/status/1140923666806558721</t>
  </si>
  <si>
    <t>https://twitter.com/#!/lseimpactblog/status/1148260638168440834</t>
  </si>
  <si>
    <t>https://twitter.com/#!/was3210/status/1146482532579459073</t>
  </si>
  <si>
    <t>https://twitter.com/#!/was3210/status/1147963631725895680</t>
  </si>
  <si>
    <t>https://twitter.com/#!/was3210/status/1148623086633308160</t>
  </si>
  <si>
    <t>https://twitter.com/#!/was3210/status/1150000208065044480</t>
  </si>
  <si>
    <t>https://twitter.com/#!/was3210/status/1150000826393534464</t>
  </si>
  <si>
    <t>https://twitter.com/#!/was3210/status/1145279090120908802</t>
  </si>
  <si>
    <t>https://twitter.com/#!/was3210/status/1145362427007176705</t>
  </si>
  <si>
    <t>https://twitter.com/#!/was3210/status/1145788473112182784</t>
  </si>
  <si>
    <t>https://twitter.com/#!/was3210/status/1146115790086770689</t>
  </si>
  <si>
    <t>https://twitter.com/#!/was3210/status/1146177112396767233</t>
  </si>
  <si>
    <t>https://twitter.com/#!/was3210/status/1146390343547588608</t>
  </si>
  <si>
    <t>https://twitter.com/#!/was3210/status/1146480001648353281</t>
  </si>
  <si>
    <t>https://twitter.com/#!/was3210/status/1146520981227343872</t>
  </si>
  <si>
    <t>https://twitter.com/#!/was3210/status/1146524695229095943</t>
  </si>
  <si>
    <t>https://twitter.com/#!/was3210/status/1146684532583751680</t>
  </si>
  <si>
    <t>https://twitter.com/#!/was3210/status/1146751827058274304</t>
  </si>
  <si>
    <t>https://twitter.com/#!/was3210/status/1146795870396059649</t>
  </si>
  <si>
    <t>https://twitter.com/#!/was3210/status/1146887569344552961</t>
  </si>
  <si>
    <t>https://twitter.com/#!/was3210/status/1147241692296372224</t>
  </si>
  <si>
    <t>https://twitter.com/#!/was3210/status/1147434422402191360</t>
  </si>
  <si>
    <t>https://twitter.com/#!/was3210/status/1147638746986229760</t>
  </si>
  <si>
    <t>https://twitter.com/#!/was3210/status/1148275784039239682</t>
  </si>
  <si>
    <t>https://twitter.com/#!/was3210/status/1148336117223215109</t>
  </si>
  <si>
    <t>https://twitter.com/#!/was3210/status/1148581289940926465</t>
  </si>
  <si>
    <t>https://twitter.com/#!/was3210/status/1148985444522176513</t>
  </si>
  <si>
    <t>https://twitter.com/#!/was3210/status/1149077617972301826</t>
  </si>
  <si>
    <t>https://twitter.com/#!/was3210/status/1149234147342393345</t>
  </si>
  <si>
    <t>https://twitter.com/#!/was3210/status/1149430473166401536</t>
  </si>
  <si>
    <t>https://twitter.com/#!/was3210/status/1149621473448845314</t>
  </si>
  <si>
    <t>https://twitter.com/#!/was3210/status/1149999509818281985</t>
  </si>
  <si>
    <t>https://twitter.com/#!/was3210/status/1150096005691584515</t>
  </si>
  <si>
    <t>https://twitter.com/#!/was3210/status/1147517608327045120</t>
  </si>
  <si>
    <t>https://twitter.com/#!/was3210/status/1150002318324240384</t>
  </si>
  <si>
    <t>https://twitter.com/#!/rainydaypftu/status/1146059959185989634</t>
  </si>
  <si>
    <t>https://twitter.com/#!/rainydaypftu/status/1146428676948602881</t>
  </si>
  <si>
    <t>https://twitter.com/#!/rainydaypftu/status/1146429082848153600</t>
  </si>
  <si>
    <t>https://twitter.com/#!/rainydaypftu/status/1146427983726612480</t>
  </si>
  <si>
    <t>https://twitter.com/#!/rainydaypftu/status/1148196549543022592</t>
  </si>
  <si>
    <t>https://twitter.com/#!/rainydaypftu/status/1148194937281945600</t>
  </si>
  <si>
    <t>https://twitter.com/#!/rainydaypftu/status/1146433058188472321</t>
  </si>
  <si>
    <t>https://twitter.com/#!/rainydaypftu/status/1148682753719898112</t>
  </si>
  <si>
    <t>https://twitter.com/#!/rainydaypftu/status/1148532872262881280</t>
  </si>
  <si>
    <t>https://twitter.com/#!/rainydaypftu/status/1148531725049487360</t>
  </si>
  <si>
    <t>https://twitter.com/#!/rainydaypftu/status/1149108559893946370</t>
  </si>
  <si>
    <t>https://twitter.com/#!/rainydaypftu/status/1150132305245196291</t>
  </si>
  <si>
    <t>https://twitter.com/#!/was3210/status/1146060156003704833</t>
  </si>
  <si>
    <t>https://twitter.com/#!/was3210/status/1146060186647273472</t>
  </si>
  <si>
    <t>https://twitter.com/#!/was3210/status/1146429308321325056</t>
  </si>
  <si>
    <t>https://twitter.com/#!/was3210/status/1146429314667352064</t>
  </si>
  <si>
    <t>https://twitter.com/#!/was3210/status/1146431367930089472</t>
  </si>
  <si>
    <t>https://twitter.com/#!/was3210/status/1146431394979221504</t>
  </si>
  <si>
    <t>https://twitter.com/#!/was3210/status/1146887290926579713</t>
  </si>
  <si>
    <t>https://twitter.com/#!/was3210/status/1148196673325322241</t>
  </si>
  <si>
    <t>https://twitter.com/#!/was3210/status/1148196696201056258</t>
  </si>
  <si>
    <t>https://twitter.com/#!/was3210/status/1148196750961926147</t>
  </si>
  <si>
    <t>https://twitter.com/#!/was3210/status/1148196772768096263</t>
  </si>
  <si>
    <t>https://twitter.com/#!/was3210/status/1148714239084945411</t>
  </si>
  <si>
    <t>https://twitter.com/#!/was3210/status/1148890104112603136</t>
  </si>
  <si>
    <t>https://twitter.com/#!/was3210/status/1148890198681575424</t>
  </si>
  <si>
    <t>https://twitter.com/#!/was3210/status/1149275344844787713</t>
  </si>
  <si>
    <t>https://twitter.com/#!/was3210/status/1150182789263822849</t>
  </si>
  <si>
    <t>https://twitter.com/#!/was3210/status/1145370060472631296</t>
  </si>
  <si>
    <t>https://twitter.com/#!/was3210/status/1145625839821889536</t>
  </si>
  <si>
    <t>https://twitter.com/#!/was3210/status/1145758157366530048</t>
  </si>
  <si>
    <t>https://twitter.com/#!/was3210/status/1145994888942641152</t>
  </si>
  <si>
    <t>https://twitter.com/#!/was3210/status/1146033702528569344</t>
  </si>
  <si>
    <t>https://twitter.com/#!/was3210/status/1146400309192908802</t>
  </si>
  <si>
    <t>https://twitter.com/#!/was3210/status/1146441553579302913</t>
  </si>
  <si>
    <t>https://twitter.com/#!/was3210/status/1146467568951189504</t>
  </si>
  <si>
    <t>https://twitter.com/#!/was3210/status/1146481965744308225</t>
  </si>
  <si>
    <t>https://twitter.com/#!/was3210/status/1146525161660780544</t>
  </si>
  <si>
    <t>https://twitter.com/#!/was3210/status/1146682323045429249</t>
  </si>
  <si>
    <t>https://twitter.com/#!/was3210/status/1146795696848289793</t>
  </si>
  <si>
    <t>https://twitter.com/#!/was3210/status/1146837082658279424</t>
  </si>
  <si>
    <t>https://twitter.com/#!/was3210/status/1146865760490401794</t>
  </si>
  <si>
    <t>https://twitter.com/#!/was3210/status/1146894845170147328</t>
  </si>
  <si>
    <t>https://twitter.com/#!/was3210/status/1147078793657552897</t>
  </si>
  <si>
    <t>https://twitter.com/#!/was3210/status/1147241771111522305</t>
  </si>
  <si>
    <t>https://twitter.com/#!/was3210/status/1147434198745198593</t>
  </si>
  <si>
    <t>https://twitter.com/#!/was3210/status/1147504813221044224</t>
  </si>
  <si>
    <t>https://twitter.com/#!/was3210/status/1147533279488290816</t>
  </si>
  <si>
    <t>https://twitter.com/#!/was3210/status/1147808439596441600</t>
  </si>
  <si>
    <t>https://twitter.com/#!/was3210/status/1147863234575294464</t>
  </si>
  <si>
    <t>https://twitter.com/#!/was3210/status/1147947942000680961</t>
  </si>
  <si>
    <t>https://twitter.com/#!/was3210/status/1148168365795684353</t>
  </si>
  <si>
    <t>https://twitter.com/#!/was3210/status/1148230406044622848</t>
  </si>
  <si>
    <t>https://twitter.com/#!/was3210/status/1148320870902968320</t>
  </si>
  <si>
    <t>https://twitter.com/#!/was3210/status/1148607774487695362</t>
  </si>
  <si>
    <t>https://twitter.com/#!/was3210/status/1149005716545515521</t>
  </si>
  <si>
    <t>https://twitter.com/#!/was3210/status/1149375369713262592</t>
  </si>
  <si>
    <t>https://twitter.com/#!/was3210/status/1149621417794629632</t>
  </si>
  <si>
    <t>https://twitter.com/#!/was3210/status/1149693709878988802</t>
  </si>
  <si>
    <t>https://twitter.com/#!/was3210/status/1149995917216534528</t>
  </si>
  <si>
    <t>https://twitter.com/#!/was3210/status/1150074596818898949</t>
  </si>
  <si>
    <t>https://twitter.com/#!/was3210/status/1150114912359858177</t>
  </si>
  <si>
    <t>1138130262565543937</t>
  </si>
  <si>
    <t>1147391245033136130</t>
  </si>
  <si>
    <t>1149743468585127936</t>
  </si>
  <si>
    <t>1146431139986513922</t>
  </si>
  <si>
    <t>1145264070389485569</t>
  </si>
  <si>
    <t>1145271115675242496</t>
  </si>
  <si>
    <t>1145271859086274561</t>
  </si>
  <si>
    <t>1145272628183273472</t>
  </si>
  <si>
    <t>1145278610925858816</t>
  </si>
  <si>
    <t>1145321471167881217</t>
  </si>
  <si>
    <t>1145323432755810305</t>
  </si>
  <si>
    <t>1145325147521503232</t>
  </si>
  <si>
    <t>1145326592975134722</t>
  </si>
  <si>
    <t>1145349316149751808</t>
  </si>
  <si>
    <t>1145349400102879233</t>
  </si>
  <si>
    <t>1145377231306481664</t>
  </si>
  <si>
    <t>1145479450986860544</t>
  </si>
  <si>
    <t>1145530527753080833</t>
  </si>
  <si>
    <t>1145573435470483456</t>
  </si>
  <si>
    <t>1145606844980875264</t>
  </si>
  <si>
    <t>1145608397573824512</t>
  </si>
  <si>
    <t>1145673231791210498</t>
  </si>
  <si>
    <t>1146022796234911744</t>
  </si>
  <si>
    <t>1146142444020518913</t>
  </si>
  <si>
    <t>1146153732847144961</t>
  </si>
  <si>
    <t>1146155881677119489</t>
  </si>
  <si>
    <t>1146177482489520129</t>
  </si>
  <si>
    <t>1145988773005709312</t>
  </si>
  <si>
    <t>1146177585346416640</t>
  </si>
  <si>
    <t>1146283230691233792</t>
  </si>
  <si>
    <t>1146406840110112769</t>
  </si>
  <si>
    <t>1146446385291694080</t>
  </si>
  <si>
    <t>1146446528711733249</t>
  </si>
  <si>
    <t>1146459505720532992</t>
  </si>
  <si>
    <t>1146470391004704771</t>
  </si>
  <si>
    <t>1146484350663442433</t>
  </si>
  <si>
    <t>1146528031718215682</t>
  </si>
  <si>
    <t>1146531329514909697</t>
  </si>
  <si>
    <t>1146497848147660800</t>
  </si>
  <si>
    <t>1146533108499582978</t>
  </si>
  <si>
    <t>1146534480376684545</t>
  </si>
  <si>
    <t>1146542010498789376</t>
  </si>
  <si>
    <t>1146704045329068032</t>
  </si>
  <si>
    <t>1146820567552659459</t>
  </si>
  <si>
    <t>1146820600972939266</t>
  </si>
  <si>
    <t>1146891626272514060</t>
  </si>
  <si>
    <t>1136283362606428160</t>
  </si>
  <si>
    <t>1147063561295978496</t>
  </si>
  <si>
    <t>1147065858470088704</t>
  </si>
  <si>
    <t>1145305864506507270</t>
  </si>
  <si>
    <t>1147073315770470400</t>
  </si>
  <si>
    <t>1147074844879704064</t>
  </si>
  <si>
    <t>1147083321899462656</t>
  </si>
  <si>
    <t>1147233737278730241</t>
  </si>
  <si>
    <t>1146480110972940288</t>
  </si>
  <si>
    <t>1147241620603047936</t>
  </si>
  <si>
    <t>1147264523058974722</t>
  </si>
  <si>
    <t>1147370030696402946</t>
  </si>
  <si>
    <t>1147393476222509061</t>
  </si>
  <si>
    <t>1147400505146167297</t>
  </si>
  <si>
    <t>1147418114784681984</t>
  </si>
  <si>
    <t>1147454123614310400</t>
  </si>
  <si>
    <t>1147459518235840512</t>
  </si>
  <si>
    <t>1147461823052075008</t>
  </si>
  <si>
    <t>1147517740300873730</t>
  </si>
  <si>
    <t>1147519266578735104</t>
  </si>
  <si>
    <t>1147525422575431686</t>
  </si>
  <si>
    <t>1147531761771003904</t>
  </si>
  <si>
    <t>1147587496206852097</t>
  </si>
  <si>
    <t>1147639174440243200</t>
  </si>
  <si>
    <t>1147664684037881857</t>
  </si>
  <si>
    <t>1147739738482388992</t>
  </si>
  <si>
    <t>1145299713257803776</t>
  </si>
  <si>
    <t>1145299865813037056</t>
  </si>
  <si>
    <t>1145324964179927041</t>
  </si>
  <si>
    <t>1145312083057291264</t>
  </si>
  <si>
    <t>1145299854597513216</t>
  </si>
  <si>
    <t>1145325002603954176</t>
  </si>
  <si>
    <t>1145326703947894784</t>
  </si>
  <si>
    <t>1145301180916088832</t>
  </si>
  <si>
    <t>1145299442171547649</t>
  </si>
  <si>
    <t>1147836157230755840</t>
  </si>
  <si>
    <t>1145326200677531648</t>
  </si>
  <si>
    <t>1147837993031368706</t>
  </si>
  <si>
    <t>1147839734691127297</t>
  </si>
  <si>
    <t>1147836662845542402</t>
  </si>
  <si>
    <t>1147839760498601984</t>
  </si>
  <si>
    <t>1145325069838647300</t>
  </si>
  <si>
    <t>1145301135554752513</t>
  </si>
  <si>
    <t>1147440505934045184</t>
  </si>
  <si>
    <t>1147864985130983424</t>
  </si>
  <si>
    <t>1145560345941086208</t>
  </si>
  <si>
    <t>1147816464453373952</t>
  </si>
  <si>
    <t>1147817603051741184</t>
  </si>
  <si>
    <t>1145562393533177856</t>
  </si>
  <si>
    <t>1148140988977672192</t>
  </si>
  <si>
    <t>1148267386539257858</t>
  </si>
  <si>
    <t>1148462734884986880</t>
  </si>
  <si>
    <t>1148263061729374208</t>
  </si>
  <si>
    <t>1148260727347482624</t>
  </si>
  <si>
    <t>1148261389259046912</t>
  </si>
  <si>
    <t>1148263195586383872</t>
  </si>
  <si>
    <t>1148269703183372288</t>
  </si>
  <si>
    <t>1148277202586349568</t>
  </si>
  <si>
    <t>1148264901695197185</t>
  </si>
  <si>
    <t>1148282252507435008</t>
  </si>
  <si>
    <t>1148282286888108037</t>
  </si>
  <si>
    <t>1148261884002369541</t>
  </si>
  <si>
    <t>1148264076373454849</t>
  </si>
  <si>
    <t>1148266394741460992</t>
  </si>
  <si>
    <t>1148277173343547392</t>
  </si>
  <si>
    <t>1148392697406771201</t>
  </si>
  <si>
    <t>1148257825178734592</t>
  </si>
  <si>
    <t>1148258595903016961</t>
  </si>
  <si>
    <t>1148261159956615180</t>
  </si>
  <si>
    <t>1148257644143976448</t>
  </si>
  <si>
    <t>1148259705384366080</t>
  </si>
  <si>
    <t>1148260231798898688</t>
  </si>
  <si>
    <t>1148261489158971392</t>
  </si>
  <si>
    <t>1148475496662831104</t>
  </si>
  <si>
    <t>1146120519399419904</t>
  </si>
  <si>
    <t>1146180880173604864</t>
  </si>
  <si>
    <t>1146392233156972545</t>
  </si>
  <si>
    <t>1146407398397140992</t>
  </si>
  <si>
    <t>1146482829880152065</t>
  </si>
  <si>
    <t>1146528162676989953</t>
  </si>
  <si>
    <t>1146694247883640832</t>
  </si>
  <si>
    <t>1146754620179587072</t>
  </si>
  <si>
    <t>1146799932059344902</t>
  </si>
  <si>
    <t>1146845217095585792</t>
  </si>
  <si>
    <t>1146890554648813578</t>
  </si>
  <si>
    <t>1147253006594953219</t>
  </si>
  <si>
    <t>1147449211056721922</t>
  </si>
  <si>
    <t>1147524695325052928</t>
  </si>
  <si>
    <t>1148279763049549824</t>
  </si>
  <si>
    <t>1148491145573556224</t>
  </si>
  <si>
    <t>1148584498260578304</t>
  </si>
  <si>
    <t>1148770863543721984</t>
  </si>
  <si>
    <t>1145732944499052547</t>
  </si>
  <si>
    <t>1148795053701120000</t>
  </si>
  <si>
    <t>1148795323147419648</t>
  </si>
  <si>
    <t>1148789953716822016</t>
  </si>
  <si>
    <t>1148850404551057408</t>
  </si>
  <si>
    <t>1148793812778545152</t>
  </si>
  <si>
    <t>1149213795102806016</t>
  </si>
  <si>
    <t>1149252090180591616</t>
  </si>
  <si>
    <t>1149670346443972608</t>
  </si>
  <si>
    <t>1150000366601347072</t>
  </si>
  <si>
    <t>1150118938606526464</t>
  </si>
  <si>
    <t>1149318222174461952</t>
  </si>
  <si>
    <t>1145262951445614592</t>
  </si>
  <si>
    <t>1145269538944094209</t>
  </si>
  <si>
    <t>1141255553366315009</t>
  </si>
  <si>
    <t>1145286596167634944</t>
  </si>
  <si>
    <t>1145621960505856000</t>
  </si>
  <si>
    <t>1145622446860582915</t>
  </si>
  <si>
    <t>1145287776889450496</t>
  </si>
  <si>
    <t>1145112285461078022</t>
  </si>
  <si>
    <t>1145757592741920769</t>
  </si>
  <si>
    <t>1144706080779493378</t>
  </si>
  <si>
    <t>1146144138913603585</t>
  </si>
  <si>
    <t>1145792181183143936</t>
  </si>
  <si>
    <t>1146329225311465472</t>
  </si>
  <si>
    <t>1145988211719757824</t>
  </si>
  <si>
    <t>1146326545620971521</t>
  </si>
  <si>
    <t>1146326557969014784</t>
  </si>
  <si>
    <t>1146329090561101825</t>
  </si>
  <si>
    <t>1146327541202006016</t>
  </si>
  <si>
    <t>1146434960938676224</t>
  </si>
  <si>
    <t>1146460387484680193</t>
  </si>
  <si>
    <t>1146461787925073920</t>
  </si>
  <si>
    <t>1146462293275729920</t>
  </si>
  <si>
    <t>1146486593227644928</t>
  </si>
  <si>
    <t>1146899714924638209</t>
  </si>
  <si>
    <t>1146483016027578369</t>
  </si>
  <si>
    <t>1146465437418512384</t>
  </si>
  <si>
    <t>1145724219399036931</t>
  </si>
  <si>
    <t>1146527628041416705</t>
  </si>
  <si>
    <t>1143735125257027584</t>
  </si>
  <si>
    <t>1146527675089129478</t>
  </si>
  <si>
    <t>1143187731553628161</t>
  </si>
  <si>
    <t>1146527758278975488</t>
  </si>
  <si>
    <t>1143025175467831296</t>
  </si>
  <si>
    <t>1146527853158309888</t>
  </si>
  <si>
    <t>1142928465705877504</t>
  </si>
  <si>
    <t>1146527878122811393</t>
  </si>
  <si>
    <t>1142744856835559424</t>
  </si>
  <si>
    <t>1146528235607461890</t>
  </si>
  <si>
    <t>1146686836368007170</t>
  </si>
  <si>
    <t>1146528034834571264</t>
  </si>
  <si>
    <t>1146454087371767809</t>
  </si>
  <si>
    <t>1146530899405787136</t>
  </si>
  <si>
    <t>1146532238185631745</t>
  </si>
  <si>
    <t>1146530432235855872</t>
  </si>
  <si>
    <t>1146531418006347777</t>
  </si>
  <si>
    <t>1146886665639747584</t>
  </si>
  <si>
    <t>1146893584869875724</t>
  </si>
  <si>
    <t>1146418744845119488</t>
  </si>
  <si>
    <t>1147061353116512256</t>
  </si>
  <si>
    <t>1147078894224384000</t>
  </si>
  <si>
    <t>1147062528964513792</t>
  </si>
  <si>
    <t>1147126948575031298</t>
  </si>
  <si>
    <t>1147129500569939968</t>
  </si>
  <si>
    <t>1147232146286886912</t>
  </si>
  <si>
    <t>1147127334803320832</t>
  </si>
  <si>
    <t>1147133668177141760</t>
  </si>
  <si>
    <t>1147235436303196161</t>
  </si>
  <si>
    <t>1147240927968342016</t>
  </si>
  <si>
    <t>1147415095938572289</t>
  </si>
  <si>
    <t>1147424743534006273</t>
  </si>
  <si>
    <t>1147442908980600833</t>
  </si>
  <si>
    <t>1147444094588936193</t>
  </si>
  <si>
    <t>1147444699910852608</t>
  </si>
  <si>
    <t>1147441902222024709</t>
  </si>
  <si>
    <t>1147448468048424961</t>
  </si>
  <si>
    <t>1147445711723798528</t>
  </si>
  <si>
    <t>1147488267505475584</t>
  </si>
  <si>
    <t>1147500670188228610</t>
  </si>
  <si>
    <t>1147438503019581440</t>
  </si>
  <si>
    <t>1147443201529274368</t>
  </si>
  <si>
    <t>1147473891402670080</t>
  </si>
  <si>
    <t>1147441114414309377</t>
  </si>
  <si>
    <t>1147507359293550593</t>
  </si>
  <si>
    <t>1147507409910452224</t>
  </si>
  <si>
    <t>1147507699434713090</t>
  </si>
  <si>
    <t>1147839035546775552</t>
  </si>
  <si>
    <t>1147962925317066752</t>
  </si>
  <si>
    <t>1147046230163369985</t>
  </si>
  <si>
    <t>1146059476283187205</t>
  </si>
  <si>
    <t>1146887069773586440</t>
  </si>
  <si>
    <t>1148196725628256256</t>
  </si>
  <si>
    <t>1146330825191038978</t>
  </si>
  <si>
    <t>1146429260481081344</t>
  </si>
  <si>
    <t>1148258088253706241</t>
  </si>
  <si>
    <t>1148258975189803009</t>
  </si>
  <si>
    <t>1148264440728416259</t>
  </si>
  <si>
    <t>1148266493295173635</t>
  </si>
  <si>
    <t>1148490943789707264</t>
  </si>
  <si>
    <t>1148496599372500992</t>
  </si>
  <si>
    <t>1148884041392885761</t>
  </si>
  <si>
    <t>1148884950692827138</t>
  </si>
  <si>
    <t>1148927574283890690</t>
  </si>
  <si>
    <t>1148929536433754112</t>
  </si>
  <si>
    <t>1148927558714568704</t>
  </si>
  <si>
    <t>1148929563617038337</t>
  </si>
  <si>
    <t>1149266545350254592</t>
  </si>
  <si>
    <t>1149286715422597120</t>
  </si>
  <si>
    <t>1149314179972702208</t>
  </si>
  <si>
    <t>1149312222096703488</t>
  </si>
  <si>
    <t>1149317326560473089</t>
  </si>
  <si>
    <t>1149321143775649792</t>
  </si>
  <si>
    <t>1149346365320966150</t>
  </si>
  <si>
    <t>1149311235608981504</t>
  </si>
  <si>
    <t>1149310010285023232</t>
  </si>
  <si>
    <t>1149292514475696130</t>
  </si>
  <si>
    <t>1149346199398428672</t>
  </si>
  <si>
    <t>1150121202654072833</t>
  </si>
  <si>
    <t>1149377115579723776</t>
  </si>
  <si>
    <t>1149378783453073409</t>
  </si>
  <si>
    <t>1146053803315064833</t>
  </si>
  <si>
    <t>1146108100526653441</t>
  </si>
  <si>
    <t>1146101429158985729</t>
  </si>
  <si>
    <t>1145779711106269186</t>
  </si>
  <si>
    <t>1146365137235992576</t>
  </si>
  <si>
    <t>1146418038528466945</t>
  </si>
  <si>
    <t>1146845074329919490</t>
  </si>
  <si>
    <t>1147190607200301064</t>
  </si>
  <si>
    <t>1147223800494415872</t>
  </si>
  <si>
    <t>1147865644412653572</t>
  </si>
  <si>
    <t>1147904562067640320</t>
  </si>
  <si>
    <t>1149358512356691968</t>
  </si>
  <si>
    <t>1149740924379049992</t>
  </si>
  <si>
    <t>1146116406985089024</t>
  </si>
  <si>
    <t>1146329138648797191</t>
  </si>
  <si>
    <t>1146329199919214592</t>
  </si>
  <si>
    <t>1146329212284002305</t>
  </si>
  <si>
    <t>1146431562671673346</t>
  </si>
  <si>
    <t>1146431589645111297</t>
  </si>
  <si>
    <t>1146482985492996096</t>
  </si>
  <si>
    <t>1146483001397841920</t>
  </si>
  <si>
    <t>1146483028824383491</t>
  </si>
  <si>
    <t>1146524853555650567</t>
  </si>
  <si>
    <t>1146686801320534016</t>
  </si>
  <si>
    <t>1146837285398355968</t>
  </si>
  <si>
    <t>1146837309956005888</t>
  </si>
  <si>
    <t>1146837377945604096</t>
  </si>
  <si>
    <t>1146898345501319170</t>
  </si>
  <si>
    <t>1147241902263152640</t>
  </si>
  <si>
    <t>1147434515599634433</t>
  </si>
  <si>
    <t>1147533461374287873</t>
  </si>
  <si>
    <t>1146057489659514881</t>
  </si>
  <si>
    <t>1146116636560297984</t>
  </si>
  <si>
    <t>1146116649461997570</t>
  </si>
  <si>
    <t>1146116677224009728</t>
  </si>
  <si>
    <t>1146389661310496768</t>
  </si>
  <si>
    <t>1146419806280794112</t>
  </si>
  <si>
    <t>1146845204751757312</t>
  </si>
  <si>
    <t>1147190732274438144</t>
  </si>
  <si>
    <t>1147223996758450176</t>
  </si>
  <si>
    <t>1147904693210963969</t>
  </si>
  <si>
    <t>1147904704405561345</t>
  </si>
  <si>
    <t>1149358699602989057</t>
  </si>
  <si>
    <t>1149749973883457538</t>
  </si>
  <si>
    <t>1147905909441478657</t>
  </si>
  <si>
    <t>1146165962988670981</t>
  </si>
  <si>
    <t>1148186773446680576</t>
  </si>
  <si>
    <t>1149934501079990272</t>
  </si>
  <si>
    <t>1149698019052228609</t>
  </si>
  <si>
    <t>1150000415699812352</t>
  </si>
  <si>
    <t>1143579774683664385</t>
  </si>
  <si>
    <t>1146811064069382144</t>
  </si>
  <si>
    <t>1140923666806558721</t>
  </si>
  <si>
    <t>1148260638168440834</t>
  </si>
  <si>
    <t>1146482532579459073</t>
  </si>
  <si>
    <t>1147963631725895680</t>
  </si>
  <si>
    <t>1148623086633308160</t>
  </si>
  <si>
    <t>1150000208065044480</t>
  </si>
  <si>
    <t>1150000826393534464</t>
  </si>
  <si>
    <t>1145279090120908802</t>
  </si>
  <si>
    <t>1145362427007176705</t>
  </si>
  <si>
    <t>1145788473112182784</t>
  </si>
  <si>
    <t>1146115790086770689</t>
  </si>
  <si>
    <t>1146177112396767233</t>
  </si>
  <si>
    <t>1146390343547588608</t>
  </si>
  <si>
    <t>1146480001648353281</t>
  </si>
  <si>
    <t>1146520981227343872</t>
  </si>
  <si>
    <t>1146524695229095943</t>
  </si>
  <si>
    <t>1146684532583751680</t>
  </si>
  <si>
    <t>1146751827058274304</t>
  </si>
  <si>
    <t>1146795870396059649</t>
  </si>
  <si>
    <t>1146887569344552961</t>
  </si>
  <si>
    <t>1147241692296372224</t>
  </si>
  <si>
    <t>1147434422402191360</t>
  </si>
  <si>
    <t>1147638746986229760</t>
  </si>
  <si>
    <t>1148275784039239682</t>
  </si>
  <si>
    <t>1148336117223215109</t>
  </si>
  <si>
    <t>1148581289940926465</t>
  </si>
  <si>
    <t>1148985444522176513</t>
  </si>
  <si>
    <t>1149077617972301826</t>
  </si>
  <si>
    <t>1149234147342393345</t>
  </si>
  <si>
    <t>1149430473166401536</t>
  </si>
  <si>
    <t>1149621473448845314</t>
  </si>
  <si>
    <t>1149999509818281985</t>
  </si>
  <si>
    <t>1150096005691584515</t>
  </si>
  <si>
    <t>1147517608327045120</t>
  </si>
  <si>
    <t>1150002318324240384</t>
  </si>
  <si>
    <t>1146059959185989634</t>
  </si>
  <si>
    <t>1146428676948602881</t>
  </si>
  <si>
    <t>1146429082848153600</t>
  </si>
  <si>
    <t>1146427983726612480</t>
  </si>
  <si>
    <t>1148196549543022592</t>
  </si>
  <si>
    <t>1148194937281945600</t>
  </si>
  <si>
    <t>1146433058188472321</t>
  </si>
  <si>
    <t>1148682753719898112</t>
  </si>
  <si>
    <t>1148532872262881280</t>
  </si>
  <si>
    <t>1148531725049487360</t>
  </si>
  <si>
    <t>1149108559893946370</t>
  </si>
  <si>
    <t>1150132305245196291</t>
  </si>
  <si>
    <t>1146060156003704833</t>
  </si>
  <si>
    <t>1146060186647273472</t>
  </si>
  <si>
    <t>1146429308321325056</t>
  </si>
  <si>
    <t>1146429314667352064</t>
  </si>
  <si>
    <t>1146431367930089472</t>
  </si>
  <si>
    <t>1146431394979221504</t>
  </si>
  <si>
    <t>1146887290926579713</t>
  </si>
  <si>
    <t>1148196673325322241</t>
  </si>
  <si>
    <t>1148196696201056258</t>
  </si>
  <si>
    <t>1148196750961926147</t>
  </si>
  <si>
    <t>1148196772768096263</t>
  </si>
  <si>
    <t>1148714239084945411</t>
  </si>
  <si>
    <t>1148890104112603136</t>
  </si>
  <si>
    <t>1148890198681575424</t>
  </si>
  <si>
    <t>1149275344844787713</t>
  </si>
  <si>
    <t>1150182789263822849</t>
  </si>
  <si>
    <t>1145370060472631296</t>
  </si>
  <si>
    <t>1145625839821889536</t>
  </si>
  <si>
    <t>1145758157366530048</t>
  </si>
  <si>
    <t>1145994888942641152</t>
  </si>
  <si>
    <t>1146033702528569344</t>
  </si>
  <si>
    <t>1146400309192908802</t>
  </si>
  <si>
    <t>1146441553579302913</t>
  </si>
  <si>
    <t>1146467568951189504</t>
  </si>
  <si>
    <t>1146481965744308225</t>
  </si>
  <si>
    <t>1146525161660780544</t>
  </si>
  <si>
    <t>1146682323045429249</t>
  </si>
  <si>
    <t>1146795696848289793</t>
  </si>
  <si>
    <t>1146837082658279424</t>
  </si>
  <si>
    <t>1146865760490401794</t>
  </si>
  <si>
    <t>1146894845170147328</t>
  </si>
  <si>
    <t>1147078793657552897</t>
  </si>
  <si>
    <t>1147241771111522305</t>
  </si>
  <si>
    <t>1147434198745198593</t>
  </si>
  <si>
    <t>1147504813221044224</t>
  </si>
  <si>
    <t>1147533279488290816</t>
  </si>
  <si>
    <t>1147808439596441600</t>
  </si>
  <si>
    <t>1147863234575294464</t>
  </si>
  <si>
    <t>1147947942000680961</t>
  </si>
  <si>
    <t>1148168365795684353</t>
  </si>
  <si>
    <t>1148230406044622848</t>
  </si>
  <si>
    <t>1148320870902968320</t>
  </si>
  <si>
    <t>1148607774487695362</t>
  </si>
  <si>
    <t>1149005716545515521</t>
  </si>
  <si>
    <t>1149375369713262592</t>
  </si>
  <si>
    <t>1149621417794629632</t>
  </si>
  <si>
    <t>1149693709878988802</t>
  </si>
  <si>
    <t>1149995917216534528</t>
  </si>
  <si>
    <t>1150074596818898949</t>
  </si>
  <si>
    <t>1150114912359858177</t>
  </si>
  <si>
    <t>1074193638308134914</t>
  </si>
  <si>
    <t>1145303304265719809</t>
  </si>
  <si>
    <t>1147485296201617414</t>
  </si>
  <si>
    <t>1145324048064425984</t>
  </si>
  <si>
    <t>1147549171236442112</t>
  </si>
  <si>
    <t>1145674268782616582</t>
  </si>
  <si>
    <t>1149189420018536448</t>
  </si>
  <si>
    <t>1146330352090320896</t>
  </si>
  <si>
    <t>1146453582826364928</t>
  </si>
  <si>
    <t>1140930623281991681</t>
  </si>
  <si>
    <t/>
  </si>
  <si>
    <t>4389100479</t>
  </si>
  <si>
    <t>2176358690</t>
  </si>
  <si>
    <t>738314300905914368</t>
  </si>
  <si>
    <t>425731247</t>
  </si>
  <si>
    <t>273935884</t>
  </si>
  <si>
    <t>1100420256789606406</t>
  </si>
  <si>
    <t>1347255096</t>
  </si>
  <si>
    <t>453507741</t>
  </si>
  <si>
    <t>897429360738799617</t>
  </si>
  <si>
    <t>213539531</t>
  </si>
  <si>
    <t>339040963</t>
  </si>
  <si>
    <t>97537762</t>
  </si>
  <si>
    <t>19895837</t>
  </si>
  <si>
    <t>7044082</t>
  </si>
  <si>
    <t>17997570</t>
  </si>
  <si>
    <t>42606652</t>
  </si>
  <si>
    <t>945918632642494464</t>
  </si>
  <si>
    <t>3308646348</t>
  </si>
  <si>
    <t>2602959463</t>
  </si>
  <si>
    <t>112393519</t>
  </si>
  <si>
    <t>171117515</t>
  </si>
  <si>
    <t>263182459</t>
  </si>
  <si>
    <t>16109944</t>
  </si>
  <si>
    <t>19106644</t>
  </si>
  <si>
    <t>1076162708</t>
  </si>
  <si>
    <t>3005996199</t>
  </si>
  <si>
    <t>917828263262801921</t>
  </si>
  <si>
    <t>302270273</t>
  </si>
  <si>
    <t>14786188</t>
  </si>
  <si>
    <t>474034258</t>
  </si>
  <si>
    <t>256658795</t>
  </si>
  <si>
    <t>en</t>
  </si>
  <si>
    <t>und</t>
  </si>
  <si>
    <t>fr</t>
  </si>
  <si>
    <t>tl</t>
  </si>
  <si>
    <t>hi</t>
  </si>
  <si>
    <t>ja</t>
  </si>
  <si>
    <t>1149002182999584769</t>
  </si>
  <si>
    <t>1148271588753715201</t>
  </si>
  <si>
    <t>1148250854060900353</t>
  </si>
  <si>
    <t>1148370411714822144</t>
  </si>
  <si>
    <t>999232201807093760</t>
  </si>
  <si>
    <t>1146059372172197890</t>
  </si>
  <si>
    <t>1148250563861024768</t>
  </si>
  <si>
    <t>1106502444035518466</t>
  </si>
  <si>
    <t>1147564223846912000</t>
  </si>
  <si>
    <t>Twitter Web Client</t>
  </si>
  <si>
    <t>Twitter for iPhone</t>
  </si>
  <si>
    <t>Twitter for Android</t>
  </si>
  <si>
    <t>Twitter Web App</t>
  </si>
  <si>
    <t>RTML</t>
  </si>
  <si>
    <t>RT #MachineLearning</t>
  </si>
  <si>
    <t>Academic Chatter</t>
  </si>
  <si>
    <t>Twitter for iPad</t>
  </si>
  <si>
    <t>SmarterQueue</t>
  </si>
  <si>
    <t>NoSQLDigest</t>
  </si>
  <si>
    <t>SocialCoachDACH_Schnittstelle</t>
  </si>
  <si>
    <t>NV Play Cricket</t>
  </si>
  <si>
    <t>Information Critical</t>
  </si>
  <si>
    <t>IFTTT</t>
  </si>
  <si>
    <t>TweetDeck</t>
  </si>
  <si>
    <t>Totally Real DH Person</t>
  </si>
  <si>
    <t>OneDirect Suite</t>
  </si>
  <si>
    <t>Sprout Social</t>
  </si>
  <si>
    <t>Buffer</t>
  </si>
  <si>
    <t>TweetCaster for iOS</t>
  </si>
  <si>
    <t>Symplur Twitter Account</t>
  </si>
  <si>
    <t>Hootsuite Inc.</t>
  </si>
  <si>
    <t>Retweet</t>
  </si>
  <si>
    <t>-77.265228,38.898565 
-77.196534,38.898565 
-77.196534,38.934957 
-77.265228,38.934957</t>
  </si>
  <si>
    <t>-122.035311,37.193164 
-121.71215,37.193164 
-121.71215,37.469154 
-122.035311,37.469154</t>
  </si>
  <si>
    <t>84.9939102,25.4835457 
85.2101668,25.4835457 
85.2101668,25.6554017 
84.9939102,25.6554017</t>
  </si>
  <si>
    <t>2.2241006,48.8155214 
2.4699053,48.8155214 
2.4699053,48.9021461 
2.2241006,48.9021461</t>
  </si>
  <si>
    <t>-2.5139084,53.531967 
-2.355997,53.531967 
-2.355997,53.636402 
-2.5139084,53.636402</t>
  </si>
  <si>
    <t>United States</t>
  </si>
  <si>
    <t>India</t>
  </si>
  <si>
    <t>France</t>
  </si>
  <si>
    <t>United Kingdom</t>
  </si>
  <si>
    <t>US</t>
  </si>
  <si>
    <t>IN</t>
  </si>
  <si>
    <t>FR</t>
  </si>
  <si>
    <t>GB</t>
  </si>
  <si>
    <t>Tysons Corner, VA</t>
  </si>
  <si>
    <t>San Jose, CA</t>
  </si>
  <si>
    <t>Patna, India</t>
  </si>
  <si>
    <t>Paris, France</t>
  </si>
  <si>
    <t>Bolton, England</t>
  </si>
  <si>
    <t>ca12dbe04543ea95</t>
  </si>
  <si>
    <t>7d62cffe6f98f349</t>
  </si>
  <si>
    <t>1c302ac214ae518c</t>
  </si>
  <si>
    <t>09f6a7707f18e0b1</t>
  </si>
  <si>
    <t>548c7806c1e1b70f</t>
  </si>
  <si>
    <t>Tysons Corner</t>
  </si>
  <si>
    <t>San Jose</t>
  </si>
  <si>
    <t>Patna</t>
  </si>
  <si>
    <t>Paris</t>
  </si>
  <si>
    <t>Bolton</t>
  </si>
  <si>
    <t>city</t>
  </si>
  <si>
    <t>https://api.twitter.com/1.1/geo/id/ca12dbe04543ea95.json</t>
  </si>
  <si>
    <t>https://api.twitter.com/1.1/geo/id/7d62cffe6f98f349.json</t>
  </si>
  <si>
    <t>https://api.twitter.com/1.1/geo/id/1c302ac214ae518c.json</t>
  </si>
  <si>
    <t>https://api.twitter.com/1.1/geo/id/09f6a7707f18e0b1.json</t>
  </si>
  <si>
    <t>https://api.twitter.com/1.1/geo/id/548c7806c1e1b70f.json</t>
  </si>
  <si>
    <t>sta</t>
  </si>
  <si>
    <t>wa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</si>
  <si>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</si>
  <si>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</si>
  <si>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</si>
  <si>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</si>
  <si>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</si>
  <si>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</si>
  <si>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</si>
  <si>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</si>
  <si>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</si>
  <si>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</si>
  <si>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</si>
  <si>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</si>
  <si>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</si>
  <si>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</si>
  <si>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</si>
  <si>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</si>
  <si>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</si>
  <si>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</si>
  <si>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</si>
  <si>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</si>
  <si>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</si>
  <si>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Alex Fenton</t>
  </si>
  <si>
    <t>The Football Collective</t>
  </si>
  <si>
    <t>Dr Jonathan Lord</t>
  </si>
  <si>
    <t>Dr Cristina Vasilica</t>
  </si>
  <si>
    <t>Prof Simon Chadwick</t>
  </si>
  <si>
    <t>Dr Paul Widdop</t>
  </si>
  <si>
    <t>Rich Dron</t>
  </si>
  <si>
    <t>Helen Bevan</t>
  </si>
  <si>
    <t>Leigh Kendall FRSA</t>
  </si>
  <si>
    <t>John Gustavo Blair</t>
  </si>
  <si>
    <t>George Mason University</t>
  </si>
  <si>
    <t>Rainy Day</t>
  </si>
  <si>
    <t>Business Insider</t>
  </si>
  <si>
    <t>Galileo</t>
  </si>
  <si>
    <t>LSE Impact Blog</t>
  </si>
  <si>
    <t>Dr. Wasim Ahmed</t>
  </si>
  <si>
    <t>MarieSkłodowskaCurie</t>
  </si>
  <si>
    <t>Kevin Morrell</t>
  </si>
  <si>
    <t>Carmela Bonaccorso_xD83C__xDDEE__xD83C__xDDF9__xD83C__xDDEA__xD83C__xDDFA_</t>
  </si>
  <si>
    <t>MCA3C</t>
  </si>
  <si>
    <t>Francesc Alías</t>
  </si>
  <si>
    <t>Life &amp; Health Science Cluster Tirol</t>
  </si>
  <si>
    <t>Angela Barrera</t>
  </si>
  <si>
    <t>Curious Luke</t>
  </si>
  <si>
    <t>Chidambara .ML.</t>
  </si>
  <si>
    <t>SMR Foundation</t>
  </si>
  <si>
    <t>Soy #SEOhashtag Posiciono tu Evento o Marca</t>
  </si>
  <si>
    <t>NodeXL Project</t>
  </si>
  <si>
    <t>Thomas Harrer</t>
  </si>
  <si>
    <t>Ms. Olivia</t>
  </si>
  <si>
    <t>martin hoyes</t>
  </si>
  <si>
    <t>Dr Graham Mackenzie_xD83C__xDDEA__xD83C__xDDFA_</t>
  </si>
  <si>
    <t>Marc Smith</t>
  </si>
  <si>
    <t>Michael D. Lieberman</t>
  </si>
  <si>
    <t>LONGPOP ITN</t>
  </si>
  <si>
    <t>Demografía (CSIC)</t>
  </si>
  <si>
    <t>AZ</t>
  </si>
  <si>
    <t>Sanjiv Moré</t>
  </si>
  <si>
    <t>Don Robinson</t>
  </si>
  <si>
    <t>Bénédicte Rios</t>
  </si>
  <si>
    <t>Isael martinez</t>
  </si>
  <si>
    <t>Papa John's Pizza</t>
  </si>
  <si>
    <t>Brad Boland</t>
  </si>
  <si>
    <t>_xD83C__xDF0D_ Fortunata_2030</t>
  </si>
  <si>
    <t>Per M.Kommandantvold</t>
  </si>
  <si>
    <t>iED</t>
  </si>
  <si>
    <t>Josep Seuba</t>
  </si>
  <si>
    <t>Syu Adnan</t>
  </si>
  <si>
    <t>PROTECT-ITN</t>
  </si>
  <si>
    <t>Tya</t>
  </si>
  <si>
    <t>Emma Jackson</t>
  </si>
  <si>
    <t>Massimo Menichinelli</t>
  </si>
  <si>
    <t>Dmitry Zinoviev</t>
  </si>
  <si>
    <t>HILJ</t>
  </si>
  <si>
    <t>Luca Casettari</t>
  </si>
  <si>
    <t>Dr Elodie Crespel</t>
  </si>
  <si>
    <t>New social science?</t>
  </si>
  <si>
    <t>ASIS&amp;T Social Media Special Interest Group</t>
  </si>
  <si>
    <t>Regina M Tuma</t>
  </si>
  <si>
    <t>chris livesey</t>
  </si>
  <si>
    <t>Pamela Bennett</t>
  </si>
  <si>
    <t>Austin</t>
  </si>
  <si>
    <t>luis torres yepez</t>
  </si>
  <si>
    <t>Irishetchings</t>
  </si>
  <si>
    <t>Martin Johannessen</t>
  </si>
  <si>
    <t>Dale Munday</t>
  </si>
  <si>
    <t>Sue Beckingham</t>
  </si>
  <si>
    <t>Lenandlar Singh</t>
  </si>
  <si>
    <t>Kolina Koltai (PhD in progress)</t>
  </si>
  <si>
    <t>Paul Fenn</t>
  </si>
  <si>
    <t>Sheffield Hallam University</t>
  </si>
  <si>
    <t>Eva Añón. #RedesSociales #Salud</t>
  </si>
  <si>
    <t>Kauship</t>
  </si>
  <si>
    <t>MW</t>
  </si>
  <si>
    <t>Amr Eleraqi</t>
  </si>
  <si>
    <t>Social Research Assn</t>
  </si>
  <si>
    <t>Digital Methods</t>
  </si>
  <si>
    <t>Big Data &amp; Society</t>
  </si>
  <si>
    <t>Visual Social Media</t>
  </si>
  <si>
    <t>Social Data Lab</t>
  </si>
  <si>
    <t>kristinapelikan</t>
  </si>
  <si>
    <t>Anand</t>
  </si>
  <si>
    <t>NoSQL</t>
  </si>
  <si>
    <t>Annamaria Fabian</t>
  </si>
  <si>
    <t>roshnied</t>
  </si>
  <si>
    <t>Manchester United</t>
  </si>
  <si>
    <t>yousef</t>
  </si>
  <si>
    <t>Melanie Lybarger</t>
  </si>
  <si>
    <t>Film &amp; Star Studies</t>
  </si>
  <si>
    <t>Social Coaching</t>
  </si>
  <si>
    <t>Dr. M. May Seitanidi (FRSA)</t>
  </si>
  <si>
    <t>BPS Cyberpsychology</t>
  </si>
  <si>
    <t>Andreas Lieberoth _xD83E__xDD2F_</t>
  </si>
  <si>
    <t>Brittany Davidson</t>
  </si>
  <si>
    <t>Verena Roberts</t>
  </si>
  <si>
    <t>Dr. Valerie Irvine [she/her]</t>
  </si>
  <si>
    <t>Dibungi T. Kalenda</t>
  </si>
  <si>
    <t>GrazyT GrazynaTT</t>
  </si>
  <si>
    <t>Cookham Dean CC</t>
  </si>
  <si>
    <t>Malik Salami</t>
  </si>
  <si>
    <t>Ian Landy</t>
  </si>
  <si>
    <t>Sup Aya Laya</t>
  </si>
  <si>
    <t>Dr Joseph Downing</t>
  </si>
  <si>
    <t>Dr Alan Hayes</t>
  </si>
  <si>
    <t>stefanT</t>
  </si>
  <si>
    <t>James Bloom</t>
  </si>
  <si>
    <t>Wasim Ahmed</t>
  </si>
  <si>
    <t>Maryam Nawaz Sharif</t>
  </si>
  <si>
    <t>Tahir Mughal Pmln</t>
  </si>
  <si>
    <t>Hamid Mir</t>
  </si>
  <si>
    <t>BilawalBhuttoZardari</t>
  </si>
  <si>
    <t>Bakhtawar B-Zardari</t>
  </si>
  <si>
    <t>Der Fuhr fuhrwerkt beim #weiterdenken hier rum.</t>
  </si>
  <si>
    <t>SAGE Ocean</t>
  </si>
  <si>
    <t>Daniel Amo</t>
  </si>
  <si>
    <t>Ann Cavoukian, Ph.D.</t>
  </si>
  <si>
    <t>CAREB/ACCER</t>
  </si>
  <si>
    <t>SSHRC</t>
  </si>
  <si>
    <t>Laura Gibbs</t>
  </si>
  <si>
    <t>Julia Hengstler</t>
  </si>
  <si>
    <t>Phil Hill</t>
  </si>
  <si>
    <t>Stephan Engberg</t>
  </si>
  <si>
    <t>BCGEU</t>
  </si>
  <si>
    <t>BCTF</t>
  </si>
  <si>
    <t>noyb</t>
  </si>
  <si>
    <t>Emmanuel Dabo</t>
  </si>
  <si>
    <t>Jorge B Chávez R</t>
  </si>
  <si>
    <t>Paulo Matui</t>
  </si>
  <si>
    <t>आज तक</t>
  </si>
  <si>
    <t>DRM MUGHALSARAI</t>
  </si>
  <si>
    <t>DRM/DHANBAD, A.K MISHRA</t>
  </si>
  <si>
    <t>Ministry of Railways</t>
  </si>
  <si>
    <t>Indian Railways Seva</t>
  </si>
  <si>
    <t>CRSECHGECR</t>
  </si>
  <si>
    <t>Kevin Pietersen_xD83E__xDD8F_</t>
  </si>
  <si>
    <t>Spain-Portugal Marie Curie Alumni</t>
  </si>
  <si>
    <t>Ricky Gervais</t>
  </si>
  <si>
    <t>Dr. Alicia</t>
  </si>
  <si>
    <t>wale ajayi</t>
  </si>
  <si>
    <t>Open Research Leeds</t>
  </si>
  <si>
    <t>Emerald Publishing</t>
  </si>
  <si>
    <t>Newcastle University</t>
  </si>
  <si>
    <t>Chris Day</t>
  </si>
  <si>
    <t>Cassie Boness</t>
  </si>
  <si>
    <t>Matthew Katz, MD</t>
  </si>
  <si>
    <t>Social Media Workshop</t>
  </si>
  <si>
    <t>Michelle Lawrie</t>
  </si>
  <si>
    <t>Ronesh Dhawraj</t>
  </si>
  <si>
    <t>David Earl Jones</t>
  </si>
  <si>
    <t>Recherche SciencesPo</t>
  </si>
  <si>
    <t>Jennifer Tieman</t>
  </si>
  <si>
    <t>Digital Football Network</t>
  </si>
  <si>
    <t>V Connolly</t>
  </si>
  <si>
    <t>Terasawa, Takunori</t>
  </si>
  <si>
    <t>Dr. Bernardamus</t>
  </si>
  <si>
    <t>Metro</t>
  </si>
  <si>
    <t>Professor Katrina Pritchard</t>
  </si>
  <si>
    <t>Prateek Buch</t>
  </si>
  <si>
    <t>Kaye Nightingale _xD83D__xDE0E_ #DataStoryteller</t>
  </si>
  <si>
    <t>Anna De Simoni</t>
  </si>
  <si>
    <t>Natasha Chilman</t>
  </si>
  <si>
    <t>Global Health Observ</t>
  </si>
  <si>
    <t>Dilek Onkal</t>
  </si>
  <si>
    <t>ThinkForward</t>
  </si>
  <si>
    <t>Dimitrinka Atanasova (Dima)</t>
  </si>
  <si>
    <t>LAEL PG conference 2019</t>
  </si>
  <si>
    <t>Symplur</t>
  </si>
  <si>
    <t>Ziqi Zhang</t>
  </si>
  <si>
    <t>Kinza Tayyab</t>
  </si>
  <si>
    <t>Nick Sheppard</t>
  </si>
  <si>
    <t>Information School</t>
  </si>
  <si>
    <t>Andy Tattersall</t>
  </si>
  <si>
    <t>Peter Bath</t>
  </si>
  <si>
    <t>ScHARR</t>
  </si>
  <si>
    <t>sputnik steve</t>
  </si>
  <si>
    <t>ZenBot</t>
  </si>
  <si>
    <t>Mark Carrigan</t>
  </si>
  <si>
    <t>Kirby for NGC(仮称)</t>
  </si>
  <si>
    <t>Wa Conner</t>
  </si>
  <si>
    <t>Developer &amp; Lecturer in Digital Business @SalfordBizSch - PhD in Digital Marketing &amp; Football #passion4digital</t>
  </si>
  <si>
    <t>The Football Collective is dedicated network of people who wish to bring critical debate to football. #FBCSheffield2019</t>
  </si>
  <si>
    <t>Senior Lecturer in HRM &amp; Employment Law at Salford Business School</t>
  </si>
  <si>
    <t>Lecturer Digital Health @SalfordUni #ServiceDevelopment #Research: #digitalhealth #engagement #socialcapital #socialmedia♥#coffee #cheese Initiator @GMKINet</t>
  </si>
  <si>
    <t>The business of Eurasian sport, between Salford &amp; Shanghai. Retweets ≠ endorsement</t>
  </si>
  <si>
    <t>Economic Networks | University of Edinburgh Global Fellow @UoEacademysport | @FB_Collective | @SocNetAnalysts member</t>
  </si>
  <si>
    <t>Lecturer @salfordbizsch researching #passion4digital #technology #SME #enterprise #innovation, Assoc Director #EU Admissions, #francophone #PhDChat my opinions</t>
  </si>
  <si>
    <t>Chief Transformation Officer, @HorizonsNHS Seeking out ideas, learning &amp; connections to help large scale change in health &amp; care. All views my own</t>
  </si>
  <si>
    <t>Creating, coaching, changing|Social Influence Lead @HorizonsNHS|Tommy's Mum's Voice Award 2016; #HSJPatientLeaders|#HugosLegacy #MatExp #QCommunity|_xD83C__xDFCB__xD83E__xDD4A__xD83C__xDFC3_‍♀️</t>
  </si>
  <si>
    <t>I tweet about emerging technologies, business, economics, and other topics I find of interest. Views are my own.</t>
  </si>
  <si>
    <t>The official Twitter account for George Mason University. Patriots Brave &amp; Bold in the #MasonNation _xD83C__xDF93_RT ≠ E</t>
  </si>
  <si>
    <t>Based at @NorthumbriaUni. We aim to empower individuals to plan future expenses &amp; savings. Funded by @ThinkForward. Tweets by @was3210.</t>
  </si>
  <si>
    <t>What you need to know. Follow us on Facebook, Instagram, and YouTube. Visit our home page for the top stories of the day.</t>
  </si>
  <si>
    <t>just a simple guy with extraordinary dreams | Research Assistant in Yuki Nakamura's Lab, Institute of Plant and Microbial Biology, @AcademiaSinica, Taiwan</t>
  </si>
  <si>
    <t>A forum for those interested in increasing the impact of academic research on policy, society and business. Views are not those of the LSE.</t>
  </si>
  <si>
    <t>Lecturer | Digital Business Expert Specialism in Social Media Research | #FutureofWork | Latest Research Project @RainyDayPFTU !</t>
  </si>
  <si>
    <t>European Union flagship fellowship program for researchers. Visit our website and join 110.000 Marie Skłodowska-Curie actions fellows.</t>
  </si>
  <si>
    <t>Author “Finish Your Thesis or Dissertation” avail: https://t.co/Ed08yKv3Y4 Prof. Strategy, Durham Univ. @DUBusSchool @durham_uni #Governance #Policing he/him</t>
  </si>
  <si>
    <t>Passionate about Chemistry.
Post-doc researcher at @unict_it</t>
  </si>
  <si>
    <t>MC3AC is the #Austrian Chapter of  @Mariecurie_alum an international society of researchers. Tweets about #science #events #innovation #career in Austria</t>
  </si>
  <si>
    <t>Dept.of Engineering @LaSalleBCN @uramonllull | Research Group on Media Technologies | TECNIO | audio | noise | voice | speech | hci _xD83E__xDD16__xD83D__xDDE3_</t>
  </si>
  <si>
    <t>Hier twittert die Initiative der Tiroler Hochschulen zur Koordination und Bündelung von Life &amp; Health Science Aktivitäten</t>
  </si>
  <si>
    <t>Boyacense en Medellín. Bióloga. Aprendiendo Neurobiología, Botanical lover. Quiero tanto, que ni sé qué quiero primero.</t>
  </si>
  <si>
    <t>Luke identifies himself as a: #MachineLearning #Enthusiast _xD83E__xDD16_ ¦ #Biotechnology #Student _xD83E__xDD13_ ¦ former #Chemical #Labtechnician _xD83D__xDC68_‍_xD83D__xDD2C_ ¦  #Human</t>
  </si>
  <si>
    <t>Be happy  Be healthy Be smile Be cool Be good human</t>
  </si>
  <si>
    <t>We are a group of researchers who create tools, generate and host data, and support open scholarship related to social media.</t>
  </si>
  <si>
    <t>Creo su #hashtag y lo posiciono para Vender Más  #SEOHashtag on #YouTube #Marketing #Hashtag #NODEXL  #CanariasDigital</t>
  </si>
  <si>
    <t>#Socialmedia network analysis and visualization #influencer analysis #marketing Get #NodeXL https://t.co/CAYK8AJLMv</t>
  </si>
  <si>
    <t>#IBM: #CTO #Hardware Sales, #IBMSystems, #Europe. Passionate about: #MegaTrends #AI #Innovation #Data #Technology #CyberSecurity 
#Influencer. Views are my own</t>
  </si>
  <si>
    <t>A bot that retweets every mentions of #MachineLearning Created by: @sankalp_saxena</t>
  </si>
  <si>
    <t>HR Tech startup adviser. 22 yr Oracle HRM &amp; benefit platform architect. Benefits tech, ACA navigation &amp; total rewards.18 annual enrollments.</t>
  </si>
  <si>
    <t>GP trainee 2019-22 after 6y hospital medicine &amp; 17y #PublicHealth | @theQCommunity | #QualityImprovement |_xD83D__xDD0E_health topics on Twitter | _xD83C__xDFB7_ | Husband | Dad x3</t>
  </si>
  <si>
    <t>Sociologist of computer-mediated collective action @ Connected Action http://t.co/5dRFa89a
Director: Social Media Research Foundation http://t.co/KPxyHajJ</t>
  </si>
  <si>
    <t>Statistical and political consulting, market research and predictive analytics</t>
  </si>
  <si>
    <t>This project receives funding from the @EU_H2020 Research &amp; Innovation Programme. Any related tweets reflect only the views of the project owner.</t>
  </si>
  <si>
    <t>Demographic Dynamics Group at the Spanish National Research Council. Grupo Dinámicas Demográficas del CSIC.To share information on demography and related issues</t>
  </si>
  <si>
    <t>EU-EC-REA/MSCA/Open Science/Innovation/Impact/Science Policy/Society/Democracy/Gender/Edu/Greece/Belgium/Art/Books/SciComm. Personal opinions-RTs not endorsed</t>
  </si>
  <si>
    <t>Global Solutions Sales Leader: @PanasonicAero, #PanasonicAero #AirlinePartners #Data, #AI, #MachineLearning, #PredictiveAnalytics, #Outcomes, #SolutionSales</t>
  </si>
  <si>
    <t>The byproducts of innovative thinking are assembled into revolutionary products and services. #crosstraining #wellness
 #bigdata #poetry #environment</t>
  </si>
  <si>
    <t>Digital Communication @OtodoOfficiel #IoT #Smarthome #tech #innovation</t>
  </si>
  <si>
    <t>Fitness Enthusiast #motivation</t>
  </si>
  <si>
    <t>Official Twitter account for Papa John’s International, Inc. Better Ingredients. Better Pizza. Better Tweets. For quick customer service tweet @AskPapaJohns</t>
  </si>
  <si>
    <t>Building a better World _xD83D__xDD27__xD83C__xDF0D_ Our purpose is to make easier #Horizon2020 to researchers to support innovators and innovations worldwide. Contributing to the #ODS</t>
  </si>
  <si>
    <t>EU research &amp; innovation: Horizon 2020 NCP and nat.repr. in programme committee (#ERC and #MSCA), contact for #EIT. #h2020  #HorizonEurope Follow @erc_ncp too!</t>
  </si>
  <si>
    <t>Institute of Entrepreneurship Development - R&amp;D #Research organization committed to #entrepreneurship #innovation #H2020 #HorizonEU</t>
  </si>
  <si>
    <t>Winelover &amp; Dreamer. Future curious. Innovation EU funding  RT doesn't mean endorsement</t>
  </si>
  <si>
    <t>A linguist who falls in love with Health Communication</t>
  </si>
  <si>
    <t>PROTECT is Marie Skłodowska-Curie ITN funded under the European Union's Horizon 2020 research and innovation programme grant agreement  No. 813329</t>
  </si>
  <si>
    <t>Interested in food, shoes, and research! an independent thinker, all opinions are my own!</t>
  </si>
  <si>
    <t>Democracy &amp; Campaigns Lead | MA Soc Grad _xD83D__xDC69__xD83C__xDFFC_‍_xD83C__xDF93_ Taking care of business @beemoneysavvy | Tweets are mostly pointless &amp; always my own _xD83C__xDFF3_️‍_xD83C__xDF08_</t>
  </si>
  <si>
    <t>Metadesign for Open Systems, Processes, Projects. Studying and enabling open collaborative projects and the systems that design them since 2005.</t>
  </si>
  <si>
    <t>Aspiring professor of Computer Science in #downtownboston, author of #dzpyds and #dzcnapy.</t>
  </si>
  <si>
    <t>Join the #academicchatter community and connect with fellow PhD students/ECRs. Tag us with @AcademicChatter to be shared. Run by @waterlego. #phdchat #ecrchat</t>
  </si>
  <si>
    <t>Peer reviewed journal of the Chartered Institute of Library &amp; Information Professionals' Health Libraries Group. Co-owned with Wiley Blackwell. IF5: 1.206</t>
  </si>
  <si>
    <t>Associate Professor in Pharmaceutical Technology &amp; Drug Delivery _xD83D__xDC8A_ @uniurbit Co-founder @pharma_food and @prosopika_srl Views are my own.</t>
  </si>
  <si>
    <t>Post-doctoral researcher at CIMEOS and  Labex LIPSTIC
University of burgundy</t>
  </si>
  <si>
    <t>@NatCen/@SAGEsociology exploring how social media is changing social science. What does digital mean for our methods/practice? Manager: @was3210</t>
  </si>
  <si>
    <t>This is the official Twitter account of the @Asist_Org Special Interest Group on Social Media. A unique forum for research, discussion on #SocialMedia topics.</t>
  </si>
  <si>
    <t>Social and Media Psychology; Critical Media Psy; Psy of Social Media, Psy of Big Data, Faculty in Media PSY PhD, Fielding Graduate University, Santa Barbara CA</t>
  </si>
  <si>
    <t>UK-based filmmakers (Sociology, Psychology, Criminology). We also have a Blog with lots of free stuff: https://t.co/Z4poEbQKbJ. What's not to like?</t>
  </si>
  <si>
    <t>Happy. Healthy. Novice Runner. Occasional Occupational Therapist. ProfDoc student. RCOT Scottish West Branches Regional Forum Lead. Love it!! *all views my own*</t>
  </si>
  <si>
    <t>Darzi Alumni #darzi8 Msc Public Health Student #health Consultant Occupational Therapist #occupationaltherapy for Hire. Views are my own #recycled</t>
  </si>
  <si>
    <t>Digital Studies, Biopiraterie, #dataviz, Intelligence Collective, Anthropologie, Digital Humanities. CiTu-Paragraphe, Paris 8</t>
  </si>
  <si>
    <t>Irish artist Camilla Fanning MFA Digital Art, Sound Art &amp; Etching. Interested in politics &amp; culture. Always fundraising &amp; http://Etsy.com/ie/shop/IrishArtStore</t>
  </si>
  <si>
    <t>Jobber på Nyskolen. Skriver om skole og utdanning på Lærerbloggen og snakker med skolefolk på podcasten Rekk opp hånda! https://t.co/1k8E2aP45p</t>
  </si>
  <si>
    <t>Digital Learning Facilitator @LancasterUni. Passionate about teaching, learning &amp; assessment. Previously Teacher Trainer &amp; proud 2 have influenced the sector _xD83D__xDC4A_</t>
  </si>
  <si>
    <t>National Teaching Fellow/Principal Lecturer/SFHEA @sheffhallamuni, Social Media Researcher, @Hootsuite_UK Ambassador, @LTHEchat #WIASN https://t.co/rmz7tfxkQY</t>
  </si>
  <si>
    <t>Computing Educator | Interested in Learning and Technology | Senior Lecturer @ University of Guyana. Bibliophile._xD83D__xDE09_From Guyana |PhD student @Lancasteruni</t>
  </si>
  <si>
    <t>PhD candidate at the iSchool at the University of Texas at Austin. Researching decision making in public scientific controversies/vaccines. Sunglasses addict _xD83D__xDE0E_.</t>
  </si>
  <si>
    <t>ICT Manager @InfoSchoolSheff | PhD Researcher in Social Media | Married to @aworldofme | St Ives, Cornwall is calling | Views my own</t>
  </si>
  <si>
    <t>We're transforming lives in the beating heart of the Steel City and beyond. Need help applying, or advice on your studies? Tweet or DM @HallamHelp.</t>
  </si>
  <si>
    <t>Ayudo a los profesionales de la Salud en su proceso de digitalización incorporando las redes sociales a sus #CompetenciasDigitales #RRSSySalud #eSaludUIB2019</t>
  </si>
  <si>
    <t>#academic #Linguist</t>
  </si>
  <si>
    <t>What lives in the salt?' 
'The dreams of fish. And sailor's songs.' | Opinions are my own; RTs are not endorsements |
she/her</t>
  </si>
  <si>
    <t>Data Journalist • Co-founder of @infotimes_ &amp; @arabdjn arabdjn Author of Data Journalism Handbook for Covering Human Rights Issues http://bit.ly/2n1j5FK</t>
  </si>
  <si>
    <t>A membership body for social researchers. We aim to represent, support, connect and inform our members and the wider social research community.</t>
  </si>
  <si>
    <t>The Digital Methods Initiative (DMI) is a contribution to doing research into the natively digital.</t>
  </si>
  <si>
    <t>Open access peer-reviewed journal connecting debates on emerging Big Data practices &amp; how they reconfigure academic, social, industry, &amp; government relations.</t>
  </si>
  <si>
    <t>The Visual Social Media Lab brings together a group of interdisciplinary researchers interested in social media images &amp; research methods. Original funding ESRC</t>
  </si>
  <si>
    <t>@ESRC Data Investment &amp; part of #BigData Network. Using Social #DataScience methods to study #Cyberhate #Cybercrime #Cybersecurity Led by @mattlwilliams @pbfeed</t>
  </si>
  <si>
    <t>academia around the globe, linguistics, knowledge management, inter-/transdisciplinary collaboration, web-based communication</t>
  </si>
  <si>
    <t>Social media for International Development &amp; ICT for higher education consultant, ICT4D PhD candidate, researcher, lecturer, maven &amp; knowmad https://t.co/mnlkvwhDFe</t>
  </si>
  <si>
    <t>NoSQL Digest of tweets.</t>
  </si>
  <si>
    <t>Linguistics &amp; Communication Sciences: Political Discourse and Communication, Disability and language use, Media Discourses, Gender Discourses, Grammar, Syntax</t>
  </si>
  <si>
    <t>Applied PhDEconomics Researcher. #Blogger #Programmer #Feminist #HumanRightsAdvocate #DogLover #Gryffindor. _xD83E__xDD81_
Interests in #Datascience #Econometrics #Coding. _xD83E__xDD13_</t>
  </si>
  <si>
    <t>Official #MUFC account. @ManUtd_ES _xD83C__xDDEA__xD83C__xDDF8_ | @ManUtd_ID _xD83C__xDDEE__xD83C__xDDE9_ | @ManUtd_JP _xD83C__xDDEF__xD83C__xDDF5_ | @ManUtd_MY _xD83C__xDDF2__xD83C__xDDFE_ | @ManUtd_AR مانشستر يونايتد</t>
  </si>
  <si>
    <t>Studies on lmage Covering Holywood Stars, Media Industry &amp; Social Media. This microblog is maintained by Sultan Gencer for research purpose.</t>
  </si>
  <si>
    <t>Researcher #Socialgood @KentBusinessSchool @UoKent #CSSIcommunity #multisectorpartnerships</t>
  </si>
  <si>
    <t>Est. 2018. Dedicated to sharing and developing insights into cyberpsychology. Press enquiries should be directed to presscentre@bps.org.uk. RTs ≠ endorsement</t>
  </si>
  <si>
    <t>Assistant professor @AarhusUni asking questions about how tech affects behavior, work and play _xD83D__xDC7E__xD83D__xDCCA__xD83E__xDDEA__xD83E__xDDE0_. Psychology, experiments, mixed methods. Has opinions.</t>
  </si>
  <si>
    <t>Research Associate in data-mining + cybersecurity @BristolCyberSec in @UoB_Engineering | artist | writer</t>
  </si>
  <si>
    <t>K-12 &amp; HEd Educator, Open Learner, Elephant in the Room Examiner, Soccer mom, EdD Learning Sciences Candidate in Open Educational Practice #OEP #OER  #GO_GN</t>
  </si>
  <si>
    <t>#UVic #Education Prof #Edtech Advisor #Speaker @tielab director #edci336 #inquiry #opened #multiaccess learning. EV owner. Tweet work &amp; play like the real me</t>
  </si>
  <si>
    <t>Uni of Kinshasa Professor, Research on Medicinal Plants, GIS and ICT in Ed user, Moodler, Beekeeper, Horse Riding, Data-led Fitness&amp;edible insects lover, Farmer</t>
  </si>
  <si>
    <t>Love. Cybersecurity. Integrity. Humanity.</t>
  </si>
  <si>
    <t>Official twitter page of Cookham Dean Cricket Club, Berkshire.
Thames Valley League Division 1 Champions 2018.
New members always welcome!</t>
  </si>
  <si>
    <t>Principal Edgehill Elementary; advocate for mental wellness https://t.co/YfaVnzcGlN; efolio assessment; co-mod of #bcedchat Apple Teacher</t>
  </si>
  <si>
    <t>Author of "French Muslims in Perspective"  Expert in French Politics and security @lseei. ex- Marie Curie Fellow @cnrs @univamu @soas</t>
  </si>
  <si>
    <t>Director of Teaching at the University of Bath. Tweets are strictly my own views. Neither following, being followed nor a RT necessarily mean an endorsement.</t>
  </si>
  <si>
    <t>transmission | transition</t>
  </si>
  <si>
    <t>jamesgbloom@aol.com   Longitudinal Lifespan Child Cohort Study</t>
  </si>
  <si>
    <t>We cloak our cowardice with the ill-fitting garment of political correctness. To a coward, courage always looks like stupidity. Fortune favours the brave.</t>
  </si>
  <si>
    <t>میری پہچان پاکستان
میرا قائد میاں محمد نواز شریف صاحب 
میری لیڈر محترمہ مریم نواز صاحبہ</t>
  </si>
  <si>
    <t>Journalist and author.Carrying two bullets in my body as souvenir from the enemies of media freedom</t>
  </si>
  <si>
    <t>Chairperson PPP. Chairperson human rights committee NationalAssembly. Join us &amp; build a peaceful, prosperous and progressive #Pakistan. https://t.co/LCkH59KVBl</t>
  </si>
  <si>
    <t>MA(Hons) @EdinburghUni, #SZABIST Trustee &amp; Chairperson, Occasional Rapper, 1st child born to a sitting female Prime Minister! Tweets Unfiltered- #JeayBhutto ❤️</t>
  </si>
  <si>
    <t>dyed -in- the- wool Sociologist. Tweets zu allem, wo ich zusammen mit @verkehrssozi drin und dran rumfuhrwerke. Happily married @ElkaSloan</t>
  </si>
  <si>
    <t>Initiative from @SAGE_News to support social scientists working with big data &amp; new technology.</t>
  </si>
  <si>
    <t>Learning Analytics at https://t.co/EXZcs2VOzo. Automation&amp;Productivity at https://t.co/D8RNzs2qWL, https://t.co/KHsrMSH7ZD. Trail, Marathoner &amp; Ultra-runner at https://t.co/yGzFVdwDJ1</t>
  </si>
  <si>
    <t>Leading the Privacy by Design Centre of Excellence at Ryerson U. Top 25 Women of Influence; Top 10 Women in Data Security &amp; Privacy.
Lover of Privacy &amp; Freedom.</t>
  </si>
  <si>
    <t>The Canadian Association of Research Ethics Boards is a grassroots national membership organization reflecting the interests of Canadian REBs.</t>
  </si>
  <si>
    <t>The Social Sciences and Humanities Research Council of Canada. Terms of use: https://t.co/XaUmL9qWlh  
En français: @CRSH_SSHRC Follow ≠ Endorsement</t>
  </si>
  <si>
    <t>Teaching online at the University of Oklahoma since 2002! #TTOG #RSSForever #TotalCoLearner #Domains19 #Gradeless #Ungrading #MakeTeachingWeirdAgain</t>
  </si>
  <si>
    <t>EduTech, Research, Raising DigiSavvy Kids--All opinions my own; Faculty of Ed Professor, PhD Student, Ed Technologist.</t>
  </si>
  <si>
    <t>Ed tech consultant, blogger, family man</t>
  </si>
  <si>
    <t>Specialized in Strategy, Innovation &amp; Security. Security as the core of strategy - focussing on individual empowerment as driver of progress and fundamentals</t>
  </si>
  <si>
    <t>BC Government and Service Employees' Union (BCGEU) - over 77,000 members strong!  https://t.co/7NOfw5jCTB</t>
  </si>
  <si>
    <t>Supporting 43,000 professional public school teachers who work in #bced and their students with strong representation and outspoken advocacy.</t>
  </si>
  <si>
    <t>European Center for Digital Rights #MyPrivacyisNoneofYourBusiness #InvestInPrivacy About us: https://t.co/SB2UF60NBz Become a member: https://t.co/jpBJJAIGuU</t>
  </si>
  <si>
    <t>I AM A REAL HUMAN THAT IS IN DIGITAL HUMANITIES!</t>
  </si>
  <si>
    <t>Communication Consultant 
@EarthwormAfrica @AO_ASPIRE</t>
  </si>
  <si>
    <t>Pensador amigable de mente abierta. Amante del #DesarrolloSustentable #Motos y el #BJJ. Practicante del #NeuroMarketing #BigData y el #SocialNetworkAnalysis</t>
  </si>
  <si>
    <t>I am a businessman...I like to make friends nd network...I love sports...</t>
  </si>
  <si>
    <t>AajTak covers breaking news, latest news in politics, sports, business &amp; cinema. Follow us &amp; stay ahead! Download the App:   https://t.co/Pkxqc2EN5z</t>
  </si>
  <si>
    <t>Official Account of the Ministry of Railways, Government of India.</t>
  </si>
  <si>
    <t>Official twitter account for support to passengers of Indian Railways @RailMinIndia</t>
  </si>
  <si>
    <t>Phase 2 - hoping and trying to save OUR wildlife</t>
  </si>
  <si>
    <t>Spain-Portugal Chapter of the Marie Curie Alumni Association @Mariecurie_alum</t>
  </si>
  <si>
    <t>Forensic Audit Mgr, Psychology Lover, Food Critic, Media Analyst, Man Utd fan, Hammers season ticket holder, Midfield playmaker, Grime &amp; HipHop. Snap: wyze_man</t>
  </si>
  <si>
    <t>Problematic. Godless Ape. Comedian, Actor, Writer, Director. #TheOffice #Extras #Derek #LifeOnTheRoad #Humanity #DeadlySirius #AfterLife #SuperNature</t>
  </si>
  <si>
    <t>HigherEd Admin Ph.D AssocDir Retention Initiatives - Retired SF Communications Officer and Shop Owner on DS9 She/Her/Hers - #LLAP</t>
  </si>
  <si>
    <t>Digital &amp; Investigative Journalism trainer:  Author _xD83D__xDCDA_ Intro to Broadcasting; Fundamentals of Digital Media; Modern Radio Prod @mojoclass @photojclass.</t>
  </si>
  <si>
    <t>Tweets from the Research Support Teams at Leeds University Library @UniversityLeeds #openaccess #opendata #openresearch #openscience #ToBeLeeds</t>
  </si>
  <si>
    <t>Real Impact is more than citations. Impact is the provable effects of research in the real world and we’re committed to supporting meaningful, real world impact</t>
  </si>
  <si>
    <t>A leading UK university with excellent research &amp; fantastic student life. Showcasing life on &amp; around campus &amp; answering your questions. Monitored Mon-Fri 9-5</t>
  </si>
  <si>
    <t>Official site for latest news from Newcastle University - a top 150 QS World University. For students and applicants follow @studentsncl +44 (0)191 208 7850</t>
  </si>
  <si>
    <t>VC and President @UniofNewcastle Prof of Liver Medicine. Views are my own.</t>
  </si>
  <si>
    <t>PhD candidate in clinical psych @mizzoupsych studying alcohol use disorder etiology + diagnosis. I also talk about ethics, Deaf mental health, &amp; ESAs. [she/her]</t>
  </si>
  <si>
    <t>I'm a doctor dedicated to improving health. Fortunate son, husband, father. #radonc journal club, @Rad_Nation. Neutral good.</t>
  </si>
  <si>
    <t>Social Media &amp; Digital Humanities: Social Network Analysis Using @NodeXL. Taking place at Sheffield Hallam University Aug 16, 2019. Workshop Instructor @was3210</t>
  </si>
  <si>
    <t>PhD student examining #media #journalism #press @RobertGordonUni Muslim representation. Interested in all things #research!</t>
  </si>
  <si>
    <t>Researcher at the South African Broadcasting Corporation (SABC). Student _xD83E__xDD13__xD83E__xDD13__xD83E__xDD13_ Global cinema fundi _xD83C__xDFAC_</t>
  </si>
  <si>
    <t>Contact The First 4 Seconds: https://twitter.com/i/moments/957424078364622848 
:
http://twitch.tv/whoisabishag
:</t>
  </si>
  <si>
    <t>La #recherche @sciencespo en #droit, #économie, #histoire, #sciencepolitique, #sociologie par plus de 220 chercheur-e-s et 350 #PhD candidates</t>
  </si>
  <si>
    <t>Centre Director, Research Centre in Palliative Care, Death &amp; Dying, Flinders University</t>
  </si>
  <si>
    <t>The Digital Football Network is an innovation that promotes the study of #DigitalFootballCultures, and the development of a critical #footballstudies community.</t>
  </si>
  <si>
    <t>Teacher, Techie and Researcher. Interested in learning, technology and its application in educ. PhD student in teacher and student workload / data science.</t>
  </si>
  <si>
    <t>寺沢拓敬。 関西学院大学社会学部准教授。専門は、言語政策、応用言語学、教育社会学。特に、日本社会における外国語をめぐる制度・言説の研究。主要著書：https://t.co/p4UPjtfepA</t>
  </si>
  <si>
    <t>Co-Founder of @SocialElephants _xD83D__xDC18_ From Nanoscience to #BigData &amp; Social Thermodynamics _xD83D__xDCCA_   
⚗️ Social Media Professor _xD83C__xDF93_</t>
  </si>
  <si>
    <t>All the latest news from https://t.co/q3vvstTxm0. Follow us on Instagram: https://t.co/gOECMfzhJI</t>
  </si>
  <si>
    <t>Professor, School of Management, Swansea University, Deputy Dean, Director of L&amp;T, Also tweets @ageatwork, @VolExResearch  #C4PO Views my own</t>
  </si>
  <si>
    <t>Leadership, public service, better data @nlc_hq. @oneteamgov Lanyard Guy. @gdsteam &amp; @dcms alumnus, recovering academic, sport nut, dad. Own opinions, obvs</t>
  </si>
  <si>
    <t>#PhDResearcher #Entrepreneurship #AtlanticCelts #Redheads #Behaviour #DataStorytelling #AI @UniSouthWales
P/T Lecturer @RegentsUni 
Friend of @K9Finn #FinnsLaw</t>
  </si>
  <si>
    <t>GP and Clinical Lecturer at  @QMULBartsTheLon. Online #peersupport for patients with #longtermconditions through #onlinehealthcommunities</t>
  </si>
  <si>
    <t>Psychology BSc graduate from the University of Sheffield. Current Clinical Mental Health Sciences MSc student at UCL. Can bake a good carrot cake.</t>
  </si>
  <si>
    <t>Johns Hopkins University - School of Public Health - Academic-based public health observatory - operational research and training  - Epidemiology Methods</t>
  </si>
  <si>
    <t>Professor of Information Systems and Analytics, Northumbria University. Interests: judgment, decision making, forecasting, risk, trust</t>
  </si>
  <si>
    <t>We will bring together a range of experts and research to find out how and why we make financial choices. It will be a springboard for action to help customers.</t>
  </si>
  <si>
    <t>lecturer at @LAEL_LU, health &amp; science communication, the future of news</t>
  </si>
  <si>
    <t>Lancaster Postgraduate Conference in Linguistics and Language Teaching  provides a platform for postgraduate students to present their research  annually</t>
  </si>
  <si>
    <t>Connecting the dots in healthcare social media. Creator of Symplur Signals. Curator of the Healthcare Hashtag Project. See also @healthhashtags</t>
  </si>
  <si>
    <t>Researcher in Semantic Web, text mining, and social media. Currently working as a lecturer in the Information School, University of Sheffield</t>
  </si>
  <si>
    <t>Mathematics Consultant &amp; Tutor. Recently completed a Masters degree in Mathematics from @SheffieldUni BSc from University of the Punjab, Lahore.</t>
  </si>
  <si>
    <t>Dad. Husband. Open Access &amp; Mental Health advocate. Open Research @UniversityLeeds https://t.co/UrfLC27ZfW</t>
  </si>
  <si>
    <t>The University of Sheffield Information School is the UK's top iSchool and No. 1 in the QS World University Rankings for Library and Information Management</t>
  </si>
  <si>
    <t>Mischievous chap - OER, OA, Tech, Soc Med, Informatics, Altmetrics, Vinyl &amp; other fads - Scicomm trainer for hire. @jisc Social Media Superstar, keynote speaker</t>
  </si>
  <si>
    <t>Prof of Health Informatics in @InfoSchoolSheff. Interests: social media &amp; health, health information behaviour &amp; analysing health data. Likes:(astro)photography</t>
  </si>
  <si>
    <t>The School of Health and Related Research at the University of Sheffield.</t>
  </si>
  <si>
    <t>pracademic</t>
  </si>
  <si>
    <t>I dispense randomly-generated profundities, on request; send me a tweet containing the text "@_Zen_Bot_ give me some Zen". Ts&amp;Cs: https://t.co/obB8sJLBpm</t>
  </si>
  <si>
    <t>Digital sociologist @CPGJCam @CamEdFac. Tweets are auto deleted on a regular basis.</t>
  </si>
  <si>
    <t>多くのゲーマーが短気だってことを オレはビデオ屋のビショップから学んだ 【好き】ドット絵/任天堂/悪魔城/パワプロ系/ロックマン/ghm/斑鳩 【箱◯】stabiliz 【PSN】nstart</t>
  </si>
  <si>
    <t>explain stuff, make up stuff, and make music</t>
  </si>
  <si>
    <t>Salford, United Kingdom</t>
  </si>
  <si>
    <t>Manchester, England</t>
  </si>
  <si>
    <t>Salford, Manchester, UK</t>
  </si>
  <si>
    <t>Manchester, UK</t>
  </si>
  <si>
    <t>Manchester, England / Shanghai, China</t>
  </si>
  <si>
    <t>Middlesbrough - Manchester</t>
  </si>
  <si>
    <t>Coventry, England</t>
  </si>
  <si>
    <t>Bedford, England</t>
  </si>
  <si>
    <t>Fairfax, VA</t>
  </si>
  <si>
    <t>New York, NY</t>
  </si>
  <si>
    <t>London</t>
  </si>
  <si>
    <t>Newcastle Upon Tyne, England</t>
  </si>
  <si>
    <t>European Commission</t>
  </si>
  <si>
    <t>UK</t>
  </si>
  <si>
    <t>Catania, Sicilia</t>
  </si>
  <si>
    <t>Vienna, Austria</t>
  </si>
  <si>
    <t>Tordera &amp; Barcelona</t>
  </si>
  <si>
    <t>Österreich</t>
  </si>
  <si>
    <t>Medellín, Antioquia</t>
  </si>
  <si>
    <t>Switzerland</t>
  </si>
  <si>
    <t xml:space="preserve">Mysore  and  BERLIN </t>
  </si>
  <si>
    <t>Silicon Valley, CA</t>
  </si>
  <si>
    <t>España</t>
  </si>
  <si>
    <t>Redwood City, CA</t>
  </si>
  <si>
    <t>Stuttgart, Germany</t>
  </si>
  <si>
    <t>California, USA</t>
  </si>
  <si>
    <t>Edinburgh, Scotland</t>
  </si>
  <si>
    <t>Belmont, CA, USA</t>
  </si>
  <si>
    <t>New York</t>
  </si>
  <si>
    <t>Madrid, Comunidad de Madrid</t>
  </si>
  <si>
    <t>CCHS-CSIC Madrid, Spain</t>
  </si>
  <si>
    <t>my place</t>
  </si>
  <si>
    <t>San Francisco Bay Area</t>
  </si>
  <si>
    <t>New Jersey</t>
  </si>
  <si>
    <t>Toulouse, France</t>
  </si>
  <si>
    <t>Madrid, España</t>
  </si>
  <si>
    <t>Oslo, Norway</t>
  </si>
  <si>
    <t>Larisa, Greece</t>
  </si>
  <si>
    <t>Tarragona</t>
  </si>
  <si>
    <t>University College Dublin</t>
  </si>
  <si>
    <t>Sheffield</t>
  </si>
  <si>
    <t>Madrid + Barcelona + ...</t>
  </si>
  <si>
    <t>Boston, MA</t>
  </si>
  <si>
    <t>Urbino, Italy</t>
  </si>
  <si>
    <t>NYC Area</t>
  </si>
  <si>
    <t>Our House. Scotlandshire</t>
  </si>
  <si>
    <t>Glasgow, Scotland</t>
  </si>
  <si>
    <t>México, París</t>
  </si>
  <si>
    <t>Dublin Ireland</t>
  </si>
  <si>
    <t>Oslo</t>
  </si>
  <si>
    <t>North West, England</t>
  </si>
  <si>
    <t>Georgetown, Guyana</t>
  </si>
  <si>
    <t>Denver, CO</t>
  </si>
  <si>
    <t>Rotherham, United Kingdom</t>
  </si>
  <si>
    <t>Sri Lanka</t>
  </si>
  <si>
    <t>Cairo, Egypt</t>
  </si>
  <si>
    <t>England,Scotland,Wales,Ireland</t>
  </si>
  <si>
    <t>Amsterdam</t>
  </si>
  <si>
    <t xml:space="preserve">Cardiff University </t>
  </si>
  <si>
    <t>Basel/Berlin</t>
  </si>
  <si>
    <t>Netherlands</t>
  </si>
  <si>
    <t>Bavaria, Germany</t>
  </si>
  <si>
    <t>Trinidad and Tobago</t>
  </si>
  <si>
    <t>Vösendorf, Österreich</t>
  </si>
  <si>
    <t>London, UK</t>
  </si>
  <si>
    <t>Aarhus, DK</t>
  </si>
  <si>
    <t>Bristol, England</t>
  </si>
  <si>
    <t>Calgary, Canada</t>
  </si>
  <si>
    <t>Victoria | WSÁNEĆ &amp; Lekwungen</t>
  </si>
  <si>
    <t>Kinshasa, DRC</t>
  </si>
  <si>
    <t>Brest, France</t>
  </si>
  <si>
    <t>Cookham</t>
  </si>
  <si>
    <t>Powell River, British Columbia</t>
  </si>
  <si>
    <t>London - Marseille</t>
  </si>
  <si>
    <t>europe</t>
  </si>
  <si>
    <t>Philadelphia PA</t>
  </si>
  <si>
    <t>Islamabad, Pakistan</t>
  </si>
  <si>
    <t>Punjab, Pakistan</t>
  </si>
  <si>
    <t>Pakistan</t>
  </si>
  <si>
    <t>Karachi/Dubai</t>
  </si>
  <si>
    <t>Frankfurt/Main</t>
  </si>
  <si>
    <t>Ryerson University</t>
  </si>
  <si>
    <t>Canada</t>
  </si>
  <si>
    <t>Ottawa, Canada</t>
  </si>
  <si>
    <t>the Interwebz</t>
  </si>
  <si>
    <t>Los Gatos, CA</t>
  </si>
  <si>
    <t>British Columbia, Canada</t>
  </si>
  <si>
    <t>Vancouver, British Columbia</t>
  </si>
  <si>
    <t>Vienna, Europe</t>
  </si>
  <si>
    <t>Earth</t>
  </si>
  <si>
    <t>Quito-Ecuador</t>
  </si>
  <si>
    <t>Campinas</t>
  </si>
  <si>
    <t>Kolkata</t>
  </si>
  <si>
    <t>Dhanabad</t>
  </si>
  <si>
    <t>New Delhi</t>
  </si>
  <si>
    <t>London, England</t>
  </si>
  <si>
    <t>Starfleet Academy</t>
  </si>
  <si>
    <t>Lagos,Nigeria</t>
  </si>
  <si>
    <t>Leeds University Library</t>
  </si>
  <si>
    <t>Offices worldwide</t>
  </si>
  <si>
    <t>Newcastle upon Tyne</t>
  </si>
  <si>
    <t>Newcastle, Tyne and Wear, UK</t>
  </si>
  <si>
    <t>Newcastle, Tyne &amp; Wear, UK</t>
  </si>
  <si>
    <t>Missouri, USA</t>
  </si>
  <si>
    <t>Lowell MA, Manchester NH</t>
  </si>
  <si>
    <t xml:space="preserve">UK </t>
  </si>
  <si>
    <t>Scotland, United Kingdom</t>
  </si>
  <si>
    <t>Durban, South Africa</t>
  </si>
  <si>
    <t>Mars</t>
  </si>
  <si>
    <t>Bedford Park, Adelaide</t>
  </si>
  <si>
    <t>Barcelona, Rest of the World</t>
  </si>
  <si>
    <t>Penarth, Wales</t>
  </si>
  <si>
    <t>Herts . London . North Devon</t>
  </si>
  <si>
    <t>Cambridge, England</t>
  </si>
  <si>
    <t>Baltimore MD USA</t>
  </si>
  <si>
    <t>Lancaster University, UK</t>
  </si>
  <si>
    <t>Los Angeles, CA</t>
  </si>
  <si>
    <t>Sheffield, England</t>
  </si>
  <si>
    <t>North East, England</t>
  </si>
  <si>
    <t>Leeds, UK</t>
  </si>
  <si>
    <t>Sheffield, UK</t>
  </si>
  <si>
    <t>The blue one</t>
  </si>
  <si>
    <t>The Third Envisional Creceptuamous Vortibule</t>
  </si>
  <si>
    <t>Cambridge, UK</t>
  </si>
  <si>
    <t>第10章 全ての始まり</t>
  </si>
  <si>
    <t>The Dalles, Oregon; USA</t>
  </si>
  <si>
    <t>http://t.co/pxgDzCSO1c</t>
  </si>
  <si>
    <t>https://t.co/pfq0KXLbic</t>
  </si>
  <si>
    <t>https://t.co/UdfbzdFa0V</t>
  </si>
  <si>
    <t>https://uk.linkedin.com/in/richarddron</t>
  </si>
  <si>
    <t>https://t.co/Qs1HVvZwDf</t>
  </si>
  <si>
    <t>https://t.co/tXRm1GWScM</t>
  </si>
  <si>
    <t>https://t.co/Bba1wz6oJ8</t>
  </si>
  <si>
    <t>https://t.co/R4LQ8eV6Is</t>
  </si>
  <si>
    <t>https://t.co/RMkf7jACew</t>
  </si>
  <si>
    <t>https://t.co/tPVH5eyKYx</t>
  </si>
  <si>
    <t>http://t.co/j2QGFYPVRs</t>
  </si>
  <si>
    <t>https://t.co/rsDnCbYcTI</t>
  </si>
  <si>
    <t>http://ec.europa.eu/research/mariecurieactions/index_en.htm</t>
  </si>
  <si>
    <t>https://t.co/TF0r5z5gVc</t>
  </si>
  <si>
    <t>https://t.co/fgUpgvozcA</t>
  </si>
  <si>
    <t>http://www.smrfoundation.org</t>
  </si>
  <si>
    <t>http://vivianfrancos.com</t>
  </si>
  <si>
    <t>https://t.co/eUJLtrtePs</t>
  </si>
  <si>
    <t>https://www.linkedin.com/in/thomasharrer/</t>
  </si>
  <si>
    <t>http://sankalpsaxena.com</t>
  </si>
  <si>
    <t>https://t.co/177njUHwyH</t>
  </si>
  <si>
    <t>http://t.co/X1s40eTq9M</t>
  </si>
  <si>
    <t>http://t.co/yViaOLT9lD</t>
  </si>
  <si>
    <t>https://t.co/3XMM7H3feL</t>
  </si>
  <si>
    <t>https://t.co/e0GE0sllE9</t>
  </si>
  <si>
    <t>http://www.linkedin.com/in/sanjivmore/</t>
  </si>
  <si>
    <t>http://stories.papajohns.com</t>
  </si>
  <si>
    <t>http://www.fortunata2030.com</t>
  </si>
  <si>
    <t>https://t.co/z7oezW2Sec</t>
  </si>
  <si>
    <t>http://ied.eu/</t>
  </si>
  <si>
    <t>https://t.co/h9fAr87goL</t>
  </si>
  <si>
    <t>https://t.co/6wLyjH33We</t>
  </si>
  <si>
    <t>http://www.openp2pdesign.org</t>
  </si>
  <si>
    <t>https://t.co/DwQtr8Gdlt</t>
  </si>
  <si>
    <t>https://t.co/d08O3kZOXW</t>
  </si>
  <si>
    <t>https://t.co/63p2vtKDzL</t>
  </si>
  <si>
    <t>https://t.co/2TpYEyuOaH</t>
  </si>
  <si>
    <t>https://t.co/3aCokzGqK3</t>
  </si>
  <si>
    <t>https://t.co/UOpYr1EcpT</t>
  </si>
  <si>
    <t>https://t.co/80dvkSs8z0</t>
  </si>
  <si>
    <t>https://irishetchings.wordpress.com/2017/09/12/the-fundraising-one/</t>
  </si>
  <si>
    <t>http://t.co/ThPmY1RhVC</t>
  </si>
  <si>
    <t>https://t.co/4UZtd2JEg1</t>
  </si>
  <si>
    <t>http://www.linkedin.com/in/suebeckingham</t>
  </si>
  <si>
    <t>https://t.co/6pRTvL8GlM</t>
  </si>
  <si>
    <t>https://t.co/i88DZt7LaQ</t>
  </si>
  <si>
    <t>https://t.co/YfLWrW5b6c</t>
  </si>
  <si>
    <t>https://t.co/8NsK64OYSc</t>
  </si>
  <si>
    <t>http://infotimes.org</t>
  </si>
  <si>
    <t>https://t.co/2qvNTV9Gx9</t>
  </si>
  <si>
    <t>http://t.co/Cro3b2Fp7Q</t>
  </si>
  <si>
    <t>http://t.co/i9OYsEttsT</t>
  </si>
  <si>
    <t>https://t.co/MUqkQKXQMB</t>
  </si>
  <si>
    <t>https://t.co/nJPlTQCD5p</t>
  </si>
  <si>
    <t>https://t.co/lefuiXneL8</t>
  </si>
  <si>
    <t>https://t.co/RseVoDkNKY</t>
  </si>
  <si>
    <t>https://t.co/73Vm07NKfP</t>
  </si>
  <si>
    <t>https://t.co/uX2qpOtGav</t>
  </si>
  <si>
    <t>https://t.co/5s9WW0YThV</t>
  </si>
  <si>
    <t>https://t.co/ib8009MZge</t>
  </si>
  <si>
    <t>https://t.co/5Fv6IoJPy6</t>
  </si>
  <si>
    <t>https://t.co/d7dtkkpOsF</t>
  </si>
  <si>
    <t>https://t.co/775y0zhKxt</t>
  </si>
  <si>
    <t>https://t.co/t2aOjS8mJs</t>
  </si>
  <si>
    <t>https://lse.academia.edu/JosephDowning</t>
  </si>
  <si>
    <t>http://t.co/2TUhOmEQzr</t>
  </si>
  <si>
    <t>https://t.co/mRqBpNDp34</t>
  </si>
  <si>
    <t>https://t.co/G8JwxsCwWg</t>
  </si>
  <si>
    <t>https://ocean.sagepub.com</t>
  </si>
  <si>
    <t>https://t.co/uyxtXeDpAo</t>
  </si>
  <si>
    <t>https://gpsbydesign.org/</t>
  </si>
  <si>
    <t>http://t.co/ccqdyfbHqP</t>
  </si>
  <si>
    <t>http://t.co/0Hb8zvceQB</t>
  </si>
  <si>
    <t>http://t.co/HAXevMhfOE</t>
  </si>
  <si>
    <t>http://jhengstler.wordpress.com</t>
  </si>
  <si>
    <t>http://t.co/C3UWDqSG50</t>
  </si>
  <si>
    <t>http://t.co/Py4x9Woqgt</t>
  </si>
  <si>
    <t>http://t.co/z1c7EjPvvn</t>
  </si>
  <si>
    <t>http://www.bctf.ca</t>
  </si>
  <si>
    <t>https://t.co/HsPDFhAYCa</t>
  </si>
  <si>
    <t>https://t.co/11FBqQBdtZ</t>
  </si>
  <si>
    <t>http://emmanueldabo.com</t>
  </si>
  <si>
    <t>https://www.instagram.com/healthybenja/</t>
  </si>
  <si>
    <t>http://paulomatui.blogspot.com/</t>
  </si>
  <si>
    <t>https://t.co/k7PR0sgCLg</t>
  </si>
  <si>
    <t>http://t.co/Ax41HaqJPW</t>
  </si>
  <si>
    <t>https://t.co/59Ir3ROzXB</t>
  </si>
  <si>
    <t>https://t.co/SY2wn8O6vt</t>
  </si>
  <si>
    <t>https://t.co/Lt7numTzwD</t>
  </si>
  <si>
    <t>https://t.co/hiyQxPCbGm</t>
  </si>
  <si>
    <t>https://t.co/hAbvz5nwS7</t>
  </si>
  <si>
    <t>http://t.co/BMHHMHCbjp</t>
  </si>
  <si>
    <t>https://t.co/Z88QCTAs8s</t>
  </si>
  <si>
    <t>https://t.co/FistSQWZWG</t>
  </si>
  <si>
    <t>https://clboness.com</t>
  </si>
  <si>
    <t>https://t.co/uUAI5wMaqK</t>
  </si>
  <si>
    <t>https://t.co/itdMjNzeqn</t>
  </si>
  <si>
    <t>http://www.sabc.co.za/news</t>
  </si>
  <si>
    <t>http://www.youtube.com/watch?v=iJA_HeON0is&amp;list=PLxElhsQes-yLZVqbB56YqvG3FtcXPpssm</t>
  </si>
  <si>
    <t>https://t.co/zqPMfcrQBW</t>
  </si>
  <si>
    <t>https://t.co/o0ePeWCLDv</t>
  </si>
  <si>
    <t>https://t.co/BTqU8N9EIB</t>
  </si>
  <si>
    <t>https://t.co/vNsGL8nkJR</t>
  </si>
  <si>
    <t>http://socialelephants.com</t>
  </si>
  <si>
    <t>http://t.co/fyGOVInvbb</t>
  </si>
  <si>
    <t>https://t.co/gJy4wljdA9</t>
  </si>
  <si>
    <t>https://t.co/QzziqnwhkZ</t>
  </si>
  <si>
    <t>https://t.co/ZkYMtFS7IO</t>
  </si>
  <si>
    <t>http://t.co/o8JnjeeMDg</t>
  </si>
  <si>
    <t>https://t.co/V59GODq65v</t>
  </si>
  <si>
    <t>https://t.co/0VPwlCKO8U</t>
  </si>
  <si>
    <t>https://t.co/Gdxu2SBzcw</t>
  </si>
  <si>
    <t>https://t.co/MxzVFvbfuL</t>
  </si>
  <si>
    <t>https://t.co/9cACZCsdoq</t>
  </si>
  <si>
    <t>https://t.co/Eq1I3NEVpo</t>
  </si>
  <si>
    <t>http://t.co/nla7g7rAiG</t>
  </si>
  <si>
    <t>https://t.co/8QerwBA5PJ</t>
  </si>
  <si>
    <t>https://t.co/Ghq3o7QFg4</t>
  </si>
  <si>
    <t>http://t.co/3Xw8aJ5lVk</t>
  </si>
  <si>
    <t>https://t.co/mwj2fXTAXO</t>
  </si>
  <si>
    <t>https://t.co/Cu7bj7PR5b</t>
  </si>
  <si>
    <t>https://t.co/cjMljwPzt1</t>
  </si>
  <si>
    <t>http://t.co/NecLloUUke</t>
  </si>
  <si>
    <t>http://t.co/zUn6gfwqVx</t>
  </si>
  <si>
    <t>Greenland</t>
  </si>
  <si>
    <t>Tokyo</t>
  </si>
  <si>
    <t>https://pbs.twimg.com/profile_banners/15597847/1435319542</t>
  </si>
  <si>
    <t>https://pbs.twimg.com/profile_banners/4860826209/1549988887</t>
  </si>
  <si>
    <t>https://pbs.twimg.com/profile_banners/2860600630/1415107577</t>
  </si>
  <si>
    <t>https://pbs.twimg.com/profile_banners/22373301/1548758118</t>
  </si>
  <si>
    <t>https://pbs.twimg.com/profile_banners/19999266/1524222098</t>
  </si>
  <si>
    <t>https://pbs.twimg.com/profile_banners/244481174/1543410037</t>
  </si>
  <si>
    <t>https://pbs.twimg.com/profile_banners/21599930/1551561855</t>
  </si>
  <si>
    <t>https://pbs.twimg.com/profile_banners/190960735/1557503812</t>
  </si>
  <si>
    <t>https://pbs.twimg.com/profile_banners/921556087/1532467160</t>
  </si>
  <si>
    <t>https://pbs.twimg.com/profile_banners/40297689/1556557353</t>
  </si>
  <si>
    <t>https://pbs.twimg.com/profile_banners/1101893641952509952/1551548661</t>
  </si>
  <si>
    <t>https://pbs.twimg.com/profile_banners/20562637/1545063807</t>
  </si>
  <si>
    <t>https://pbs.twimg.com/profile_banners/1119160966120259586/1558075631</t>
  </si>
  <si>
    <t>https://pbs.twimg.com/profile_banners/273935884/1465570717</t>
  </si>
  <si>
    <t>https://pbs.twimg.com/profile_banners/2176358690/1555151295</t>
  </si>
  <si>
    <t>https://pbs.twimg.com/profile_banners/278506592/1539878506</t>
  </si>
  <si>
    <t>https://pbs.twimg.com/profile_banners/468736390/1498761199</t>
  </si>
  <si>
    <t>https://pbs.twimg.com/profile_banners/1068255427320848390/1543690897</t>
  </si>
  <si>
    <t>https://pbs.twimg.com/profile_banners/934464399011663872/1557473578</t>
  </si>
  <si>
    <t>https://pbs.twimg.com/profile_banners/49728303/1514564511</t>
  </si>
  <si>
    <t>https://pbs.twimg.com/profile_banners/971324154535346176/1522237928</t>
  </si>
  <si>
    <t>https://pbs.twimg.com/profile_banners/474293447/1559161836</t>
  </si>
  <si>
    <t>https://pbs.twimg.com/profile_banners/1064108650271309826/1542538859</t>
  </si>
  <si>
    <t>https://pbs.twimg.com/profile_banners/737142202481016832/1538216794</t>
  </si>
  <si>
    <t>https://pbs.twimg.com/profile_banners/151934168/1391403981</t>
  </si>
  <si>
    <t>https://pbs.twimg.com/profile_banners/76935934/1561177238</t>
  </si>
  <si>
    <t>https://pbs.twimg.com/profile_banners/87606674/1405285356</t>
  </si>
  <si>
    <t>https://pbs.twimg.com/profile_banners/1347255096/1551713170</t>
  </si>
  <si>
    <t>https://pbs.twimg.com/profile_banners/1132890775891505152/1558939931</t>
  </si>
  <si>
    <t>https://pbs.twimg.com/profile_banners/1206145507/1545000937</t>
  </si>
  <si>
    <t>https://pbs.twimg.com/profile_banners/12160482/1423267766</t>
  </si>
  <si>
    <t>https://pbs.twimg.com/profile_banners/18627655/1402581752</t>
  </si>
  <si>
    <t>https://pbs.twimg.com/profile_banners/4920175084/1497601478</t>
  </si>
  <si>
    <t>https://pbs.twimg.com/profile_banners/376085360/1558512573</t>
  </si>
  <si>
    <t>https://pbs.twimg.com/profile_banners/466514146/1449153858</t>
  </si>
  <si>
    <t>https://pbs.twimg.com/profile_banners/16967457/1548345008</t>
  </si>
  <si>
    <t>https://pbs.twimg.com/profile_banners/3948263536/1554999805</t>
  </si>
  <si>
    <t>https://pbs.twimg.com/profile_banners/18450106/1548683584</t>
  </si>
  <si>
    <t>https://pbs.twimg.com/profile_banners/872378016080568320/1552586122</t>
  </si>
  <si>
    <t>https://pbs.twimg.com/profile_banners/141124859/1543502930</t>
  </si>
  <si>
    <t>https://pbs.twimg.com/profile_banners/145211779/1551795833</t>
  </si>
  <si>
    <t>https://pbs.twimg.com/profile_banners/826356032/1560677042</t>
  </si>
  <si>
    <t>https://pbs.twimg.com/profile_banners/217238368/1430582965</t>
  </si>
  <si>
    <t>https://pbs.twimg.com/profile_banners/225825732/1514025899</t>
  </si>
  <si>
    <t>https://pbs.twimg.com/profile_banners/12855572/1398758653</t>
  </si>
  <si>
    <t>https://pbs.twimg.com/profile_banners/126797014/1543802071</t>
  </si>
  <si>
    <t>https://pbs.twimg.com/profile_banners/885953601067208705/1559318779</t>
  </si>
  <si>
    <t>https://pbs.twimg.com/profile_banners/3590859377/1555743057</t>
  </si>
  <si>
    <t>https://pbs.twimg.com/profile_banners/395583022/1496508761</t>
  </si>
  <si>
    <t>https://pbs.twimg.com/profile_banners/414130557/1366567211</t>
  </si>
  <si>
    <t>https://pbs.twimg.com/profile_banners/928261231693258752/1510220553</t>
  </si>
  <si>
    <t>https://pbs.twimg.com/profile_banners/342869536/1427989056</t>
  </si>
  <si>
    <t>https://pbs.twimg.com/profile_banners/2552711286/1403900100</t>
  </si>
  <si>
    <t>https://pbs.twimg.com/profile_banners/22550292/1442783279</t>
  </si>
  <si>
    <t>https://pbs.twimg.com/profile_banners/738314300905914368/1520464073</t>
  </si>
  <si>
    <t>https://pbs.twimg.com/profile_banners/25702344/1511045305</t>
  </si>
  <si>
    <t>https://pbs.twimg.com/profile_banners/1356297846/1450601112</t>
  </si>
  <si>
    <t>https://pbs.twimg.com/profile_banners/425731247/1546017315</t>
  </si>
  <si>
    <t>https://pbs.twimg.com/profile_banners/34904126/1348772653</t>
  </si>
  <si>
    <t>https://pbs.twimg.com/profile_banners/770729895374708736/1558753244</t>
  </si>
  <si>
    <t>https://pbs.twimg.com/profile_banners/1735071607/1413461689</t>
  </si>
  <si>
    <t>https://pbs.twimg.com/profile_banners/20593971/1557302807</t>
  </si>
  <si>
    <t>https://pbs.twimg.com/profile_banners/94874995/1558792487</t>
  </si>
  <si>
    <t>https://pbs.twimg.com/profile_banners/1121355753212862470/1556188956</t>
  </si>
  <si>
    <t>https://pbs.twimg.com/profile_banners/323817329/1557467906</t>
  </si>
  <si>
    <t>https://pbs.twimg.com/profile_banners/106124004/1515321497</t>
  </si>
  <si>
    <t>https://pbs.twimg.com/profile_banners/159045371/1553855136</t>
  </si>
  <si>
    <t>https://pbs.twimg.com/profile_banners/1617603914/1383138633</t>
  </si>
  <si>
    <t>https://pbs.twimg.com/profile_banners/2517782641/1414056774</t>
  </si>
  <si>
    <t>https://pbs.twimg.com/profile_banners/607311335/1432756272</t>
  </si>
  <si>
    <t>https://pbs.twimg.com/profile_banners/771107252/1502292255</t>
  </si>
  <si>
    <t>https://pbs.twimg.com/profile_banners/233149098/1398201831</t>
  </si>
  <si>
    <t>https://pbs.twimg.com/profile_banners/1045724984436510722/1562720775</t>
  </si>
  <si>
    <t>https://pbs.twimg.com/profile_banners/558797310/1562579810</t>
  </si>
  <si>
    <t>https://pbs.twimg.com/profile_banners/2602181830/1526167064</t>
  </si>
  <si>
    <t>https://pbs.twimg.com/profile_banners/4831064649/1558973231</t>
  </si>
  <si>
    <t>https://pbs.twimg.com/profile_banners/878635037280923648/1498328337</t>
  </si>
  <si>
    <t>https://pbs.twimg.com/profile_banners/30311006/1401145624</t>
  </si>
  <si>
    <t>https://pbs.twimg.com/profile_banners/4845113824/1562431525</t>
  </si>
  <si>
    <t>https://pbs.twimg.com/profile_banners/104165885/1557152180</t>
  </si>
  <si>
    <t>https://pbs.twimg.com/profile_banners/939501185370910720/1554057472</t>
  </si>
  <si>
    <t>https://pbs.twimg.com/profile_banners/540380886/1363401672</t>
  </si>
  <si>
    <t>https://pbs.twimg.com/profile_banners/40426722/1538029660</t>
  </si>
  <si>
    <t>https://pbs.twimg.com/profile_banners/1129705503007944704/1562468536</t>
  </si>
  <si>
    <t>https://pbs.twimg.com/profile_banners/546958685/1503184091</t>
  </si>
  <si>
    <t>https://pbs.twimg.com/profile_banners/282304737/1465518286</t>
  </si>
  <si>
    <t>https://pbs.twimg.com/profile_banners/250734775/1534570060</t>
  </si>
  <si>
    <t>https://pbs.twimg.com/profile_banners/1686906643/1409436989</t>
  </si>
  <si>
    <t>https://pbs.twimg.com/profile_banners/35776641/1562799689</t>
  </si>
  <si>
    <t>https://pbs.twimg.com/profile_banners/453507741/1527184953</t>
  </si>
  <si>
    <t>https://pbs.twimg.com/profile_banners/897429360738799617/1518432916</t>
  </si>
  <si>
    <t>https://pbs.twimg.com/profile_banners/213539531/1525571894</t>
  </si>
  <si>
    <t>https://pbs.twimg.com/profile_banners/339040963/1556126577</t>
  </si>
  <si>
    <t>https://pbs.twimg.com/profile_banners/97537762/1464725345</t>
  </si>
  <si>
    <t>https://pbs.twimg.com/profile_banners/40009007/1561391099</t>
  </si>
  <si>
    <t>https://pbs.twimg.com/profile_banners/955839918466531329/1517237217</t>
  </si>
  <si>
    <t>https://pbs.twimg.com/profile_banners/185785481/1494361813</t>
  </si>
  <si>
    <t>https://pbs.twimg.com/profile_banners/2646334171/1405376403</t>
  </si>
  <si>
    <t>https://pbs.twimg.com/profile_banners/28726628/1432823206</t>
  </si>
  <si>
    <t>https://pbs.twimg.com/profile_banners/139525231/1546870262</t>
  </si>
  <si>
    <t>https://pbs.twimg.com/profile_banners/7044082/1528746359</t>
  </si>
  <si>
    <t>https://pbs.twimg.com/profile_banners/19895837/1523990820</t>
  </si>
  <si>
    <t>https://pbs.twimg.com/profile_banners/17997570/1398358393</t>
  </si>
  <si>
    <t>https://pbs.twimg.com/profile_banners/589779929/1468170232</t>
  </si>
  <si>
    <t>https://pbs.twimg.com/profile_banners/18716265/1516213077</t>
  </si>
  <si>
    <t>https://pbs.twimg.com/profile_banners/18230352/1549579950</t>
  </si>
  <si>
    <t>https://pbs.twimg.com/profile_banners/911167294365192192/1511898531</t>
  </si>
  <si>
    <t>https://pbs.twimg.com/profile_banners/967503330066010112/1519506907</t>
  </si>
  <si>
    <t>https://pbs.twimg.com/profile_banners/2955012514/1552497046</t>
  </si>
  <si>
    <t>https://pbs.twimg.com/profile_banners/361349586/1523273074</t>
  </si>
  <si>
    <t>https://pbs.twimg.com/profile_banners/197184193/1560259914</t>
  </si>
  <si>
    <t>https://pbs.twimg.com/profile_banners/112393519/1434356489</t>
  </si>
  <si>
    <t>https://pbs.twimg.com/profile_banners/42606652/1562915171</t>
  </si>
  <si>
    <t>https://pbs.twimg.com/profile_banners/3304855596/1525003453</t>
  </si>
  <si>
    <t>https://pbs.twimg.com/profile_banners/2602959463/1506338154</t>
  </si>
  <si>
    <t>https://pbs.twimg.com/profile_banners/945918632642494464/1514368023</t>
  </si>
  <si>
    <t>https://pbs.twimg.com/profile_banners/171117515/1543734368</t>
  </si>
  <si>
    <t>https://pbs.twimg.com/profile_banners/942455299599937537/1513792117</t>
  </si>
  <si>
    <t>https://pbs.twimg.com/profile_banners/736988365829115904/1464622819</t>
  </si>
  <si>
    <t>https://pbs.twimg.com/profile_banners/20015311/1553371785</t>
  </si>
  <si>
    <t>https://pbs.twimg.com/profile_banners/268500979/1533132205</t>
  </si>
  <si>
    <t>https://pbs.twimg.com/profile_banners/194840763/1436453507</t>
  </si>
  <si>
    <t>https://pbs.twimg.com/profile_banners/474034258/1486380820</t>
  </si>
  <si>
    <t>https://pbs.twimg.com/profile_banners/28085576/1558099839</t>
  </si>
  <si>
    <t>https://pbs.twimg.com/profile_banners/615323307/1551433783</t>
  </si>
  <si>
    <t>https://pbs.twimg.com/profile_banners/96741105/1544089178</t>
  </si>
  <si>
    <t>https://pbs.twimg.com/profile_banners/3026505899/1558095912</t>
  </si>
  <si>
    <t>https://pbs.twimg.com/profile_banners/779808498158739456/1474756471</t>
  </si>
  <si>
    <t>https://pbs.twimg.com/profile_banners/88581667/1557862744</t>
  </si>
  <si>
    <t>https://pbs.twimg.com/profile_banners/761985198967914496/1558804352</t>
  </si>
  <si>
    <t>https://pbs.twimg.com/profile_banners/1015325638734045186/1530908192</t>
  </si>
  <si>
    <t>https://pbs.twimg.com/profile_banners/16109944/1401289065</t>
  </si>
  <si>
    <t>https://pbs.twimg.com/profile_banners/2269700892/1411611449</t>
  </si>
  <si>
    <t>https://pbs.twimg.com/profile_banners/435681893/1556552908</t>
  </si>
  <si>
    <t>https://pbs.twimg.com/profile_banners/466922218/1561456862</t>
  </si>
  <si>
    <t>https://pbs.twimg.com/profile_banners/949312113880813568/1544133789</t>
  </si>
  <si>
    <t>https://pbs.twimg.com/profile_banners/1045939889957687297/1538208074</t>
  </si>
  <si>
    <t>https://pbs.twimg.com/profile_banners/129239831/1523201871</t>
  </si>
  <si>
    <t>https://pbs.twimg.com/profile_banners/19106644/1398330338</t>
  </si>
  <si>
    <t>https://pbs.twimg.com/profile_banners/138749160/1498052544</t>
  </si>
  <si>
    <t>https://pbs.twimg.com/profile_banners/1076162708/1556384348</t>
  </si>
  <si>
    <t>https://pbs.twimg.com/profile_banners/65064576/1552660582</t>
  </si>
  <si>
    <t>https://pbs.twimg.com/profile_banners/105444584/1559469396</t>
  </si>
  <si>
    <t>https://pbs.twimg.com/profile_banners/3005996199/1528064387</t>
  </si>
  <si>
    <t>https://pbs.twimg.com/profile_banners/917828263262801921/1507664122</t>
  </si>
  <si>
    <t>https://pbs.twimg.com/profile_banners/2565865626/1559767145</t>
  </si>
  <si>
    <t>https://pbs.twimg.com/profile_banners/270488628/1517667646</t>
  </si>
  <si>
    <t>https://pbs.twimg.com/profile_banners/3759617596/1509539336</t>
  </si>
  <si>
    <t>https://pbs.twimg.com/profile_banners/1345259556/1556230312</t>
  </si>
  <si>
    <t>https://pbs.twimg.com/profile_banners/1092376083054374914/1549299767</t>
  </si>
  <si>
    <t>https://pbs.twimg.com/profile_banners/302270273/1473889262</t>
  </si>
  <si>
    <t>https://pbs.twimg.com/profile_banners/1146497243748478976/1562182500</t>
  </si>
  <si>
    <t>https://pbs.twimg.com/profile_banners/117483950/1560332264</t>
  </si>
  <si>
    <t>https://pbs.twimg.com/profile_banners/263182459/1460110373</t>
  </si>
  <si>
    <t>https://pbs.twimg.com/profile_banners/1303427371/1417118468</t>
  </si>
  <si>
    <t>https://pbs.twimg.com/profile_banners/229094218/1398355234</t>
  </si>
  <si>
    <t>https://pbs.twimg.com/profile_banners/256658795/1560207969</t>
  </si>
  <si>
    <t>https://pbs.twimg.com/profile_banners/220194905/1563019932</t>
  </si>
  <si>
    <t>https://pbs.twimg.com/profile_banners/6023642/1359172342</t>
  </si>
  <si>
    <t>https://pbs.twimg.com/profile_banners/774941/1398993831</t>
  </si>
  <si>
    <t>http://abs.twimg.com/images/themes/theme14/bg.gif</t>
  </si>
  <si>
    <t>http://abs.twimg.com/images/themes/theme15/bg.png</t>
  </si>
  <si>
    <t>http://abs.twimg.com/images/themes/theme1/bg.png</t>
  </si>
  <si>
    <t>http://abs.twimg.com/images/themes/theme7/bg.gif</t>
  </si>
  <si>
    <t>http://abs.twimg.com/images/themes/theme9/bg.gif</t>
  </si>
  <si>
    <t>http://abs.twimg.com/images/themes/theme5/bg.gif</t>
  </si>
  <si>
    <t>http://abs.twimg.com/images/themes/theme4/bg.gif</t>
  </si>
  <si>
    <t>http://abs.twimg.com/images/themes/theme10/bg.gif</t>
  </si>
  <si>
    <t>http://abs.twimg.com/images/themes/theme6/bg.gif</t>
  </si>
  <si>
    <t>http://abs.twimg.com/images/themes/theme11/bg.gif</t>
  </si>
  <si>
    <t>http://abs.twimg.com/images/themes/theme19/bg.gif</t>
  </si>
  <si>
    <t>http://abs.twimg.com/images/themes/theme3/bg.gif</t>
  </si>
  <si>
    <t>http://abs.twimg.com/images/themes/theme13/bg.gif</t>
  </si>
  <si>
    <t>http://abs.twimg.com/images/themes/theme18/bg.gif</t>
  </si>
  <si>
    <t>http://abs.twimg.com/images/themes/theme17/bg.gif</t>
  </si>
  <si>
    <t>http://abs.twimg.com/images/themes/theme16/bg.gif</t>
  </si>
  <si>
    <t>http://a0.twimg.com/profile_background_images/2630255/1444808176_fa5a2d468c_b.jpg</t>
  </si>
  <si>
    <t>http://a0.twimg.com/profile_background_images/622611180/03m1dv56n8wuvubv00e5.gif</t>
  </si>
  <si>
    <t>http://pbs.twimg.com/profile_images/792827783261122564/KtmIRWfT_normal.jpg</t>
  </si>
  <si>
    <t>http://pbs.twimg.com/profile_images/836296731054718981/2UVSND3j_normal.jpg</t>
  </si>
  <si>
    <t>http://pbs.twimg.com/profile_images/1068842795673284608/xLZi8g73_normal.jpg</t>
  </si>
  <si>
    <t>http://pbs.twimg.com/profile_images/909731580284948480/epQN0wUY_normal.jpg</t>
  </si>
  <si>
    <t>http://pbs.twimg.com/profile_images/969593086501322752/SdV3wxks_normal.jpg</t>
  </si>
  <si>
    <t>http://pbs.twimg.com/profile_images/1068421010922397696/9Ivg0Q6v_normal.jpg</t>
  </si>
  <si>
    <t>http://pbs.twimg.com/profile_images/1138139496774537216/yFn5MhLM_normal.jpg</t>
  </si>
  <si>
    <t>http://pbs.twimg.com/profile_images/1130154470984298497/mI50xK_X_normal.jpg</t>
  </si>
  <si>
    <t>http://pbs.twimg.com/profile_images/887662979902304257/azSzxYkB_normal.jpg</t>
  </si>
  <si>
    <t>http://pbs.twimg.com/profile_images/849133030237061120/6hUrNP0a_normal.jpg</t>
  </si>
  <si>
    <t>http://pbs.twimg.com/profile_images/849132774661308416/pa2Uplq1_normal.jpg</t>
  </si>
  <si>
    <t>http://pbs.twimg.com/profile_images/1102594034923638786/ixdXE3Vt_normal.png</t>
  </si>
  <si>
    <t>http://pbs.twimg.com/profile_images/780451899040342020/t5Fwh2GQ_normal.jpg</t>
  </si>
  <si>
    <t>http://pbs.twimg.com/profile_images/1014272128689033216/QGL0FELi_normal.jpg</t>
  </si>
  <si>
    <t>http://pbs.twimg.com/profile_images/477088035348021248/mJe3ANUK_normal.jpeg</t>
  </si>
  <si>
    <t>http://pbs.twimg.com/profile_images/1100425297789419522/vHCUefqM_normal.jpg</t>
  </si>
  <si>
    <t>http://pbs.twimg.com/profile_images/1045750148062752768/f0VAdbsq_normal.jpg</t>
  </si>
  <si>
    <t>http://pbs.twimg.com/profile_images/1106944650408087552/98enr64W_normal.jpg</t>
  </si>
  <si>
    <t>http://pbs.twimg.com/profile_images/1108367690220126209/XBcfDEbE_normal.jpg</t>
  </si>
  <si>
    <t>http://pbs.twimg.com/profile_images/971522597266575362/03lHby3-_normal.jpg</t>
  </si>
  <si>
    <t>http://pbs.twimg.com/profile_images/752530081134837760/SoxVPTBo_normal.jpg</t>
  </si>
  <si>
    <t>http://pbs.twimg.com/profile_images/1023847341403656192/GxpS7Xa8_normal.jpg</t>
  </si>
  <si>
    <t>http://pbs.twimg.com/profile_images/1147709182574903296/U1dK6W_m_normal.jpg</t>
  </si>
  <si>
    <t>http://pbs.twimg.com/profile_images/761975252/Default.sorter_normal.png</t>
  </si>
  <si>
    <t>http://pbs.twimg.com/profile_images/952906678776758273/uBFU5mj5_normal.jpg</t>
  </si>
  <si>
    <t>http://pbs.twimg.com/profile_images/469827247365312515/RBVRMFkN_normal.jpeg</t>
  </si>
  <si>
    <t>http://pbs.twimg.com/profile_images/603649814769901568/nNH5ZirL_normal.png</t>
  </si>
  <si>
    <t>http://pbs.twimg.com/profile_images/1093785435443249152/3dv1-cRX_normal.jpg</t>
  </si>
  <si>
    <t>http://a0.twimg.com/profile_images/68169350/stefan-avatar_normal.jpg</t>
  </si>
  <si>
    <t>http://pbs.twimg.com/profile_images/1147504865792462848/rcQBDKYB_normal.jpg</t>
  </si>
  <si>
    <t>http://pbs.twimg.com/profile_images/1147513388546895878/Kd3owQN3_normal.jpg</t>
  </si>
  <si>
    <t>http://pbs.twimg.com/profile_images/1002469611084894208/afu5rbMM_normal.jpg</t>
  </si>
  <si>
    <t>http://pbs.twimg.com/profile_images/1121101056929345538/uCAEvZ-n_normal.jpg</t>
  </si>
  <si>
    <t>http://pbs.twimg.com/profile_images/1039299405076213766/M4zBLWyf_normal.jpg</t>
  </si>
  <si>
    <t>http://pbs.twimg.com/profile_images/603929501647577088/4p3avi_D_normal.png</t>
  </si>
  <si>
    <t>http://pbs.twimg.com/profile_images/984413194763587584/98-UX5cg_normal.jpg</t>
  </si>
  <si>
    <t>http://pbs.twimg.com/profile_images/833896377818062849/BjH7oWZS_normal.jpg</t>
  </si>
  <si>
    <t>http://pbs.twimg.com/profile_images/879822922918973440/a_oxUuk2_normal.jpg</t>
  </si>
  <si>
    <t>http://pbs.twimg.com/profile_images/921420694335913985/ESpihTQz_normal.jpg</t>
  </si>
  <si>
    <t>http://pbs.twimg.com/profile_images/1063173430474878976/6BP3k1ZF_normal.jpg</t>
  </si>
  <si>
    <t>http://pbs.twimg.com/profile_images/877490086278971393/B_zS1PGw_normal.jpg</t>
  </si>
  <si>
    <t>http://pbs.twimg.com/profile_images/990559626759303168/HQZj99wV_normal.jpg</t>
  </si>
  <si>
    <t>http://pbs.twimg.com/profile_images/485049154880536576/ZoQ3rXKw_normal.png</t>
  </si>
  <si>
    <t>http://pbs.twimg.com/profile_images/1069125535824060416/F2pwstLW_normal.jpg</t>
  </si>
  <si>
    <t>http://pbs.twimg.com/profile_images/642744174744313857/VaPUCm3l_normal.jpg</t>
  </si>
  <si>
    <t>http://pbs.twimg.com/profile_images/1145600873831292928/5R4IskmU_normal.png</t>
  </si>
  <si>
    <t>http://pbs.twimg.com/profile_images/1101419226848481281/8V_6Xwia_normal.png</t>
  </si>
  <si>
    <t>http://pbs.twimg.com/profile_images/1101421748514365440/U0Hh28Tf_normal.png</t>
  </si>
  <si>
    <t>http://pbs.twimg.com/profile_images/805162377616457728/MWsJDlvR_normal.jpg</t>
  </si>
  <si>
    <t>http://pbs.twimg.com/profile_images/1133430141068013568/2_YRvEqV_normal.png</t>
  </si>
  <si>
    <t>http://pbs.twimg.com/profile_images/1139451164016218112/TtnmtZmM_normal.jpg</t>
  </si>
  <si>
    <t>http://pbs.twimg.com/profile_images/1148179038764244994/hG-wAzvV_normal.png</t>
  </si>
  <si>
    <t>http://pbs.twimg.com/profile_images/653815754119221249/QzgAJnrQ_normal.png</t>
  </si>
  <si>
    <t>http://pbs.twimg.com/profile_images/1092476256292089856/Lu6WFgif_normal.jpg</t>
  </si>
  <si>
    <t>http://pbs.twimg.com/profile_images/953897760184590337/3OOXg1sn_normal.jpg</t>
  </si>
  <si>
    <t>http://pbs.twimg.com/profile_images/935840922448941057/gWYtmf-b_normal.jpg</t>
  </si>
  <si>
    <t>http://pbs.twimg.com/profile_images/543815720371376128/1s0abGOZ_normal.jpeg</t>
  </si>
  <si>
    <t>http://pbs.twimg.com/profile_images/459355657691340801/kUjshbsE_normal.png</t>
  </si>
  <si>
    <t>http://pbs.twimg.com/profile_images/885243329520308224/kqJt-uP-_normal.jpg</t>
  </si>
  <si>
    <t>http://pbs.twimg.com/profile_images/1144315758643728386/j4rWIEfP_normal.png</t>
  </si>
  <si>
    <t>http://a0.twimg.com/profile_images/378800000154350888/829a636d7c32a75b22e2dbd7ef1ee47e_normal.gif</t>
  </si>
  <si>
    <t>http://pbs.twimg.com/profile_images/979410456967131136/V-Z8q8jk_normal.jpg</t>
  </si>
  <si>
    <t>Open Twitter Page for This Person</t>
  </si>
  <si>
    <t>https://twitter.com/alexfenton</t>
  </si>
  <si>
    <t>https://twitter.com/fb_collective</t>
  </si>
  <si>
    <t>https://twitter.com/drjdlord</t>
  </si>
  <si>
    <t>https://twitter.com/cristinavas</t>
  </si>
  <si>
    <t>https://twitter.com/prof_chadwick</t>
  </si>
  <si>
    <t>https://twitter.com/fire_and_skill</t>
  </si>
  <si>
    <t>https://twitter.com/richdron</t>
  </si>
  <si>
    <t>https://twitter.com/helenbevan</t>
  </si>
  <si>
    <t>https://twitter.com/leighakendall</t>
  </si>
  <si>
    <t>https://twitter.com/jgustavob</t>
  </si>
  <si>
    <t>https://twitter.com/georgemasonu</t>
  </si>
  <si>
    <t>https://twitter.com/rainydaypftu</t>
  </si>
  <si>
    <t>https://twitter.com/businessinsider</t>
  </si>
  <si>
    <t>https://twitter.com/gearaguirang</t>
  </si>
  <si>
    <t>https://twitter.com/lseimpactblog</t>
  </si>
  <si>
    <t>https://twitter.com/was3210</t>
  </si>
  <si>
    <t>https://twitter.com/mscactions</t>
  </si>
  <si>
    <t>https://twitter.com/profkmorrell</t>
  </si>
  <si>
    <t>https://twitter.com/carmelabchem</t>
  </si>
  <si>
    <t>https://twitter.com/mca3c</t>
  </si>
  <si>
    <t>https://twitter.com/falias</t>
  </si>
  <si>
    <t>https://twitter.com/lhsct_at</t>
  </si>
  <si>
    <t>https://twitter.com/b_angelam</t>
  </si>
  <si>
    <t>https://twitter.com/thecuriousluke</t>
  </si>
  <si>
    <t>https://twitter.com/chidambara09</t>
  </si>
  <si>
    <t>https://twitter.com/smr_foundation</t>
  </si>
  <si>
    <t>https://twitter.com/vivianfrancos</t>
  </si>
  <si>
    <t>https://twitter.com/nodexl</t>
  </si>
  <si>
    <t>https://twitter.com/thomas_harrer</t>
  </si>
  <si>
    <t>https://twitter.com/_oliviabot</t>
  </si>
  <si>
    <t>https://twitter.com/martinhoyes</t>
  </si>
  <si>
    <t>https://twitter.com/gmacscotland</t>
  </si>
  <si>
    <t>https://twitter.com/marc_smith</t>
  </si>
  <si>
    <t>https://twitter.com/statmaven</t>
  </si>
  <si>
    <t>https://twitter.com/longpopitn</t>
  </si>
  <si>
    <t>https://twitter.com/demografia_csic</t>
  </si>
  <si>
    <t>https://twitter.com/azsciencecomm</t>
  </si>
  <si>
    <t>https://twitter.com/sanjivvmore</t>
  </si>
  <si>
    <t>https://twitter.com/greentechdon</t>
  </si>
  <si>
    <t>https://twitter.com/benedicterios</t>
  </si>
  <si>
    <t>https://twitter.com/fez1099</t>
  </si>
  <si>
    <t>https://twitter.com/papajohns</t>
  </si>
  <si>
    <t>https://twitter.com/brboland</t>
  </si>
  <si>
    <t>https://twitter.com/fortunata_2030</t>
  </si>
  <si>
    <t>https://twitter.com/mariecurie_ncp</t>
  </si>
  <si>
    <t>https://twitter.com/ied_europe</t>
  </si>
  <si>
    <t>https://twitter.com/jseubaparis</t>
  </si>
  <si>
    <t>https://twitter.com/syu_adnan</t>
  </si>
  <si>
    <t>https://twitter.com/protect_itn</t>
  </si>
  <si>
    <t>https://twitter.com/tyajoon</t>
  </si>
  <si>
    <t>https://twitter.com/emjjj94</t>
  </si>
  <si>
    <t>https://twitter.com/openp2pdesign</t>
  </si>
  <si>
    <t>https://twitter.com/aqsaqal</t>
  </si>
  <si>
    <t>https://twitter.com/academicchatter</t>
  </si>
  <si>
    <t>https://twitter.com/hiljnl</t>
  </si>
  <si>
    <t>https://twitter.com/casettarilab</t>
  </si>
  <si>
    <t>https://twitter.com/crespelelodie</t>
  </si>
  <si>
    <t>https://twitter.com/nsmnss</t>
  </si>
  <si>
    <t>https://twitter.com/asist_sigsm</t>
  </si>
  <si>
    <t>https://twitter.com/obspsy</t>
  </si>
  <si>
    <t>https://twitter.com/shortcutstv_cjl</t>
  </si>
  <si>
    <t>https://twitter.com/pamela1981</t>
  </si>
  <si>
    <t>https://twitter.com/spicer_booth</t>
  </si>
  <si>
    <t>https://twitter.com/luiy</t>
  </si>
  <si>
    <t>https://twitter.com/irishetchings</t>
  </si>
  <si>
    <t>https://twitter.com/larerbloggen</t>
  </si>
  <si>
    <t>https://twitter.com/dale_munday</t>
  </si>
  <si>
    <t>https://twitter.com/suebecks</t>
  </si>
  <si>
    <t>https://twitter.com/lenandlar</t>
  </si>
  <si>
    <t>https://twitter.com/koltaikolina</t>
  </si>
  <si>
    <t>https://twitter.com/paulfenn16</t>
  </si>
  <si>
    <t>https://twitter.com/sheffhallamuni</t>
  </si>
  <si>
    <t>https://twitter.com/evaanyon</t>
  </si>
  <si>
    <t>https://twitter.com/kauship1</t>
  </si>
  <si>
    <t>https://twitter.com/elliiipses</t>
  </si>
  <si>
    <t>https://twitter.com/aeleraqi</t>
  </si>
  <si>
    <t>https://twitter.com/thesraorg</t>
  </si>
  <si>
    <t>https://twitter.com/digitalmethods</t>
  </si>
  <si>
    <t>https://twitter.com/bigdatasoc</t>
  </si>
  <si>
    <t>https://twitter.com/vissocmedlab</t>
  </si>
  <si>
    <t>https://twitter.com/socdatalab</t>
  </si>
  <si>
    <t>https://twitter.com/pelikankristina</t>
  </si>
  <si>
    <t>https://twitter.com/anandstweets</t>
  </si>
  <si>
    <t>https://twitter.com/nosqldigest</t>
  </si>
  <si>
    <t>https://twitter.com/annamariafabia2</t>
  </si>
  <si>
    <t>https://twitter.com/roshnied1</t>
  </si>
  <si>
    <t>https://twitter.com/manutd</t>
  </si>
  <si>
    <t>https://twitter.com/wonderfulcoffe_</t>
  </si>
  <si>
    <t>https://twitter.com/melanielybarger</t>
  </si>
  <si>
    <t>https://twitter.com/filmstarstudies</t>
  </si>
  <si>
    <t>https://twitter.com/socialcoachdach</t>
  </si>
  <si>
    <t>https://twitter.com/mayseitanidi</t>
  </si>
  <si>
    <t>https://twitter.com/bpscyberpsych</t>
  </si>
  <si>
    <t>https://twitter.com/lieberothdk</t>
  </si>
  <si>
    <t>https://twitter.com/britdavidson</t>
  </si>
  <si>
    <t>https://twitter.com/verenanz</t>
  </si>
  <si>
    <t>https://twitter.com/_valeriei</t>
  </si>
  <si>
    <t>https://twitter.com/dibungikalend</t>
  </si>
  <si>
    <t>https://twitter.com/grazytgrazynatt</t>
  </si>
  <si>
    <t>https://twitter.com/cookhamdeancc</t>
  </si>
  <si>
    <t>https://twitter.com/malikslam</t>
  </si>
  <si>
    <t>https://twitter.com/technolandy</t>
  </si>
  <si>
    <t>https://twitter.com/supayalaya</t>
  </si>
  <si>
    <t>https://twitter.com/josephdowning1</t>
  </si>
  <si>
    <t>https://twitter.com/alanhayes725</t>
  </si>
  <si>
    <t>https://twitter.com/st</t>
  </si>
  <si>
    <t>https://twitter.com/jimmyroybloom</t>
  </si>
  <si>
    <t>https://twitter.com/wasim_ahmed_</t>
  </si>
  <si>
    <t>https://twitter.com/maryamnsharif</t>
  </si>
  <si>
    <t>https://twitter.com/tahirmughalpml1</t>
  </si>
  <si>
    <t>https://twitter.com/hamidmirpak</t>
  </si>
  <si>
    <t>https://twitter.com/bbhuttozardari</t>
  </si>
  <si>
    <t>https://twitter.com/bakhtawarbz</t>
  </si>
  <si>
    <t>https://twitter.com/praxsozi</t>
  </si>
  <si>
    <t>https://twitter.com/sageoceantweets</t>
  </si>
  <si>
    <t>https://twitter.com/danielamof</t>
  </si>
  <si>
    <t>https://twitter.com/anncavoukian</t>
  </si>
  <si>
    <t>https://twitter.com/carebaccer</t>
  </si>
  <si>
    <t>https://twitter.com/sshrc_crsh</t>
  </si>
  <si>
    <t>https://twitter.com/onlinecrslady</t>
  </si>
  <si>
    <t>https://twitter.com/jhengstler</t>
  </si>
  <si>
    <t>https://twitter.com/philonedtech</t>
  </si>
  <si>
    <t>https://twitter.com/engbrg</t>
  </si>
  <si>
    <t>https://twitter.com/bcgeu</t>
  </si>
  <si>
    <t>https://twitter.com/bctf</t>
  </si>
  <si>
    <t>https://twitter.com/noybeu</t>
  </si>
  <si>
    <t>https://twitter.com/real_person_dh</t>
  </si>
  <si>
    <t>https://twitter.com/emmanueldabophd</t>
  </si>
  <si>
    <t>https://twitter.com/jorgegeo28</t>
  </si>
  <si>
    <t>https://twitter.com/paulomatui</t>
  </si>
  <si>
    <t>https://twitter.com/wasim_ahmed</t>
  </si>
  <si>
    <t>https://twitter.com/aajtak</t>
  </si>
  <si>
    <t>https://twitter.com/drmmgs</t>
  </si>
  <si>
    <t>https://twitter.com/drmdhnecr</t>
  </si>
  <si>
    <t>https://twitter.com/railminindia</t>
  </si>
  <si>
    <t>https://twitter.com/railwayseva</t>
  </si>
  <si>
    <t>https://twitter.com/crsechgecr1</t>
  </si>
  <si>
    <t>https://twitter.com/kp24</t>
  </si>
  <si>
    <t>https://twitter.com/spainportugalmc</t>
  </si>
  <si>
    <t>https://twitter.com/wasim___ahmed</t>
  </si>
  <si>
    <t>https://twitter.com/rickygervais</t>
  </si>
  <si>
    <t>https://twitter.com/theladythinks</t>
  </si>
  <si>
    <t>https://twitter.com/walejay</t>
  </si>
  <si>
    <t>https://twitter.com/openresleeds</t>
  </si>
  <si>
    <t>https://twitter.com/emeraldglobal</t>
  </si>
  <si>
    <t>https://twitter.com/studentsncl</t>
  </si>
  <si>
    <t>https://twitter.com/uniofnewcastle</t>
  </si>
  <si>
    <t>https://twitter.com/prof_chrisday</t>
  </si>
  <si>
    <t>https://twitter.com/cassie_boness</t>
  </si>
  <si>
    <t>https://twitter.com/subatomicdoc</t>
  </si>
  <si>
    <t>https://twitter.com/sonsocmed</t>
  </si>
  <si>
    <t>https://twitter.com/lawrie_michelle</t>
  </si>
  <si>
    <t>https://twitter.com/ronesh</t>
  </si>
  <si>
    <t>https://twitter.com/whoisabishag</t>
  </si>
  <si>
    <t>https://twitter.com/scporesearch</t>
  </si>
  <si>
    <t>https://twitter.com/jennifertieman</t>
  </si>
  <si>
    <t>https://twitter.com/digifootballnet</t>
  </si>
  <si>
    <t>https://twitter.com/vaughanconnolly</t>
  </si>
  <si>
    <t>https://twitter.com/tera_sawa</t>
  </si>
  <si>
    <t>https://twitter.com/bernardamus</t>
  </si>
  <si>
    <t>https://twitter.com/metrouk</t>
  </si>
  <si>
    <t>https://twitter.com/profkpritchard</t>
  </si>
  <si>
    <t>https://twitter.com/prateekbuch</t>
  </si>
  <si>
    <t>https://twitter.com/kayenightingale</t>
  </si>
  <si>
    <t>https://twitter.com/anna_de_simoni</t>
  </si>
  <si>
    <t>https://twitter.com/natashachilman</t>
  </si>
  <si>
    <t>https://twitter.com/globalphobserv</t>
  </si>
  <si>
    <t>https://twitter.com/dilekonkal</t>
  </si>
  <si>
    <t>https://twitter.com/thinkforward</t>
  </si>
  <si>
    <t>https://twitter.com/dbatanasova</t>
  </si>
  <si>
    <t>https://twitter.com/pg_2019</t>
  </si>
  <si>
    <t>https://twitter.com/symplur</t>
  </si>
  <si>
    <t>https://twitter.com/ziqizhang_zz</t>
  </si>
  <si>
    <t>https://twitter.com/kinza3310</t>
  </si>
  <si>
    <t>https://twitter.com/mrnick</t>
  </si>
  <si>
    <t>https://twitter.com/infoschoolsheff</t>
  </si>
  <si>
    <t>https://twitter.com/andy_tattersall</t>
  </si>
  <si>
    <t>https://twitter.com/peterabath</t>
  </si>
  <si>
    <t>https://twitter.com/scharrsheffield</t>
  </si>
  <si>
    <t>https://twitter.com/sputniksteve</t>
  </si>
  <si>
    <t>https://twitter.com/_zen_bot_</t>
  </si>
  <si>
    <t>https://twitter.com/mark_carrigan</t>
  </si>
  <si>
    <t>https://twitter.com/sta</t>
  </si>
  <si>
    <t>https://twitter.com/wa</t>
  </si>
  <si>
    <t>alexfenton
Network analysis through Amazon
products - interesting idea from
https://t.co/PMpZ34i7Am - here's
what @ManUtd product network looks
like @was3210 @richdron @Fire_and_Skill
@Prof_Chadwick @cristinavas @drjdlord
@FB_Collective https://t.co/MsEalYZ6A6</t>
  </si>
  <si>
    <t xml:space="preserve">fb_collective
</t>
  </si>
  <si>
    <t xml:space="preserve">drjdlord
</t>
  </si>
  <si>
    <t xml:space="preserve">cristinavas
</t>
  </si>
  <si>
    <t xml:space="preserve">prof_chadwick
</t>
  </si>
  <si>
    <t xml:space="preserve">fire_and_skill
</t>
  </si>
  <si>
    <t xml:space="preserve">richdron
</t>
  </si>
  <si>
    <t>helenbevan
Not only is Twitter a powerful
way to share, learn &amp;amp; connect,
it's an important research data
source &amp;amp; is driving new knowledge.
New research methodologies are
emerging around it, such as netnography
&amp;amp; digital ethnography: https://t.co/7I4LjnY74B
Via @leighakendall @LSEImpactBlog</t>
  </si>
  <si>
    <t xml:space="preserve">leighakendall
</t>
  </si>
  <si>
    <t>jgustavob
6 PM, July 17 at George Mason University
Social Media expert @marc_smith
will present NodeXL, an open source
network analysis &amp;amp; #datavisualization
tool, especially useful for Twitter
&amp;amp; other #socialmedia @GeorgeMasonU
#twitter #LinkedIn https://t.co/zekKESbR2H</t>
  </si>
  <si>
    <t xml:space="preserve">georgemasonu
</t>
  </si>
  <si>
    <t>rainydaypftu
Do you have enough money saved
for a rainy day? The Money Advice
Service note that a good rule of
thumb is to have three months’
essential outgoings available in
an instant access savings account.
#PhDChat #Finance #Savings https://t.co/rYmvNtLO8c</t>
  </si>
  <si>
    <t xml:space="preserve">businessinsider
</t>
  </si>
  <si>
    <t>gearaguirang
RT @MSCActions: Twitter remains
the most popular platform for academic
#research. Read this article from
@was3210 @LSEImpactBlog to know
moâ€¦</t>
  </si>
  <si>
    <t>lseimpactblog
Using Twitter as a data source:
an overview of social media research
tools (2019) https://t.co/jgTXD1BAm3
#DigtialMethods</t>
  </si>
  <si>
    <t>was3210
RT @RainyDayPFTU: Do you have enough
money saved for a rainy day? The
Money Advice Service note that
a good rule of thumb is to have
three…</t>
  </si>
  <si>
    <t>mscactions
Twitter remains the most popular
platform for academic #research.
Read this article from @was3210
@LSEImpactBlog to know more about
tools for the analysis of social
media data, key trends &amp;amp; more
ðŸ‘‡ https://t.co/caktWLLTdA</t>
  </si>
  <si>
    <t>profkmorrell
RT @MSCActions: Twitter remains
the most popular platform for academic
#research. Read this article from
@was3210 @LSEImpactBlog to know
moâ€¦</t>
  </si>
  <si>
    <t>carmelabchem
RT @MSCActions: Twitter remains
the most popular platform for academic
#research. Read this article from
@was3210 @LSEImpactBlog to know
moâ€¦</t>
  </si>
  <si>
    <t>mca3c
RT @MSCActions: Twitter remains
the most popular platform for academic
#research. Read this article from
@was3210 @LSEImpactBlog to know
moâ€¦</t>
  </si>
  <si>
    <t>falias
RT @MSCActions: Twitter remains
the most popular platform for academic
#research. Read this article from
@was3210 @LSEImpactBlog to know
moâ€¦</t>
  </si>
  <si>
    <t>lhsct_at
RT @MSCActions: Twitter remains
the most popular platform for academic
#research. Read this article from
@was3210 @LSEImpactBlog to know
moâ€¦</t>
  </si>
  <si>
    <t>b_angelam
RT @MSCActions: Twitter remains
the most popular platform for academic
#research. Read this article from
@was3210 @LSEImpactBlog to know
moâ€¦</t>
  </si>
  <si>
    <t>thecuriousluke
RT @Thomas_Harrer: #NodeXL via
@NodeXL ðŸ“– https://t.co/8UzmveNdbh
@nodexl @vivianfrancos @smr_foundation
@chidambara09 ðŸ“Œ @thomas_harrer
@stâ€¦</t>
  </si>
  <si>
    <t>chidambara09
@Thomas_Harrer @nodexl @VivianFrancos
@smr_foundation @statmaven @marc_smith
@was3210 @gmacscotland @martinhoyes
#NodeXL via @nodexl T h A n k U
Mr tHOmAS HArReR #AI #iot #ios13
#fashion #biotech #IBM #IBMsystems
#CNBC #IBMwatson #bigdata #digital
#datagovernance #WSJ #healthcare
_xD83C__xDF41_</t>
  </si>
  <si>
    <t xml:space="preserve">smr_foundation
</t>
  </si>
  <si>
    <t>vivianfrancos
RT @Thomas_Harrer: #NodeXL via
@NodeXL _xD83D__xDCD6_ https://t.co/8UzmveNdbh
@nodexl @vivianfrancos @smr_foundation
@chidambara09 _xD83D__xDCCC_ @thomas_harrer
@st…</t>
  </si>
  <si>
    <t xml:space="preserve">nodexl
</t>
  </si>
  <si>
    <t>thomas_harrer
#NodeXL via @NodeXL _xD83D__xDCD6_ https://t.co/8UzmveNdbh
@nodexl @vivianfrancos @smr_foundation
@chidambara09 _xD83D__xDCCC_ @thomas_harrer
@statmaven @marc_smith @was3210
@gmacscotland @martinhoyes Top
hashtags: #ai #iot #bigdata #nodexl
#socialmedia #ibm #machinelearning
#4ir #vivatech #socialcto https://t.co/y6bdf1V08W</t>
  </si>
  <si>
    <t>_oliviabot
RT @chidambara09: @Thomas_Harrer
@nodexl @VivianFrancos @smr_foundation
@statmaven @marc_smith @was3210
@gmacscotland @martinhoyes #NOdeXLâ€¦</t>
  </si>
  <si>
    <t xml:space="preserve">martinhoyes
</t>
  </si>
  <si>
    <t xml:space="preserve">gmacscotland
</t>
  </si>
  <si>
    <t>marc_smith
RT @was3210: Social Media &amp;amp;
Digital Humanities: Social Network
Analysis Using @NodeXL *virtual
attendance possible* https://t.co/dVAOYi0â€¦</t>
  </si>
  <si>
    <t xml:space="preserve">statmaven
</t>
  </si>
  <si>
    <t>longpopitn
RT @MSCActions: Twitter remains
the most popular platform for academic
#research. Read this article from
@was3210 @LSEImpactBlog to know
moâ€¦</t>
  </si>
  <si>
    <t>demografia_csic
RT @MSCActions: Twitter remains
the most popular platform for academic
#research. Read this article from
@was3210 @LSEImpactBlog to know
moâ€¦</t>
  </si>
  <si>
    <t>azsciencecomm
RT @MSCActions: Twitter remains
the most popular platform for academic
#research. Read this article from
@was3210 @LSEImpactBlog to know
moâ€¦</t>
  </si>
  <si>
    <t>sanjivvmore
RT @BenedicteRios: RT @greentechdon:
RT @Thomas_Harrer: #NodeXL via
@NodeXL ðŸ“– https://t.co/7pBEu7EWEe
@nodexl @vivianfrancos @smr_foundatiâ€¦</t>
  </si>
  <si>
    <t>greentechdon
RT @Thomas_Harrer: #NodeXL via
@NodeXL ðŸ“– https://t.co/8UzmveNdbh
@nodexl @vivianfrancos @smr_foundation
@chidambara09 ðŸ“Œ @thomas_harrer
@stâ€¦</t>
  </si>
  <si>
    <t>benedicterios
RT @greentechdon: RT @Thomas_Harrer:
#NodeXL via @NodeXL ðŸ“– https://t.co/7pBEu7EWEe
@nodexl @vivianfrancos @smr_foundation
@chidambara09 ðŸ“Œ @thomas_harrer
@statmaven @marc_smith @was3210
@gmacscotland @martinhoyes Top
hashtags: #ai #iot #bigdata #noâ€¦
https://t.co/UvF5Vq1RmF</t>
  </si>
  <si>
    <t>fez1099
@BrBoland @PapaJohns @was3210 Retweet</t>
  </si>
  <si>
    <t xml:space="preserve">papajohns
</t>
  </si>
  <si>
    <t xml:space="preserve">brboland
</t>
  </si>
  <si>
    <t>fortunata_2030
RT @MSCActions: Twitter remains
the most popular platform for academic
#research. Read this article from
@was3210 @LSEImpactBlog to know
moâ€¦</t>
  </si>
  <si>
    <t>mariecurie_ncp
RT @MSCActions: Twitter remains
the most popular platform for academic
#research. Read this article from
@was3210 @LSEImpactBlog to know
moâ€¦</t>
  </si>
  <si>
    <t>ied_europe
RT @MSCActions: Twitter remains
the most popular platform for academic
#research. Read this article from
@was3210 @LSEImpactBlog to know
moâ€¦</t>
  </si>
  <si>
    <t>jseubaparis
RT @MSCActions: Twitter remains
the most popular platform for academic
#research. Read this article from
@was3210 @LSEImpactBlog to know
moâ€¦</t>
  </si>
  <si>
    <t>syu_adnan
RT @was3210: A comparison of information
sharing behaviours across 379 health
conditions on Twitter https://t.co/QhLZLyYsZW
#PhDChat #Sociaâ€¦</t>
  </si>
  <si>
    <t>protect_itn
RT @MSCActions: Twitter remains
the most popular platform for academic
#research. Read this article from
@was3210 @LSEImpactBlog to know
moâ€¦</t>
  </si>
  <si>
    <t>tyajoon
@was3210 @nodexl @EmJJJ94</t>
  </si>
  <si>
    <t xml:space="preserve">emjjj94
</t>
  </si>
  <si>
    <t>openp2pdesign
RT @MSCActions: Twitter remains
the most popular platform for academic
#research. Read this article from
@was3210 @LSEImpactBlog to know
moâ€¦</t>
  </si>
  <si>
    <t>aqsaqal
@was3210 @marc_smith @nodexl There
is a good reason why the spacing
between "L" and "Y" is usually
reduced.</t>
  </si>
  <si>
    <t>academicchatter
RT @was3210: Social Media &amp;amp;
Digital Humanities: Social Network
Analysis Using @NodeXL *virtual
attendance possible* https://t.co/dVAOYi0â€¦</t>
  </si>
  <si>
    <t xml:space="preserve">hiljnl
</t>
  </si>
  <si>
    <t>casettarilab
RT @MSCActions: Twitter remains
the most popular platform for academic
#research. Read this article from
@was3210 @LSEImpactBlog to know
moâ€¦</t>
  </si>
  <si>
    <t>crespelelodie
RT @was3210: I was in secondary
school when social media became
popular &amp;amp; Facebook launched.
At the time I didn't understand
the power ofâ€¦</t>
  </si>
  <si>
    <t>nsmnss
RT @was3210: Social Media &amp;amp;
Digital Humanities: Social Network
Analysis Using @NodeXL *virtual
attendance possible* https://t.co/dVAOYi0â€¦</t>
  </si>
  <si>
    <t>asist_sigsm
RT @was3210: Social Media &amp;amp;
Digital Humanities: Social Network
Analysis Using @NodeXL *virtual
attendance possible* https://t.co/dVAOYi0â€¦</t>
  </si>
  <si>
    <t>obspsy
RT @was3210: "Our findings have
broad implications for understanding
how social media activity is structured
under the conditions of informâ€¦</t>
  </si>
  <si>
    <t>shortcutstv_cjl
RT @was3210: I was in secondary
school when social media became
popular &amp;amp; Facebook launched.
At the time I didn't understand
the power ofâ€¦</t>
  </si>
  <si>
    <t>pamela1981
@spicer_booth have you seen this?
Not sure it'll help you at this
stage, but might be interesting?
Might not be of course ðŸ˜‰ https://t.co/5nPeuqRoit</t>
  </si>
  <si>
    <t xml:space="preserve">spicer_booth
</t>
  </si>
  <si>
    <t>luiy
RT @was3210: Social Media &amp;amp;
Digital Humanities: Social Network
Analysis Using @NodeXL *virtual
attendance possible* https://t.co/dVAOYi0…</t>
  </si>
  <si>
    <t>irishetchings
RT @Larerbloggen: Using Twitter
as a data source: an overview of
social media research tools (2019)
Wasim Ahmed updates the latest
developm…</t>
  </si>
  <si>
    <t>larerbloggen
Using Twitter as a data source:
an overview of social media research
tools (2019) Wasim Ahmed updates
the latest developments in digital
methods and methodologies for researching
Twitter and other social media
platforms. https://t.co/vrKV3iFiOg</t>
  </si>
  <si>
    <t>dale_munday
@was3210 @suebecks One for you
@Lenandlar ðŸ‘ðŸ»</t>
  </si>
  <si>
    <t xml:space="preserve">suebecks
</t>
  </si>
  <si>
    <t>lenandlar
@Dale_Munday @was3210 @suebecks
Yea Dale thanks it is indeed so.
Appreciated.</t>
  </si>
  <si>
    <t>koltaikolina
RT @Larerbloggen: Using Twitter
as a data source: an overview of
social media research tools (2019)
Wasim Ahmed updates the latest
developm…</t>
  </si>
  <si>
    <t>paulfenn16
RT @was3210: Learn how to use @NodeXL
to analyse social media data at
this event at @sheffhallamuni !
#PhDChat https://t.co/kiV5nR08F3</t>
  </si>
  <si>
    <t xml:space="preserve">sheffhallamuni
</t>
  </si>
  <si>
    <t>evaanyon
RT @was3210: This is what a @NodeXL
graph looks like on #diabetes discussion
on Twitter (see full report here
https://t.co/ysuPrVlcEK) Lea…</t>
  </si>
  <si>
    <t>kauship1
RT @LSEImpactBlog: Using Twitter
as a data source: an overview of
social media research tools (2019)
@was3210 https://t.co/jgTXD1BAm3
#Aca…</t>
  </si>
  <si>
    <t xml:space="preserve">elliiipses
</t>
  </si>
  <si>
    <t>aeleraqi
RT @was3210: Learn to analyse Twitter
data for academic research at this
1 day workshop at @sheffhallamuni
Social Media &amp;amp; Digital Humaniti…</t>
  </si>
  <si>
    <t>thesraorg
Using Twitter as a data source:
an overview of social media research
tools (2019) Blog post by @was3210
for @LSEImpactBlog https://t.co/MLa0lgFzCI
#BigData #Twitter #ResearchMethods</t>
  </si>
  <si>
    <t xml:space="preserve">digitalmethods
</t>
  </si>
  <si>
    <t xml:space="preserve">bigdatasoc
</t>
  </si>
  <si>
    <t xml:space="preserve">vissocmedlab
</t>
  </si>
  <si>
    <t xml:space="preserve">socdatalab
</t>
  </si>
  <si>
    <t>pelikankristina
RT @TheSRAOrg: Using Twitter as
a data source: an overview of social
media research tools (2019) Blog
post by @was3210 for @LSEImpactBlog
h…</t>
  </si>
  <si>
    <t>anandstweets
RT @TheSRAOrg: Using Twitter as
a data source: an overview of social
media research tools (2019) Blog
post by @was3210 for @LSEImpactBlog
h…</t>
  </si>
  <si>
    <t>nosqldigest
RT @TheSRAOrg: Using Twitter as
a data source: an overview of social
media research tools (2019) Blog
post by @was3210 for @LSEImpactBlog
h…</t>
  </si>
  <si>
    <t>annamariafabia2
RT @TheSRAOrg: Using Twitter as
a data source: an overview of social
media research tools (2019) Blog
post by @was3210 for @LSEImpactBlog
h…</t>
  </si>
  <si>
    <t>roshnied1
RT @TheSRAOrg: Using Twitter as
a data source: an overview of social
media research tools (2019) Blog
post by @was3210 for @LSEImpactBlog
h…</t>
  </si>
  <si>
    <t xml:space="preserve">manutd
</t>
  </si>
  <si>
    <t>wonderfulcoffe_
RT @alexfenton: Network analysis
through Amazon products - interesting
idea from https://t.co/PMpZ34i7Am
- here's what @ManUtd product netw…</t>
  </si>
  <si>
    <t>melanielybarger
RT @filmstarstudies: Useful for
researching Twitter/social media
medhod &amp;amp; methodology including
reference links &amp;amp; advisable
tools. 'Using…</t>
  </si>
  <si>
    <t>filmstarstudies
Useful for researching Twitter/social
media medhod &amp;amp; methodology
including reference links &amp;amp;
advisable tools. 'Using Twitter
as a data source: an overview of
social media research tools (2019),
By Wasim Ahmed @was3210 https://t.co/TG1aNWMo3h</t>
  </si>
  <si>
    <t>socialcoachdach
RT @was3210: Learn to analyse Twitter
data for academic research at this
1 day workshop at @sheffhallamuni
Social Media &amp;amp; Digital Humaniti…</t>
  </si>
  <si>
    <t>mayseitanidi
RT @TheSRAOrg: Using Twitter as
a data source: an overview of social
media research tools (2019) Blog
post by @was3210 for @LSEImpactBlog
h…</t>
  </si>
  <si>
    <t>bpscyberpsych
RT @TheSRAOrg: Using Twitter as
a data source: an overview of social
media research tools (2019) Blog
post by @was3210 for @LSEImpactBlog
h…</t>
  </si>
  <si>
    <t>lieberothdk
RT @TheSRAOrg: Using Twitter as
a data source: an overview of social
media research tools (2019) Blog
post by @was3210 for @LSEImpactBlog
h…</t>
  </si>
  <si>
    <t>britdavidson
RT @TheSRAOrg: Using Twitter as
a data source: an overview of social
media research tools (2019) Blog
post by @was3210 for @LSEImpactBlog
h…</t>
  </si>
  <si>
    <t>verenanz
RT @_valeriei: #edtechuvic #tiegrad
https://t.co/M2FXtBQ6wf</t>
  </si>
  <si>
    <t>_valeriei
#edtechuvic #tiegrad https://t.co/M2FXtBQ6wf</t>
  </si>
  <si>
    <t>dibungikalend
RT @_valeriei: #edtechuvic #tiegrad
https://t.co/M2FXtBQ6wf</t>
  </si>
  <si>
    <t>grazytgrazynatt
RT @was3210: Learn to analyse Twitter
data for academic research at this
1 day workshop at @sheffhallamuni
Social Media &amp;amp; Digital Humaniti…</t>
  </si>
  <si>
    <t>cookhamdeancc
Oxford Dow v 1st XI Oxford Dow
81/4 (14.5), 192 reqd off 39.1
ov 14.5: Ahmed to Slatter, OUT
Curtly Slatter b Wasim Ahmed 18
(26) https://t.co/ujMPfUA7By</t>
  </si>
  <si>
    <t>malikslam
RT @was3210: Learn to analyse Twitter
data for academic research at this
1 day workshop at @sheffhallamuni
Social Media &amp;amp; Digital Humaniti…</t>
  </si>
  <si>
    <t>technolandy
RT @_valeriei: #edtechuvic #tiegrad
https://t.co/M2FXtBQ6wf</t>
  </si>
  <si>
    <t>supayalaya
RT @TheSRAOrg: Using Twitter as
a data source: an overview of social
media research tools (2019) Blog
post by @was3210 for @LSEImpactBlog
h…</t>
  </si>
  <si>
    <t>josephdowning1
RT @alanhayes725: Really helpful
_xD83D__xDC68_‍_xD83C__xDF93__xD83D__xDC69_‍_xD83C__xDF93_ https://t.co/95Ljyssz3N</t>
  </si>
  <si>
    <t>alanhayes725
Really helpful _xD83D__xDC68_‍_xD83C__xDF93__xD83D__xDC69_‍_xD83C__xDF93_ https://t.co/95Ljyssz3N</t>
  </si>
  <si>
    <t xml:space="preserve">st
</t>
  </si>
  <si>
    <t>jimmyroybloom
RT @was3210: Learn to analyse Twitter
data for academic research at this
1 day workshop at @sheffhallamuni
Social Media &amp;amp; Digital Humaniti…</t>
  </si>
  <si>
    <t>wasim_ahmed_
@BakhtawarBZ @BBhuttoZardari #chorNaManzoor</t>
  </si>
  <si>
    <t xml:space="preserve">maryamnsharif
</t>
  </si>
  <si>
    <t xml:space="preserve">tahirmughalpml1
</t>
  </si>
  <si>
    <t xml:space="preserve">hamidmirpak
</t>
  </si>
  <si>
    <t xml:space="preserve">bbhuttozardari
</t>
  </si>
  <si>
    <t xml:space="preserve">bakhtawarbz
</t>
  </si>
  <si>
    <t>praxsozi
RT @SAGEOceanTweets: Great post,
thanks for the shout-out! Read
our review of #socialmedia tools
here &amp;gt; https://t.co/XbweHxUh5n
https://t.c…</t>
  </si>
  <si>
    <t>sageoceantweets
Great post, thanks for the shout-out!
Read our review of #socialmedia
tools here &amp;gt; https://t.co/XbweHxUh5n
https://t.co/bIP9T78hZR</t>
  </si>
  <si>
    <t>danielamof
RT @Engbrg: @PhilOnEdTech @jhengstler
@OnlineCrsLady @SSHRC_CRSH @carebaccer
@was3210 @AnnCavoukian Privacy
Enhancing Technologies is a lar…</t>
  </si>
  <si>
    <t>anncavoukian
RT @jhengstler: @OnlineCrsLady
@SSHRC_CRSH @carebaccer @was3210
@PhilOnEdTech And why @AnnCavoukian
‘s #privacybydesign principles
should b…</t>
  </si>
  <si>
    <t xml:space="preserve">carebaccer
</t>
  </si>
  <si>
    <t xml:space="preserve">sshrc_crsh
</t>
  </si>
  <si>
    <t>onlinecrslady
RT @jhengstler: @PhilOnEdTech @OnlineCrsLady
@SSHRC_CRSH @carebaccer @was3210
@AnnCavoukian She’s already replied_xD83D__xDE0A_
See @AnnCavoukian ‘s twe…</t>
  </si>
  <si>
    <t>jhengstler
.@was3210 @SSHRC_CRSH @carebaccer
Something to make your internal
#REB voice squirm.... https://t.co/3I26GXLhFo</t>
  </si>
  <si>
    <t>philonedtech
@jhengstler @OnlineCrsLady @SSHRC_CRSH
@carebaccer @was3210 @AnnCavoukian
Best link to read principles?</t>
  </si>
  <si>
    <t>engbrg
@PhilOnEdTech @jhengstler @OnlineCrsLady
@SSHRC_CRSH @carebaccer @was3210
@AnnCavoukian Privacy Enhancing
Technologies is a large and complex
field. Suggest this as the first
elective work on Privacy by Design
https://t.co/Hwf9GXjn8T This is
also complimented as one of the
better sources dealing with the
complexities of real-world problems
https://t.co/HjC5H22BJ3</t>
  </si>
  <si>
    <t xml:space="preserve">bcgeu
</t>
  </si>
  <si>
    <t xml:space="preserve">bctf
</t>
  </si>
  <si>
    <t xml:space="preserve">noybeu
</t>
  </si>
  <si>
    <t>real_person_dh
RT @EmmanuelDaboPhD: _xD83D__xDE01_ I got the
mine. New book in my personal library
#socialnetworkanalysis #SNA @was3210
the next step now is the #train…</t>
  </si>
  <si>
    <t>emmanueldabophd
_xD83D__xDE01_ I got the mine. New book in
my personal library #socialnetworkanalysis
#SNA @was3210 the next step now
is the #training ↘ https://t.co/syldNbI81b
https://t.co/F8QW0gDjxw</t>
  </si>
  <si>
    <t>jorgegeo28
RT @EmmanuelDaboPhD: _xD83D__xDE01_ I got the
mine. New book in my personal library
#socialnetworkanalysis #SNA @was3210
the next step now is the #train…</t>
  </si>
  <si>
    <t>paulomatui
RT @was3210: In our recent paper
on #Twitter a part of our analysis
applied social network analysis
(#SNA) using @NodeXL in order to
better…</t>
  </si>
  <si>
    <t>wasim_ahmed
@KP24 They'll shut you up by losing
the Semi-final..</t>
  </si>
  <si>
    <t xml:space="preserve">aajtak
</t>
  </si>
  <si>
    <t>drmmgs
@RailwaySeva @wasim_ahmed @CRSECHGECR1
Matter forwarded to @drmdhnecr
for watering.</t>
  </si>
  <si>
    <t xml:space="preserve">drmdhnecr
</t>
  </si>
  <si>
    <t xml:space="preserve">railminindia
</t>
  </si>
  <si>
    <t>railwayseva
@wasim_ahmed Kindly share PNR number.
Matter is being escalated to the
concerned official for further
action. @Drmmgs @crsechgecr1</t>
  </si>
  <si>
    <t xml:space="preserve">crsechgecr1
</t>
  </si>
  <si>
    <t xml:space="preserve">kp24
</t>
  </si>
  <si>
    <t>spainportugalmc
RT @MSCActions: Twitter remains
the most popular platform for academic
#research. Read this article from
@was3210 @LSEImpactBlog to know
mo…</t>
  </si>
  <si>
    <t>wasim___ahmed
unexpected doorstep fart scene
had me in stitches. Genius @rickygervais
"Go to the doctor. You've got bowel
cancer" _xD83E__xDD22__xD83E__xDD23_ #AfterLife</t>
  </si>
  <si>
    <t xml:space="preserve">rickygervais
</t>
  </si>
  <si>
    <t>theladythinks
RT @LSEImpactBlog: Using Twitter
as a data source: an overview of
social media research tools (2019)
@was3210 https://t.co/jgTXD1BAm3
#Aca…</t>
  </si>
  <si>
    <t>walejay
RT @was3210: My PhD thesis "Using
Twitter data to provide qualitative
insights into pandemics and epidemic"
thesis just hit 1,000 downloads…</t>
  </si>
  <si>
    <t>openresleeds
RT @was3210: My PhD thesis "Using
Twitter data to provide qualitative
insights into pandemics and epidemic"
thesis just hit 1,000 downloads…</t>
  </si>
  <si>
    <t xml:space="preserve">emeraldglobal
</t>
  </si>
  <si>
    <t>studentsncl
Today we're celebrating retaining
our global position within the
Top 150 in the QS world rankings
#QSWUR https://t.co/6UwzQ8M9eR
https://t.co/F9KpqfgVhm</t>
  </si>
  <si>
    <t>uniofnewcastle
Newcastle University VC and President
@prof_chrisday opens the inaugural
Professional Services Conference
#nclpsconf19 https://t.co/1LmgxIepLZ</t>
  </si>
  <si>
    <t xml:space="preserve">prof_chrisday
</t>
  </si>
  <si>
    <t>cassie_boness
I brought my 3mo old to our annual
conference this last week. Iâ€™ve
grown accustomed to negative responses
regarding my status as a graduate
school parent (esp having 2 kids),
so I tend to expect the worst.
Iâ€™m happy to say, however, that
everyone was incredibly supportive
https://t.co/j0UU9XSsqj</t>
  </si>
  <si>
    <t>subatomicdoc
RT @was3210: Social Media &amp;amp;
Digital Humanities: Social Network
Analysis Using @NodeXL *virtual
attendance possible* https://t.co/dVAOYi0â€¦</t>
  </si>
  <si>
    <t>sonsocmed
RT @was3210: Learn to analyse Twitter
data for academic research at this
1 day workshop at @sheffhallamuni
https://t.co/dVAOYi04Aj #phdch…</t>
  </si>
  <si>
    <t>lawrie_michelle
RT @was3210: Social Media &amp;amp;
Digital Humanities: Social Network
Analysis Using @NodeXL *virtual
attendance possible* https://t.co/dVAOYi0â€¦</t>
  </si>
  <si>
    <t xml:space="preserve">ronesh
</t>
  </si>
  <si>
    <t>whoisabishag
RT @was3210: Learn to analyse Twitter
data for academic research at this
1 day workshop at @sheffhallamuni
Social Media &amp;amp; Digital Humaniti…</t>
  </si>
  <si>
    <t>scporesearch
Using #Twitter as a #data source:
an overview of social media research
tools (2019) https://t.co/95HxvffWMi</t>
  </si>
  <si>
    <t>jennifertieman
Ever thought about analysing social
media posts? Check out this LSE
blog Using Twitter as a data source:
an overview of social media research
tools (2019) https://t.co/uiaNdoxr6Q</t>
  </si>
  <si>
    <t>digifootballnet
Using Twitter as a data source:
an overview of social media research
tools (2019) https://t.co/zirgCWUS7b</t>
  </si>
  <si>
    <t>vaughanconnolly
V useful, on methodologies and
tools - Using Twitter as a data
source: an overview of social media
research tools (2019) https://t.co/CkUNzvqgjO</t>
  </si>
  <si>
    <t>tera_sawa
ツイッターを利用したリサーチ（アカデミック寄り）の概観。／Using
Twitter as a data source: an overview
of social media research tools
(2019) https://t.co/b5Kreq2aVf</t>
  </si>
  <si>
    <t>bernardamus
@was3210 @marc_smith Sure! Always
up to collaborate on something!
Also a workshop pending in Barcelona
_xD83D__xDE0E_ A pending idea was to compare
Twitter streaming API with Firehose
and give some numbers of data completeness
depending on volume of tweets...
helpful for researchers , I guess</t>
  </si>
  <si>
    <t xml:space="preserve">metrouk
</t>
  </si>
  <si>
    <t>profkpritchard
@was3210 @LSEImpactBlog Great!
Thanks.</t>
  </si>
  <si>
    <t>prateekbuch
Neat resource setting out tools
and techniques for analysing social
media data. As @was3210 points
out towards the end, crucial to
weigh up what such data can and
can't tell you - more important
than ever to account for who _isn't_
in these networks, who they are
biased towards https://t.co/9IRFVyTJqW</t>
  </si>
  <si>
    <t>kayenightingale
RT @was3210: Learn to analyse Twitter
data for academic research at this
1 day workshop at @sheffhallamuni
Social Media &amp;amp; Digital Humaniti…</t>
  </si>
  <si>
    <t>anna_de_simoni
"A number of themes were uncovered,
not reported in previous literature,
demonstrating the potential of
qualitative methodologies for extracting
insight into public health opinions
from Twitter." https://t.co/l8XRI9FSze
Similar insight from an online
forum https://t.co/jnOd7s0VvM</t>
  </si>
  <si>
    <t>natashachilman
@Anna_De_Simoni Thanks for sharing!
We also did a comparison study
between traditional interviews
and Tweets, summary found here
https://t.co/9MRlGvNHFw</t>
  </si>
  <si>
    <t>globalphobserv
.@LSEImpactBlog Using Twitter as
a data source: an overview of social
media research tools (2019) https://t.co/6JK3AyZklZ
#AcademicTwitter #DigitalMethods</t>
  </si>
  <si>
    <t>dilekonkal
There are vast differences in how
we forecast our expenses vs our
savings @RainyDayPFTU @thinkforward
https://t.co/pdzajS4Sss</t>
  </si>
  <si>
    <t xml:space="preserve">thinkforward
</t>
  </si>
  <si>
    <t>dbatanasova
happening tomorrow 11 July - our
14th Postgraduate Conference in
Linguistics &amp;amp; Language Testing
@pg_2019 programme &amp;amp; abstracts
here https://t.co/EZHsS6NOt5</t>
  </si>
  <si>
    <t xml:space="preserve">pg_2019
</t>
  </si>
  <si>
    <t>symplur
Research by @was3210 @ziqizhang_zz
…_xD83D__xDD2C_ https://t.co/tn8Q2lhs5k #hcsmR</t>
  </si>
  <si>
    <t xml:space="preserve">ziqizhang_zz
</t>
  </si>
  <si>
    <t>kinza3310
I am a mathematics tutor operating
in the North East but also available
for world-wide online tutoring
for #GCSE, #Alevel and #Undergraduate
students. I offer a reliable, professional
and friendly service ☺️ #maths
#tutor</t>
  </si>
  <si>
    <t>mrnick
@Andy_Tattersall @OpenResLeeds
@was3210 @ScHARRSheffield @PeterABath
@InfoSchoolSheff Thanks. Ethics
vs reproducibility dichotomy and
different approaches from diff.
disciplines (even individuals within
disciplines).</t>
  </si>
  <si>
    <t xml:space="preserve">infoschoolsheff
</t>
  </si>
  <si>
    <t>andy_tattersall
RT @OpenResLeeds: @Andy_Tattersall
@mrnick @was3210 @ScHARRSheffield
@PeterABath @InfoSchoolSheff Plug
for blog-post ICYMI last year Revie…</t>
  </si>
  <si>
    <t xml:space="preserve">peterabath
</t>
  </si>
  <si>
    <t xml:space="preserve">scharrsheffield
</t>
  </si>
  <si>
    <t>sputniksteve
@was3210 Is there anything about
the ethics of using tweets? I’m
thinking around issues of consent.</t>
  </si>
  <si>
    <t xml:space="preserve">_zen_bot_
</t>
  </si>
  <si>
    <t xml:space="preserve">mark_carrigan
</t>
  </si>
  <si>
    <t xml:space="preserve">sta
</t>
  </si>
  <si>
    <t xml:space="preserve">wa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</si>
  <si>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</si>
  <si>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</si>
  <si>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</si>
  <si>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</si>
  <si>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</si>
  <si>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</si>
  <si>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</si>
  <si>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t>
  </si>
  <si>
    <t>Workbook Settings 5</t>
  </si>
  <si>
    <t>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t>
  </si>
  <si>
    <t>Workbook Settings 6</t>
  </si>
  <si>
    <t>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t>
  </si>
  <si>
    <t>Workbook Settings 7</t>
  </si>
  <si>
    <t>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t>
  </si>
  <si>
    <t>Workbook Settings 8</t>
  </si>
  <si>
    <t>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
  </si>
  <si>
    <t>Workbook Settings 9</t>
  </si>
  <si>
    <t>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t>
  </si>
  <si>
    <t>Workbook Settings 10</t>
  </si>
  <si>
    <t>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t>
  </si>
  <si>
    <t>Workbook Settings 11</t>
  </si>
  <si>
    <t>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t>
  </si>
  <si>
    <t>Workbook Settings 12</t>
  </si>
  <si>
    <t>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t>
  </si>
  <si>
    <t>Workbook Settings 13</t>
  </si>
  <si>
    <t xml:space="preser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t>
  </si>
  <si>
    <t>Workbook Settings 14</t>
  </si>
  <si>
    <t>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t>
  </si>
  <si>
    <t>Workbook Settings 15</t>
  </si>
  <si>
    <t>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t>
  </si>
  <si>
    <t>Workbook Settings 16</t>
  </si>
  <si>
    <t>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t>
  </si>
  <si>
    <t>Workbook Settings 17</t>
  </si>
  <si>
    <t xml:space="preserv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t>
  </si>
  <si>
    <t>Workbook Settings 18</t>
  </si>
  <si>
    <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</si>
  <si>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</si>
  <si>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</si>
  <si>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</si>
  <si>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</si>
  <si>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</si>
  <si>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</si>
  <si>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</si>
  <si>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</si>
  <si>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</si>
  <si>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</si>
  <si>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</si>
  <si>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</si>
  <si>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</si>
  <si>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</si>
  <si>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</si>
  <si>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</si>
  <si>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</si>
  <si>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</si>
  <si>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</si>
  <si>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</si>
  <si>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</si>
  <si>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</si>
  <si>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</si>
  <si>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</si>
  <si>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</si>
  <si>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</si>
  <si>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</si>
  <si>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</si>
  <si>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</si>
  <si>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</si>
  <si>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</si>
  <si>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</si>
  <si>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</si>
  <si>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</si>
  <si>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</si>
  <si>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</si>
  <si>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</si>
  <si>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</si>
  <si>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</si>
  <si>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</si>
  <si>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</si>
  <si>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</si>
  <si>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</si>
  <si>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</si>
  <si>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</si>
  <si>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</si>
  <si>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</si>
  <si>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</si>
  <si>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</si>
  <si>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</si>
  <si>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Jun</t>
  </si>
  <si>
    <t>5-Jun</t>
  </si>
  <si>
    <t>2 PM</t>
  </si>
  <si>
    <t>10-Jun</t>
  </si>
  <si>
    <t>5 PM</t>
  </si>
  <si>
    <t>18-Jun</t>
  </si>
  <si>
    <t>10 AM</t>
  </si>
  <si>
    <t>19-Jun</t>
  </si>
  <si>
    <t>8 AM</t>
  </si>
  <si>
    <t>23-Jun</t>
  </si>
  <si>
    <t>10 PM</t>
  </si>
  <si>
    <t>24-Jun</t>
  </si>
  <si>
    <t>5 AM</t>
  </si>
  <si>
    <t>4 PM</t>
  </si>
  <si>
    <t>25-Jun</t>
  </si>
  <si>
    <t>6 PM</t>
  </si>
  <si>
    <t>26-Jun</t>
  </si>
  <si>
    <t>4 AM</t>
  </si>
  <si>
    <t>28-Jun</t>
  </si>
  <si>
    <t>8 PM</t>
  </si>
  <si>
    <t>29-Jun</t>
  </si>
  <si>
    <t>11 PM</t>
  </si>
  <si>
    <t>30-Jun</t>
  </si>
  <si>
    <t>9 AM</t>
  </si>
  <si>
    <t>11 AM</t>
  </si>
  <si>
    <t>12 PM</t>
  </si>
  <si>
    <t>1 PM</t>
  </si>
  <si>
    <t>3 PM</t>
  </si>
  <si>
    <t>Jul</t>
  </si>
  <si>
    <t>1-Jul</t>
  </si>
  <si>
    <t>3 AM</t>
  </si>
  <si>
    <t>6 AM</t>
  </si>
  <si>
    <t>7 PM</t>
  </si>
  <si>
    <t>2-Jul</t>
  </si>
  <si>
    <t>9 PM</t>
  </si>
  <si>
    <t>3-Jul</t>
  </si>
  <si>
    <t>7 AM</t>
  </si>
  <si>
    <t>4-Jul</t>
  </si>
  <si>
    <t>5-Jul</t>
  </si>
  <si>
    <t>6-Jul</t>
  </si>
  <si>
    <t>7-Jul</t>
  </si>
  <si>
    <t>12 AM</t>
  </si>
  <si>
    <t>8-Jul</t>
  </si>
  <si>
    <t>9-Jul</t>
  </si>
  <si>
    <t>10-Jul</t>
  </si>
  <si>
    <t>1 AM</t>
  </si>
  <si>
    <t>11-Jul</t>
  </si>
  <si>
    <t>12-Jul</t>
  </si>
  <si>
    <t>13-Jul</t>
  </si>
  <si>
    <t>128, 128, 128</t>
  </si>
  <si>
    <t>135, 121, 121</t>
  </si>
  <si>
    <t>154, 102, 102</t>
  </si>
  <si>
    <t>144, 112, 112</t>
  </si>
  <si>
    <t>181, 76, 76</t>
  </si>
  <si>
    <t>161, 95, 95</t>
  </si>
  <si>
    <t>171, 85, 85</t>
  </si>
  <si>
    <t>232, 23, 23</t>
  </si>
  <si>
    <t>Red</t>
  </si>
  <si>
    <t>239, 16, 16</t>
  </si>
  <si>
    <t>248, 7, 7</t>
  </si>
  <si>
    <t>212, 43, 43</t>
  </si>
  <si>
    <t>222, 33, 33</t>
  </si>
  <si>
    <t>Autofill Workbook Results</t>
  </si>
  <si>
    <t>Edge Weight▓1▓16▓0▓True▓Gray▓Red▓▓Edge Weight▓1▓16▓0▓3▓10▓False▓Edge Weight▓1▓16▓0▓35▓12▓False▓▓0▓0▓0▓True▓Black▓Black▓▓Followers▓3▓600641▓0▓162▓1000▓False▓▓0▓0▓0▓0▓0▓False▓▓0▓0▓0▓0▓0▓False▓▓0▓0▓0▓0▓0▓False</t>
  </si>
  <si>
    <t>GraphSource░GraphServerTwitterSearch▓GraphTerm░%22Wasim Ahmed%22 OR was3210 ▓ImportDescription░The graph represents a network of 184 Twitter users whose tweets in the requested range contained "%22Wasim Ahmed%22 OR was3210 ", or who were replied to or mentioned in those tweets.  The network was obtained from the NodeXL Graph Server on Monday, 15 July 2019 at 06:41 UTC.
The requested start date was Sunday, 14 July 2019 at 00:01 UTC and the maximum number of days (going backward) was 14.
The maximum number of tweets collected was 5,000.
The tweets in the network were tweeted over the 13-day, 13-hour, 49-minute period from Sunday, 30 June 2019 at 09:29 UTC to Saturday, 13 July 2019 at 23:18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</si>
</sst>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1" fontId="0" fillId="4" borderId="12" xfId="24" applyNumberFormat="1" applyBorder="1"/>
    <xf numFmtId="167" fontId="0" fillId="4" borderId="12" xfId="24"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1" fontId="0" fillId="4" borderId="11" xfId="24" applyNumberFormat="1" applyBorder="1"/>
    <xf numFmtId="167" fontId="0" fillId="4" borderId="11" xfId="24" applyNumberFormat="1" applyBorder="1"/>
    <xf numFmtId="49" fontId="0" fillId="0" borderId="0" xfId="0"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6">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7"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
      <alignment horizontal="general" vertical="bottom" textRotation="0" wrapText="1" shrinkToFit="1" readingOrder="0"/>
    </dxf>
    <dxf>
      <numFmt numFmtId="177" formatCode="General"/>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border>
        <left style="thin">
          <color theme="0"/>
        </left>
      </border>
    </dxf>
    <dxf>
      <numFmt numFmtId="177" formatCode="General"/>
      <alignment horizontal="general" vertical="bottom" textRotation="0" wrapText="1" shrinkToFit="1" readingOrder="0"/>
    </dxf>
    <dxf>
      <numFmt numFmtId="179"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5"/>
      <tableStyleElement type="headerRow" dxfId="224"/>
    </tableStyle>
    <tableStyle name="NodeXL Table" pivot="0" count="1">
      <tableStyleElement type="headerRow" dxfId="22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pivotCacheDefinition" Target="pivotCache/pivotCacheDefinition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microsoft.com/office/2007/relationships/slicerCache" Target="/xl/slicerCaches/slicerCache1.xml" /><Relationship Id="rId17" Type="http://schemas.microsoft.com/office/2007/relationships/slicerCache" Target="/xl/slicerCaches/slicerCache2.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9263938"/>
        <c:axId val="40722259"/>
      </c:barChart>
      <c:catAx>
        <c:axId val="492639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722259"/>
        <c:crosses val="autoZero"/>
        <c:auto val="1"/>
        <c:lblOffset val="100"/>
        <c:noMultiLvlLbl val="0"/>
      </c:catAx>
      <c:valAx>
        <c:axId val="40722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63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Series'!$A$26:$A$208</c:f>
              <c:strCache>
                <c:ptCount val="155"/>
                <c:pt idx="0">
                  <c:v>2 PM
5-Jun
Jun
2019</c:v>
                </c:pt>
                <c:pt idx="1">
                  <c:v>5 PM
10-Jun</c:v>
                </c:pt>
                <c:pt idx="2">
                  <c:v>10 AM
18-Jun</c:v>
                </c:pt>
                <c:pt idx="3">
                  <c:v>8 AM
19-Jun</c:v>
                </c:pt>
                <c:pt idx="4">
                  <c:v>10 AM
23-Jun</c:v>
                </c:pt>
                <c:pt idx="5">
                  <c:v>10 PM</c:v>
                </c:pt>
                <c:pt idx="6">
                  <c:v>5 AM
24-Jun</c:v>
                </c:pt>
                <c:pt idx="7">
                  <c:v>4 PM</c:v>
                </c:pt>
                <c:pt idx="8">
                  <c:v>6 PM
25-Jun</c:v>
                </c:pt>
                <c:pt idx="9">
                  <c:v>4 AM
26-Jun</c:v>
                </c:pt>
                <c:pt idx="10">
                  <c:v>8 PM
28-Jun</c:v>
                </c:pt>
                <c:pt idx="11">
                  <c:v>11 PM
29-Jun</c:v>
                </c:pt>
                <c:pt idx="12">
                  <c:v>9 AM
30-Jun</c:v>
                </c:pt>
                <c:pt idx="13">
                  <c:v>10 AM</c:v>
                </c:pt>
                <c:pt idx="14">
                  <c:v>11 AM</c:v>
                </c:pt>
                <c:pt idx="15">
                  <c:v>12 PM</c:v>
                </c:pt>
                <c:pt idx="16">
                  <c:v>1 PM</c:v>
                </c:pt>
                <c:pt idx="17">
                  <c:v>3 PM</c:v>
                </c:pt>
                <c:pt idx="18">
                  <c:v>4 PM</c:v>
                </c:pt>
                <c:pt idx="19">
                  <c:v>5 PM</c:v>
                </c:pt>
                <c:pt idx="20">
                  <c:v>11 PM</c:v>
                </c:pt>
                <c:pt idx="21">
                  <c:v>3 AM
1-Jul
Jul</c:v>
                </c:pt>
                <c:pt idx="22">
                  <c:v>5 AM</c:v>
                </c:pt>
                <c:pt idx="23">
                  <c:v>6 AM</c:v>
                </c:pt>
                <c:pt idx="24">
                  <c:v>8 AM</c:v>
                </c:pt>
                <c:pt idx="25">
                  <c:v>9 AM</c:v>
                </c:pt>
                <c:pt idx="26">
                  <c:v>12 PM</c:v>
                </c:pt>
                <c:pt idx="27">
                  <c:v>4 PM</c:v>
                </c:pt>
                <c:pt idx="28">
                  <c:v>6 PM</c:v>
                </c:pt>
                <c:pt idx="29">
                  <c:v>7 PM</c:v>
                </c:pt>
                <c:pt idx="30">
                  <c:v>8 PM</c:v>
                </c:pt>
                <c:pt idx="31">
                  <c:v>9 AM
2-Jul</c:v>
                </c:pt>
                <c:pt idx="32">
                  <c:v>11 AM</c:v>
                </c:pt>
                <c:pt idx="33">
                  <c:v>12 PM</c:v>
                </c:pt>
                <c:pt idx="34">
                  <c:v>1 PM</c:v>
                </c:pt>
                <c:pt idx="35">
                  <c:v>2 PM</c:v>
                </c:pt>
                <c:pt idx="36">
                  <c:v>5 PM</c:v>
                </c:pt>
                <c:pt idx="37">
                  <c:v>6 PM</c:v>
                </c:pt>
                <c:pt idx="38">
                  <c:v>7 PM</c:v>
                </c:pt>
                <c:pt idx="39">
                  <c:v>8 PM</c:v>
                </c:pt>
                <c:pt idx="40">
                  <c:v>9 PM</c:v>
                </c:pt>
                <c:pt idx="41">
                  <c:v>10 PM</c:v>
                </c:pt>
                <c:pt idx="42">
                  <c:v>5 AM
3-Jul</c:v>
                </c:pt>
                <c:pt idx="43">
                  <c:v>7 AM</c:v>
                </c:pt>
                <c:pt idx="44">
                  <c:v>8 AM</c:v>
                </c:pt>
                <c:pt idx="45">
                  <c:v>10 AM</c:v>
                </c:pt>
                <c:pt idx="46">
                  <c:v>12 PM</c:v>
                </c:pt>
                <c:pt idx="47">
                  <c:v>1 PM</c:v>
                </c:pt>
                <c:pt idx="48">
                  <c:v>2 PM</c:v>
                </c:pt>
                <c:pt idx="49">
                  <c:v>3 PM</c:v>
                </c:pt>
                <c:pt idx="50">
                  <c:v>4 PM</c:v>
                </c:pt>
                <c:pt idx="51">
                  <c:v>5 PM</c:v>
                </c:pt>
                <c:pt idx="52">
                  <c:v>6 PM</c:v>
                </c:pt>
                <c:pt idx="53">
                  <c:v>7 PM</c:v>
                </c:pt>
                <c:pt idx="54">
                  <c:v>8 PM</c:v>
                </c:pt>
                <c:pt idx="55">
                  <c:v>9 PM</c:v>
                </c:pt>
                <c:pt idx="56">
                  <c:v>10 PM</c:v>
                </c:pt>
                <c:pt idx="57">
                  <c:v>7 AM
4-Jul</c:v>
                </c:pt>
                <c:pt idx="58">
                  <c:v>8 AM</c:v>
                </c:pt>
                <c:pt idx="59">
                  <c:v>12 PM</c:v>
                </c:pt>
                <c:pt idx="60">
                  <c:v>2 PM</c:v>
                </c:pt>
                <c:pt idx="61">
                  <c:v>3 PM</c:v>
                </c:pt>
                <c:pt idx="62">
                  <c:v>4 PM</c:v>
                </c:pt>
                <c:pt idx="63">
                  <c:v>5 PM</c:v>
                </c:pt>
                <c:pt idx="64">
                  <c:v>6 PM</c:v>
                </c:pt>
                <c:pt idx="65">
                  <c:v>7 PM</c:v>
                </c:pt>
                <c:pt idx="66">
                  <c:v>9 PM</c:v>
                </c:pt>
                <c:pt idx="67">
                  <c:v>7 AM
5-Jul</c:v>
                </c:pt>
                <c:pt idx="68">
                  <c:v>8 AM</c:v>
                </c:pt>
                <c:pt idx="69">
                  <c:v>9 AM</c:v>
                </c:pt>
                <c:pt idx="70">
                  <c:v>10 AM</c:v>
                </c:pt>
                <c:pt idx="71">
                  <c:v>12 PM</c:v>
                </c:pt>
                <c:pt idx="72">
                  <c:v>1 PM</c:v>
                </c:pt>
                <c:pt idx="73">
                  <c:v>5 PM</c:v>
                </c:pt>
                <c:pt idx="74">
                  <c:v>7 PM</c:v>
                </c:pt>
                <c:pt idx="75">
                  <c:v>8 PM</c:v>
                </c:pt>
                <c:pt idx="76">
                  <c:v>9 PM</c:v>
                </c:pt>
                <c:pt idx="77">
                  <c:v>10 PM</c:v>
                </c:pt>
                <c:pt idx="78">
                  <c:v>5 AM
6-Jul</c:v>
                </c:pt>
                <c:pt idx="79">
                  <c:v>6 AM</c:v>
                </c:pt>
                <c:pt idx="80">
                  <c:v>7 AM</c:v>
                </c:pt>
                <c:pt idx="81">
                  <c:v>8 AM</c:v>
                </c:pt>
                <c:pt idx="82">
                  <c:v>9 AM</c:v>
                </c:pt>
                <c:pt idx="83">
                  <c:v>10 AM</c:v>
                </c:pt>
                <c:pt idx="84">
                  <c:v>11 AM</c:v>
                </c:pt>
                <c:pt idx="85">
                  <c:v>12 PM</c:v>
                </c:pt>
                <c:pt idx="86">
                  <c:v>1 PM</c:v>
                </c:pt>
                <c:pt idx="87">
                  <c:v>2 PM</c:v>
                </c:pt>
                <c:pt idx="88">
                  <c:v>3 PM</c:v>
                </c:pt>
                <c:pt idx="89">
                  <c:v>7 PM</c:v>
                </c:pt>
                <c:pt idx="90">
                  <c:v>10 PM</c:v>
                </c:pt>
                <c:pt idx="91">
                  <c:v>12 AM
7-Jul</c:v>
                </c:pt>
                <c:pt idx="92">
                  <c:v>5 AM</c:v>
                </c:pt>
                <c:pt idx="93">
                  <c:v>10 AM</c:v>
                </c:pt>
                <c:pt idx="94">
                  <c:v>11 AM</c:v>
                </c:pt>
                <c:pt idx="95">
                  <c:v>12 PM</c:v>
                </c:pt>
                <c:pt idx="96">
                  <c:v>1 PM</c:v>
                </c:pt>
                <c:pt idx="97">
                  <c:v>4 PM</c:v>
                </c:pt>
                <c:pt idx="98">
                  <c:v>7 PM</c:v>
                </c:pt>
                <c:pt idx="99">
                  <c:v>8 PM</c:v>
                </c:pt>
                <c:pt idx="100">
                  <c:v>8 AM
8-Jul</c:v>
                </c:pt>
                <c:pt idx="101">
                  <c:v>9 AM</c:v>
                </c:pt>
                <c:pt idx="102">
                  <c:v>11 AM</c:v>
                </c:pt>
                <c:pt idx="103">
                  <c:v>2 PM</c:v>
                </c:pt>
                <c:pt idx="104">
                  <c:v>3 PM</c:v>
                </c:pt>
                <c:pt idx="105">
                  <c:v>4 PM</c:v>
                </c:pt>
                <c:pt idx="106">
                  <c:v>5 PM</c:v>
                </c:pt>
                <c:pt idx="107">
                  <c:v>8 PM</c:v>
                </c:pt>
                <c:pt idx="108">
                  <c:v>9 PM</c:v>
                </c:pt>
                <c:pt idx="109">
                  <c:v>12 AM
9-Jul</c:v>
                </c:pt>
                <c:pt idx="110">
                  <c:v>5 AM</c:v>
                </c:pt>
                <c:pt idx="111">
                  <c:v>6 AM</c:v>
                </c:pt>
                <c:pt idx="112">
                  <c:v>7 AM</c:v>
                </c:pt>
                <c:pt idx="113">
                  <c:v>9 AM</c:v>
                </c:pt>
                <c:pt idx="114">
                  <c:v>10 AM</c:v>
                </c:pt>
                <c:pt idx="115">
                  <c:v>1 PM</c:v>
                </c:pt>
                <c:pt idx="116">
                  <c:v>3 PM</c:v>
                </c:pt>
                <c:pt idx="117">
                  <c:v>4 PM</c:v>
                </c:pt>
                <c:pt idx="118">
                  <c:v>7 PM</c:v>
                </c:pt>
                <c:pt idx="119">
                  <c:v>10 PM</c:v>
                </c:pt>
                <c:pt idx="120">
                  <c:v>1 AM
10-Jul</c:v>
                </c:pt>
                <c:pt idx="121">
                  <c:v>3 AM</c:v>
                </c:pt>
                <c:pt idx="122">
                  <c:v>7 AM</c:v>
                </c:pt>
                <c:pt idx="123">
                  <c:v>9 AM</c:v>
                </c:pt>
                <c:pt idx="124">
                  <c:v>12 PM</c:v>
                </c:pt>
                <c:pt idx="125">
                  <c:v>4 PM</c:v>
                </c:pt>
                <c:pt idx="126">
                  <c:v>5 PM</c:v>
                </c:pt>
                <c:pt idx="127">
                  <c:v>10 PM</c:v>
                </c:pt>
                <c:pt idx="128">
                  <c:v>12 AM
11-Jul</c:v>
                </c:pt>
                <c:pt idx="129">
                  <c:v>7 AM</c:v>
                </c:pt>
                <c:pt idx="130">
                  <c:v>8 AM</c:v>
                </c:pt>
                <c:pt idx="131">
                  <c:v>9 AM</c:v>
                </c:pt>
                <c:pt idx="132">
                  <c:v>10 AM</c:v>
                </c:pt>
                <c:pt idx="133">
                  <c:v>11 AM</c:v>
                </c:pt>
                <c:pt idx="134">
                  <c:v>12 PM</c:v>
                </c:pt>
                <c:pt idx="135">
                  <c:v>1 PM</c:v>
                </c:pt>
                <c:pt idx="136">
                  <c:v>2 PM</c:v>
                </c:pt>
                <c:pt idx="137">
                  <c:v>3 PM</c:v>
                </c:pt>
                <c:pt idx="138">
                  <c:v>4 PM</c:v>
                </c:pt>
                <c:pt idx="139">
                  <c:v>5 PM</c:v>
                </c:pt>
                <c:pt idx="140">
                  <c:v>6 PM</c:v>
                </c:pt>
                <c:pt idx="141">
                  <c:v>9 PM</c:v>
                </c:pt>
                <c:pt idx="142">
                  <c:v>10 AM
12-Jul</c:v>
                </c:pt>
                <c:pt idx="143">
                  <c:v>1 PM</c:v>
                </c:pt>
                <c:pt idx="144">
                  <c:v>2 PM</c:v>
                </c:pt>
                <c:pt idx="145">
                  <c:v>3 PM</c:v>
                </c:pt>
                <c:pt idx="146">
                  <c:v>6 PM</c:v>
                </c:pt>
                <c:pt idx="147">
                  <c:v>6 AM
13-Jul</c:v>
                </c:pt>
                <c:pt idx="148">
                  <c:v>10 AM</c:v>
                </c:pt>
                <c:pt idx="149">
                  <c:v>11 AM</c:v>
                </c:pt>
                <c:pt idx="150">
                  <c:v>4 PM</c:v>
                </c:pt>
                <c:pt idx="151">
                  <c:v>5 PM</c:v>
                </c:pt>
                <c:pt idx="152">
                  <c:v>6 PM</c:v>
                </c:pt>
                <c:pt idx="153">
                  <c:v>7 PM</c:v>
                </c:pt>
                <c:pt idx="154">
                  <c:v>11 PM</c:v>
                </c:pt>
              </c:strCache>
            </c:strRef>
          </c:cat>
          <c:val>
            <c:numRef>
              <c:f>'Time Series'!$B$26:$B$208</c:f>
              <c:numCache>
                <c:formatCode>General</c:formatCode>
                <c:ptCount val="155"/>
                <c:pt idx="0">
                  <c:v>1</c:v>
                </c:pt>
                <c:pt idx="1">
                  <c:v>1</c:v>
                </c:pt>
                <c:pt idx="2">
                  <c:v>1</c:v>
                </c:pt>
                <c:pt idx="3">
                  <c:v>1</c:v>
                </c:pt>
                <c:pt idx="4">
                  <c:v>1</c:v>
                </c:pt>
                <c:pt idx="5">
                  <c:v>1</c:v>
                </c:pt>
                <c:pt idx="6">
                  <c:v>1</c:v>
                </c:pt>
                <c:pt idx="7">
                  <c:v>1</c:v>
                </c:pt>
                <c:pt idx="8">
                  <c:v>1</c:v>
                </c:pt>
                <c:pt idx="9">
                  <c:v>1</c:v>
                </c:pt>
                <c:pt idx="10">
                  <c:v>1</c:v>
                </c:pt>
                <c:pt idx="11">
                  <c:v>1</c:v>
                </c:pt>
                <c:pt idx="12">
                  <c:v>3</c:v>
                </c:pt>
                <c:pt idx="13">
                  <c:v>5</c:v>
                </c:pt>
                <c:pt idx="14">
                  <c:v>6</c:v>
                </c:pt>
                <c:pt idx="15">
                  <c:v>4</c:v>
                </c:pt>
                <c:pt idx="16">
                  <c:v>9</c:v>
                </c:pt>
                <c:pt idx="17">
                  <c:v>2</c:v>
                </c:pt>
                <c:pt idx="18">
                  <c:v>2</c:v>
                </c:pt>
                <c:pt idx="19">
                  <c:v>1</c:v>
                </c:pt>
                <c:pt idx="20">
                  <c:v>1</c:v>
                </c:pt>
                <c:pt idx="21">
                  <c:v>1</c:v>
                </c:pt>
                <c:pt idx="22">
                  <c:v>2</c:v>
                </c:pt>
                <c:pt idx="23">
                  <c:v>1</c:v>
                </c:pt>
                <c:pt idx="24">
                  <c:v>2</c:v>
                </c:pt>
                <c:pt idx="25">
                  <c:v>3</c:v>
                </c:pt>
                <c:pt idx="26">
                  <c:v>1</c:v>
                </c:pt>
                <c:pt idx="27">
                  <c:v>2</c:v>
                </c:pt>
                <c:pt idx="28">
                  <c:v>2</c:v>
                </c:pt>
                <c:pt idx="29">
                  <c:v>1</c:v>
                </c:pt>
                <c:pt idx="30">
                  <c:v>2</c:v>
                </c:pt>
                <c:pt idx="31">
                  <c:v>3</c:v>
                </c:pt>
                <c:pt idx="32">
                  <c:v>1</c:v>
                </c:pt>
                <c:pt idx="33">
                  <c:v>1</c:v>
                </c:pt>
                <c:pt idx="34">
                  <c:v>1</c:v>
                </c:pt>
                <c:pt idx="35">
                  <c:v>5</c:v>
                </c:pt>
                <c:pt idx="36">
                  <c:v>3</c:v>
                </c:pt>
                <c:pt idx="37">
                  <c:v>5</c:v>
                </c:pt>
                <c:pt idx="38">
                  <c:v>2</c:v>
                </c:pt>
                <c:pt idx="39">
                  <c:v>2</c:v>
                </c:pt>
                <c:pt idx="40">
                  <c:v>1</c:v>
                </c:pt>
                <c:pt idx="41">
                  <c:v>4</c:v>
                </c:pt>
                <c:pt idx="42">
                  <c:v>1</c:v>
                </c:pt>
                <c:pt idx="43">
                  <c:v>3</c:v>
                </c:pt>
                <c:pt idx="44">
                  <c:v>6</c:v>
                </c:pt>
                <c:pt idx="45">
                  <c:v>1</c:v>
                </c:pt>
                <c:pt idx="46">
                  <c:v>4</c:v>
                </c:pt>
                <c:pt idx="47">
                  <c:v>3</c:v>
                </c:pt>
                <c:pt idx="48">
                  <c:v>14</c:v>
                </c:pt>
                <c:pt idx="49">
                  <c:v>4</c:v>
                </c:pt>
                <c:pt idx="50">
                  <c:v>5</c:v>
                </c:pt>
                <c:pt idx="51">
                  <c:v>3</c:v>
                </c:pt>
                <c:pt idx="52">
                  <c:v>11</c:v>
                </c:pt>
                <c:pt idx="53">
                  <c:v>1</c:v>
                </c:pt>
                <c:pt idx="54">
                  <c:v>1</c:v>
                </c:pt>
                <c:pt idx="55">
                  <c:v>19</c:v>
                </c:pt>
                <c:pt idx="56">
                  <c:v>1</c:v>
                </c:pt>
                <c:pt idx="57">
                  <c:v>4</c:v>
                </c:pt>
                <c:pt idx="58">
                  <c:v>2</c:v>
                </c:pt>
                <c:pt idx="59">
                  <c:v>2</c:v>
                </c:pt>
                <c:pt idx="60">
                  <c:v>1</c:v>
                </c:pt>
                <c:pt idx="61">
                  <c:v>2</c:v>
                </c:pt>
                <c:pt idx="62">
                  <c:v>3</c:v>
                </c:pt>
                <c:pt idx="63">
                  <c:v>4</c:v>
                </c:pt>
                <c:pt idx="64">
                  <c:v>3</c:v>
                </c:pt>
                <c:pt idx="65">
                  <c:v>1</c:v>
                </c:pt>
                <c:pt idx="66">
                  <c:v>10</c:v>
                </c:pt>
                <c:pt idx="67">
                  <c:v>1</c:v>
                </c:pt>
                <c:pt idx="68">
                  <c:v>4</c:v>
                </c:pt>
                <c:pt idx="69">
                  <c:v>4</c:v>
                </c:pt>
                <c:pt idx="70">
                  <c:v>1</c:v>
                </c:pt>
                <c:pt idx="71">
                  <c:v>2</c:v>
                </c:pt>
                <c:pt idx="72">
                  <c:v>2</c:v>
                </c:pt>
                <c:pt idx="73">
                  <c:v>2</c:v>
                </c:pt>
                <c:pt idx="74">
                  <c:v>3</c:v>
                </c:pt>
                <c:pt idx="75">
                  <c:v>7</c:v>
                </c:pt>
                <c:pt idx="76">
                  <c:v>1</c:v>
                </c:pt>
                <c:pt idx="77">
                  <c:v>1</c:v>
                </c:pt>
                <c:pt idx="78">
                  <c:v>1</c:v>
                </c:pt>
                <c:pt idx="79">
                  <c:v>2</c:v>
                </c:pt>
                <c:pt idx="80">
                  <c:v>1</c:v>
                </c:pt>
                <c:pt idx="81">
                  <c:v>3</c:v>
                </c:pt>
                <c:pt idx="82">
                  <c:v>11</c:v>
                </c:pt>
                <c:pt idx="83">
                  <c:v>5</c:v>
                </c:pt>
                <c:pt idx="84">
                  <c:v>2</c:v>
                </c:pt>
                <c:pt idx="85">
                  <c:v>1</c:v>
                </c:pt>
                <c:pt idx="86">
                  <c:v>2</c:v>
                </c:pt>
                <c:pt idx="87">
                  <c:v>6</c:v>
                </c:pt>
                <c:pt idx="88">
                  <c:v>5</c:v>
                </c:pt>
                <c:pt idx="89">
                  <c:v>1</c:v>
                </c:pt>
                <c:pt idx="90">
                  <c:v>2</c:v>
                </c:pt>
                <c:pt idx="91">
                  <c:v>1</c:v>
                </c:pt>
                <c:pt idx="92">
                  <c:v>1</c:v>
                </c:pt>
                <c:pt idx="93">
                  <c:v>3</c:v>
                </c:pt>
                <c:pt idx="94">
                  <c:v>2</c:v>
                </c:pt>
                <c:pt idx="95">
                  <c:v>4</c:v>
                </c:pt>
                <c:pt idx="96">
                  <c:v>3</c:v>
                </c:pt>
                <c:pt idx="97">
                  <c:v>4</c:v>
                </c:pt>
                <c:pt idx="98">
                  <c:v>1</c:v>
                </c:pt>
                <c:pt idx="99">
                  <c:v>2</c:v>
                </c:pt>
                <c:pt idx="100">
                  <c:v>1</c:v>
                </c:pt>
                <c:pt idx="101">
                  <c:v>1</c:v>
                </c:pt>
                <c:pt idx="102">
                  <c:v>8</c:v>
                </c:pt>
                <c:pt idx="103">
                  <c:v>1</c:v>
                </c:pt>
                <c:pt idx="104">
                  <c:v>7</c:v>
                </c:pt>
                <c:pt idx="105">
                  <c:v>15</c:v>
                </c:pt>
                <c:pt idx="106">
                  <c:v>6</c:v>
                </c:pt>
                <c:pt idx="107">
                  <c:v>1</c:v>
                </c:pt>
                <c:pt idx="108">
                  <c:v>1</c:v>
                </c:pt>
                <c:pt idx="109">
                  <c:v>1</c:v>
                </c:pt>
                <c:pt idx="110">
                  <c:v>1</c:v>
                </c:pt>
                <c:pt idx="111">
                  <c:v>1</c:v>
                </c:pt>
                <c:pt idx="112">
                  <c:v>3</c:v>
                </c:pt>
                <c:pt idx="113">
                  <c:v>1</c:v>
                </c:pt>
                <c:pt idx="114">
                  <c:v>1</c:v>
                </c:pt>
                <c:pt idx="115">
                  <c:v>2</c:v>
                </c:pt>
                <c:pt idx="116">
                  <c:v>1</c:v>
                </c:pt>
                <c:pt idx="117">
                  <c:v>1</c:v>
                </c:pt>
                <c:pt idx="118">
                  <c:v>1</c:v>
                </c:pt>
                <c:pt idx="119">
                  <c:v>1</c:v>
                </c:pt>
                <c:pt idx="120">
                  <c:v>1</c:v>
                </c:pt>
                <c:pt idx="121">
                  <c:v>4</c:v>
                </c:pt>
                <c:pt idx="122">
                  <c:v>1</c:v>
                </c:pt>
                <c:pt idx="123">
                  <c:v>4</c:v>
                </c:pt>
                <c:pt idx="124">
                  <c:v>4</c:v>
                </c:pt>
                <c:pt idx="125">
                  <c:v>1</c:v>
                </c:pt>
                <c:pt idx="126">
                  <c:v>1</c:v>
                </c:pt>
                <c:pt idx="127">
                  <c:v>1</c:v>
                </c:pt>
                <c:pt idx="128">
                  <c:v>1</c:v>
                </c:pt>
                <c:pt idx="129">
                  <c:v>1</c:v>
                </c:pt>
                <c:pt idx="130">
                  <c:v>1</c:v>
                </c:pt>
                <c:pt idx="131">
                  <c:v>1</c:v>
                </c:pt>
                <c:pt idx="132">
                  <c:v>1</c:v>
                </c:pt>
                <c:pt idx="133">
                  <c:v>2</c:v>
                </c:pt>
                <c:pt idx="134">
                  <c:v>1</c:v>
                </c:pt>
                <c:pt idx="135">
                  <c:v>5</c:v>
                </c:pt>
                <c:pt idx="136">
                  <c:v>2</c:v>
                </c:pt>
                <c:pt idx="137">
                  <c:v>2</c:v>
                </c:pt>
                <c:pt idx="138">
                  <c:v>2</c:v>
                </c:pt>
                <c:pt idx="139">
                  <c:v>2</c:v>
                </c:pt>
                <c:pt idx="140">
                  <c:v>1</c:v>
                </c:pt>
                <c:pt idx="141">
                  <c:v>1</c:v>
                </c:pt>
                <c:pt idx="142">
                  <c:v>2</c:v>
                </c:pt>
                <c:pt idx="143">
                  <c:v>1</c:v>
                </c:pt>
                <c:pt idx="144">
                  <c:v>1</c:v>
                </c:pt>
                <c:pt idx="145">
                  <c:v>1</c:v>
                </c:pt>
                <c:pt idx="146">
                  <c:v>3</c:v>
                </c:pt>
                <c:pt idx="147">
                  <c:v>1</c:v>
                </c:pt>
                <c:pt idx="148">
                  <c:v>1</c:v>
                </c:pt>
                <c:pt idx="149">
                  <c:v>6</c:v>
                </c:pt>
                <c:pt idx="150">
                  <c:v>1</c:v>
                </c:pt>
                <c:pt idx="151">
                  <c:v>1</c:v>
                </c:pt>
                <c:pt idx="152">
                  <c:v>1</c:v>
                </c:pt>
                <c:pt idx="153">
                  <c:v>3</c:v>
                </c:pt>
                <c:pt idx="154">
                  <c:v>1</c:v>
                </c:pt>
              </c:numCache>
            </c:numRef>
          </c:val>
        </c:ser>
        <c:axId val="28852156"/>
        <c:axId val="58342813"/>
      </c:barChart>
      <c:catAx>
        <c:axId val="28852156"/>
        <c:scaling>
          <c:orientation val="minMax"/>
        </c:scaling>
        <c:axPos val="b"/>
        <c:delete val="0"/>
        <c:numFmt formatCode="General" sourceLinked="1"/>
        <c:majorTickMark val="out"/>
        <c:minorTickMark val="none"/>
        <c:tickLblPos val="nextTo"/>
        <c:crossAx val="58342813"/>
        <c:crosses val="autoZero"/>
        <c:auto val="1"/>
        <c:lblOffset val="100"/>
        <c:noMultiLvlLbl val="0"/>
      </c:catAx>
      <c:valAx>
        <c:axId val="58342813"/>
        <c:scaling>
          <c:orientation val="minMax"/>
        </c:scaling>
        <c:axPos val="l"/>
        <c:majorGridlines/>
        <c:delete val="0"/>
        <c:numFmt formatCode="General" sourceLinked="1"/>
        <c:majorTickMark val="out"/>
        <c:minorTickMark val="none"/>
        <c:tickLblPos val="nextTo"/>
        <c:crossAx val="288521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0956012"/>
        <c:axId val="10168653"/>
      </c:barChart>
      <c:catAx>
        <c:axId val="309560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168653"/>
        <c:crosses val="autoZero"/>
        <c:auto val="1"/>
        <c:lblOffset val="100"/>
        <c:noMultiLvlLbl val="0"/>
      </c:catAx>
      <c:valAx>
        <c:axId val="10168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56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4409014"/>
        <c:axId val="18354535"/>
      </c:barChart>
      <c:catAx>
        <c:axId val="244090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354535"/>
        <c:crosses val="autoZero"/>
        <c:auto val="1"/>
        <c:lblOffset val="100"/>
        <c:noMultiLvlLbl val="0"/>
      </c:catAx>
      <c:valAx>
        <c:axId val="18354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090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0973088"/>
        <c:axId val="10322337"/>
      </c:barChart>
      <c:catAx>
        <c:axId val="309730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322337"/>
        <c:crosses val="autoZero"/>
        <c:auto val="1"/>
        <c:lblOffset val="100"/>
        <c:noMultiLvlLbl val="0"/>
      </c:catAx>
      <c:valAx>
        <c:axId val="10322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73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5792170"/>
        <c:axId val="30802939"/>
      </c:barChart>
      <c:catAx>
        <c:axId val="257921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802939"/>
        <c:crosses val="autoZero"/>
        <c:auto val="1"/>
        <c:lblOffset val="100"/>
        <c:noMultiLvlLbl val="0"/>
      </c:catAx>
      <c:valAx>
        <c:axId val="30802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92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8790996"/>
        <c:axId val="12010101"/>
      </c:barChart>
      <c:catAx>
        <c:axId val="87909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010101"/>
        <c:crosses val="autoZero"/>
        <c:auto val="1"/>
        <c:lblOffset val="100"/>
        <c:noMultiLvlLbl val="0"/>
      </c:catAx>
      <c:valAx>
        <c:axId val="12010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90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0982046"/>
        <c:axId val="33294095"/>
      </c:barChart>
      <c:catAx>
        <c:axId val="409820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294095"/>
        <c:crosses val="autoZero"/>
        <c:auto val="1"/>
        <c:lblOffset val="100"/>
        <c:noMultiLvlLbl val="0"/>
      </c:catAx>
      <c:valAx>
        <c:axId val="33294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82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211400"/>
        <c:axId val="12467145"/>
      </c:barChart>
      <c:catAx>
        <c:axId val="312114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467145"/>
        <c:crosses val="autoZero"/>
        <c:auto val="1"/>
        <c:lblOffset val="100"/>
        <c:noMultiLvlLbl val="0"/>
      </c:catAx>
      <c:valAx>
        <c:axId val="12467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11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095442"/>
        <c:axId val="3205795"/>
      </c:barChart>
      <c:catAx>
        <c:axId val="45095442"/>
        <c:scaling>
          <c:orientation val="minMax"/>
        </c:scaling>
        <c:axPos val="b"/>
        <c:delete val="1"/>
        <c:majorTickMark val="out"/>
        <c:minorTickMark val="none"/>
        <c:tickLblPos val="none"/>
        <c:crossAx val="3205795"/>
        <c:crosses val="autoZero"/>
        <c:auto val="1"/>
        <c:lblOffset val="100"/>
        <c:noMultiLvlLbl val="0"/>
      </c:catAx>
      <c:valAx>
        <c:axId val="3205795"/>
        <c:scaling>
          <c:orientation val="minMax"/>
        </c:scaling>
        <c:axPos val="l"/>
        <c:delete val="1"/>
        <c:majorTickMark val="out"/>
        <c:minorTickMark val="none"/>
        <c:tickLblPos val="none"/>
        <c:crossAx val="450954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08" refreshedBy="Marc Smith" refreshedVersion="5">
  <cacheSource type="worksheet">
    <worksheetSource ref="A2:BC410" sheet="Time Series Edges"/>
  </cacheSource>
  <cacheFields count="5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8">
        <m/>
        <s v="datavisualization socialmedia twitter linkedin"/>
        <s v="phdchat finance money savings"/>
        <s v="research"/>
        <s v="nodexl"/>
        <s v="phdchat"/>
        <s v="diabetes"/>
        <s v="socialresearch socialmedia data"/>
        <s v="edtechuvic tiegrad"/>
        <s v="nodexl ai iot bigdata no"/>
        <s v="nodexl ai iot bigdata nodexl socialmedia"/>
        <s v="nodexl ai iot bigdata nodexl socialmedia ibm machinelearning 4ir vivatech socialcto"/>
        <s v="nodexl ibm ibmitalia ai oot healthtech cnbc wsj biotech digitalmarketing bigdata machinelearning cybersecurity cloudcomputing apple iphone ios13"/>
        <s v="nodexl ai iot ios13 fashion biotech ibm ibmsystems cnbc ibmwatson bigdata digital datagovernance wsj healthcare"/>
        <s v="rejectlifafasahafat"/>
        <s v="chornamanzoor"/>
        <s v="socialmedia"/>
        <s v="fippa privacy transborder data"/>
        <s v="gdpr privacy"/>
        <s v="fippa privacy edtech fippa"/>
        <s v="privacybydesign"/>
        <s v="datamongering"/>
        <s v="privacybydesign edtech"/>
        <s v="instcon"/>
        <s v="privacy"/>
        <s v="reb"/>
        <s v="socialnetworkanalysis sna"/>
        <s v="twitter sna"/>
        <s v="afterlife"/>
        <s v="qswur"/>
        <s v="nclpsconf19"/>
        <s v="bcsm btsm gyncsm lcsm mmsm pancsm ayacsm"/>
        <s v="phdchat academictwitter health"/>
        <s v="twitter data"/>
        <s v="bigdata twitter researchmethods"/>
        <s v="academictwitter digitalmethods"/>
        <s v="phdchat finance"/>
        <s v="socialnetworkanalysis sna training"/>
        <s v="hcsmr"/>
        <s v="gcse alevel undergraduate maths tutor"/>
        <s v="gcse alevel"/>
        <s v="phdchat socialmedia analytics"/>
        <s v="phdchat socialmedia digitalsociety"/>
        <s v="phdchat socialmedia analytic"/>
        <s v="phdchat socialmedia"/>
        <s v="phdchat socialmedia dataviz digitalsociety academictwitter"/>
        <s v="phdchat socialmedia academictwitter dataviz bigdata twitter researchmethods"/>
        <s v="smsociety2019"/>
        <s v="digitalmethods computationalsocialscience"/>
        <s v="digitalmethods"/>
        <s v="scientistswhoselfie selfie academictwitter"/>
        <s v="digtialmethods"/>
        <s v="sheffield phdchat socialmedia"/>
        <s v="diabetes phdchat"/>
        <s v="twitter sna phdchat socialmedia"/>
        <s v="phdchat academictwitter dataviz bigdata researchmethods ecrchat phdadvice phdforum phdlife acwri"/>
        <s v="tiptuesday lifehacks"/>
        <s v="phdchat finance money"/>
        <s v="lifehacks"/>
        <s v="phdchat finance savings"/>
        <s v="futureofwork dataanalytics"/>
        <s v="phdchat socialmedia health"/>
        <s v="phdchat socialmedia academictwitter"/>
        <s v="phdchat socialmedia academictwitter digitalsociety"/>
        <s v="phdchat socialmedia digital academictwitter dataviz bigdata twitter nodexl researchmethods ecrchat phdadvice phdforum phdlife acwri disseration data twitter"/>
        <s v="phdchat socialmedia academictwitter dataviz bigdata researchmethods ecrchat phdadvice phdforum phdlife acwri"/>
        <s v="phdchat socialmedia academictwitter dataviz bigdata researchmethods ecrchat phdadvice phdforum acwri"/>
        <s v="phdchat socia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08">
        <d v="2019-06-10T17:06:14.000"/>
        <d v="2019-07-06T06:26:04.000"/>
        <d v="2019-07-12T18:12:58.000"/>
        <d v="2019-07-03T14:50:58.000"/>
        <d v="2019-06-30T09:33:27.000"/>
        <d v="2019-06-30T10:01:26.000"/>
        <d v="2019-06-30T10:04:23.000"/>
        <d v="2019-06-30T10:07:27.000"/>
        <d v="2019-06-30T10:31:13.000"/>
        <d v="2019-06-30T13:21:32.000"/>
        <d v="2019-06-30T13:29:20.000"/>
        <d v="2019-06-30T13:36:08.000"/>
        <d v="2019-06-30T13:41:53.000"/>
        <d v="2019-06-30T15:12:11.000"/>
        <d v="2019-06-30T15:12:31.000"/>
        <d v="2019-06-30T17:03:06.000"/>
        <d v="2019-06-30T23:49:17.000"/>
        <d v="2019-07-01T03:12:15.000"/>
        <d v="2019-07-01T06:02:45.000"/>
        <d v="2019-07-01T08:15:30.000"/>
        <d v="2019-07-01T08:21:41.000"/>
        <d v="2019-07-01T12:39:18.000"/>
        <d v="2019-07-02T11:48:21.000"/>
        <d v="2019-07-02T19:43:47.000"/>
        <d v="2019-07-02T20:28:39.000"/>
        <d v="2019-07-02T20:37:11.000"/>
        <d v="2019-07-02T22:03:01.000"/>
        <d v="2019-07-02T09:33:09.000"/>
        <d v="2019-07-02T22:03:25.000"/>
        <d v="2019-07-03T05:03:13.000"/>
        <d v="2019-07-03T13:14:24.000"/>
        <d v="2019-07-03T15:51:32.000"/>
        <d v="2019-07-03T15:52:07.000"/>
        <d v="2019-07-03T16:43:41.000"/>
        <d v="2019-07-03T17:26:56.000"/>
        <d v="2019-07-03T18:22:24.000"/>
        <d v="2019-07-03T21:15:58.000"/>
        <d v="2019-07-03T21:29:05.000"/>
        <d v="2019-07-03T19:16:02.000"/>
        <d v="2019-07-03T21:36:09.000"/>
        <d v="2019-07-03T21:41:36.000"/>
        <d v="2019-07-03T22:11:31.000"/>
        <d v="2019-07-04T08:55:23.000"/>
        <d v="2019-07-04T16:38:24.000"/>
        <d v="2019-07-04T16:38:32.000"/>
        <d v="2019-07-04T21:20:46.000"/>
        <d v="2019-06-05T14:47:19.000"/>
        <d v="2019-07-05T08:43:59.000"/>
        <d v="2019-07-05T08:53:06.000"/>
        <d v="2019-06-30T12:19:31.000"/>
        <d v="2019-07-05T09:22:44.000"/>
        <d v="2019-07-05T09:28:49.000"/>
        <d v="2019-07-05T10:02:30.000"/>
        <d v="2019-07-05T20:00:12.000"/>
        <d v="2019-07-03T18:05:33.000"/>
        <d v="2019-07-05T20:31:31.000"/>
        <d v="2019-07-05T22:02:32.000"/>
        <d v="2019-07-06T05:01:47.000"/>
        <d v="2019-07-06T06:34:56.000"/>
        <d v="2019-07-06T07:02:52.000"/>
        <d v="2019-07-06T08:12:51.000"/>
        <d v="2019-07-06T10:35:56.000"/>
        <d v="2019-07-06T10:57:22.000"/>
        <d v="2019-07-06T11:06:32.000"/>
        <d v="2019-07-06T14:48:43.000"/>
        <d v="2019-07-06T14:54:47.000"/>
        <d v="2019-07-06T15:19:15.000"/>
        <d v="2019-07-06T15:44:26.000"/>
        <d v="2019-07-06T19:25:54.000"/>
        <d v="2019-07-06T22:51:15.000"/>
        <d v="2019-07-07T00:32:37.000"/>
        <d v="2019-07-07T05:30:52.000"/>
        <d v="2019-06-30T11:55:04.000"/>
        <d v="2019-06-30T11:55:41.000"/>
        <d v="2019-06-30T13:35:25.000"/>
        <d v="2019-06-30T12:44:14.000"/>
        <d v="2019-06-30T11:55:38.000"/>
        <d v="2019-06-30T13:35:34.000"/>
        <d v="2019-06-30T13:42:20.000"/>
        <d v="2019-06-30T12:00:54.000"/>
        <d v="2019-06-30T11:54:00.000"/>
        <d v="2019-07-07T11:54:00.000"/>
        <d v="2019-06-30T13:40:20.000"/>
        <d v="2019-07-07T12:01:17.000"/>
        <d v="2019-07-07T12:08:13.000"/>
        <d v="2019-07-07T11:56:00.000"/>
        <d v="2019-07-07T12:08:19.000"/>
        <d v="2019-06-30T13:35:50.000"/>
        <d v="2019-06-30T12:00:44.000"/>
        <d v="2019-07-06T09:41:49.000"/>
        <d v="2019-07-07T13:48:33.000"/>
        <d v="2019-07-01T05:10:44.000"/>
        <d v="2019-07-07T10:35:45.000"/>
        <d v="2019-07-07T10:40:16.000"/>
        <d v="2019-07-01T05:18:52.000"/>
        <d v="2019-07-08T08:05:17.000"/>
        <d v="2019-07-08T16:27:33.000"/>
        <d v="2019-07-09T05:23:48.000"/>
        <d v="2019-07-08T16:10:22.000"/>
        <d v="2019-07-08T16:01:05.000"/>
        <d v="2019-07-08T16:03:43.000"/>
        <d v="2019-07-08T16:10:54.000"/>
        <d v="2019-07-08T16:36:45.000"/>
        <d v="2019-07-08T17:06:33.000"/>
        <d v="2019-07-08T16:17:40.000"/>
        <d v="2019-07-08T17:26:37.000"/>
        <d v="2019-07-08T17:26:45.000"/>
        <d v="2019-07-08T16:05:41.000"/>
        <d v="2019-07-08T16:14:24.000"/>
        <d v="2019-07-08T16:23:36.000"/>
        <d v="2019-07-08T17:06:26.000"/>
        <d v="2019-07-09T00:45:29.000"/>
        <d v="2019-07-08T15:49:33.000"/>
        <d v="2019-07-08T15:52:37.000"/>
        <d v="2019-07-08T16:02:48.000"/>
        <d v="2019-07-08T15:48:50.000"/>
        <d v="2019-07-08T15:57:02.000"/>
        <d v="2019-07-08T15:59:07.000"/>
        <d v="2019-07-08T16:04:07.000"/>
        <d v="2019-07-09T06:14:30.000"/>
        <d v="2019-07-02T18:16:40.000"/>
        <d v="2019-07-02T22:16:31.000"/>
        <d v="2019-07-03T12:16:21.000"/>
        <d v="2019-07-03T13:16:37.000"/>
        <d v="2019-07-03T18:16:21.000"/>
        <d v="2019-07-03T21:16:30.000"/>
        <d v="2019-07-04T08:16:27.000"/>
        <d v="2019-07-04T12:16:21.000"/>
        <d v="2019-07-04T15:16:24.000"/>
        <d v="2019-07-04T18:16:21.000"/>
        <d v="2019-07-04T21:16:31.000"/>
        <d v="2019-07-05T21:16:46.000"/>
        <d v="2019-07-06T10:16:25.000"/>
        <d v="2019-07-06T15:16:22.000"/>
        <d v="2019-07-08T17:16:44.000"/>
        <d v="2019-07-09T07:16:41.000"/>
        <d v="2019-07-09T13:27:38.000"/>
        <d v="2019-07-10T01:48:11.000"/>
        <d v="2019-07-01T16:36:35.000"/>
        <d v="2019-07-10T03:24:19.000"/>
        <d v="2019-07-10T03:25:23.000"/>
        <d v="2019-07-10T03:04:03.000"/>
        <d v="2019-07-10T07:04:15.000"/>
        <d v="2019-07-10T03:19:23.000"/>
        <d v="2019-07-11T07:08:14.000"/>
        <d v="2019-07-11T09:40:25.000"/>
        <d v="2019-07-12T13:22:25.000"/>
        <d v="2019-07-13T11:13:48.000"/>
        <d v="2019-07-13T19:04:57.000"/>
        <d v="2019-07-11T14:03:12.000"/>
        <d v="2019-06-30T09:29:00.000"/>
        <d v="2019-06-30T09:55:10.000"/>
        <d v="2019-06-19T08:05:02.000"/>
        <d v="2019-06-30T11:02:57.000"/>
        <d v="2019-07-01T09:15:34.000"/>
        <d v="2019-07-01T09:17:30.000"/>
        <d v="2019-06-30T11:07:39.000"/>
        <d v="2019-06-29T23:30:18.000"/>
        <d v="2019-07-01T18:14:31.000"/>
        <d v="2019-06-28T20:36:11.000"/>
        <d v="2019-07-02T19:50:31.000"/>
        <d v="2019-07-01T20:31:58.000"/>
        <d v="2019-07-03T08:05:59.000"/>
        <d v="2019-07-02T09:30:55.000"/>
        <d v="2019-07-03T07:55:20.000"/>
        <d v="2019-07-03T07:55:23.000"/>
        <d v="2019-07-03T08:05:27.000"/>
        <d v="2019-07-03T07:59:18.000"/>
        <d v="2019-07-03T15:06:09.000"/>
        <d v="2019-07-03T16:47:11.000"/>
        <d v="2019-07-03T16:52:45.000"/>
        <d v="2019-07-03T16:54:45.000"/>
        <d v="2019-07-03T18:31:19.000"/>
        <d v="2019-07-04T21:52:55.000"/>
        <d v="2019-07-03T18:17:06.000"/>
        <d v="2019-07-03T17:07:15.000"/>
        <d v="2019-07-01T16:01:55.000"/>
        <d v="2019-07-03T21:14:22.000"/>
        <d v="2019-06-26T04:17:58.000"/>
        <d v="2019-07-03T21:14:33.000"/>
        <d v="2019-06-24T16:02:49.000"/>
        <d v="2019-07-03T21:14:53.000"/>
        <d v="2019-06-24T05:16:52.000"/>
        <d v="2019-07-03T21:15:16.000"/>
        <d v="2019-06-23T22:52:35.000"/>
        <d v="2019-07-03T21:15:22.000"/>
        <d v="2019-06-23T10:42:59.000"/>
        <d v="2019-07-03T21:16:47.000"/>
        <d v="2019-07-04T07:47:00.000"/>
        <d v="2019-07-03T21:15:59.000"/>
        <d v="2019-07-03T16:22:09.000"/>
        <d v="2019-07-03T21:27:22.000"/>
        <d v="2019-07-03T21:32:41.000"/>
        <d v="2019-07-03T21:25:31.000"/>
        <d v="2019-07-03T21:29:26.000"/>
        <d v="2019-07-04T21:01:03.000"/>
        <d v="2019-07-04T21:28:33.000"/>
        <d v="2019-07-03T14:01:42.000"/>
        <d v="2019-07-05T08:35:12.000"/>
        <d v="2019-07-05T09:44:54.000"/>
        <d v="2019-07-05T08:39:52.000"/>
        <d v="2019-07-05T12:55:51.000"/>
        <d v="2019-07-05T13:06:00.000"/>
        <d v="2019-07-05T19:53:52.000"/>
        <d v="2019-07-05T12:57:23.000"/>
        <d v="2019-07-05T13:22:33.000"/>
        <d v="2019-07-05T20:06:57.000"/>
        <d v="2019-07-05T20:28:46.000"/>
        <d v="2019-07-06T08:00:51.000"/>
        <d v="2019-07-06T08:39:11.000"/>
        <d v="2019-07-06T09:51:22.000"/>
        <d v="2019-07-06T09:56:05.000"/>
        <d v="2019-07-06T09:58:29.000"/>
        <d v="2019-07-06T09:47:22.000"/>
        <d v="2019-07-06T10:13:28.000"/>
        <d v="2019-07-06T10:02:30.000"/>
        <d v="2019-07-06T12:51:36.000"/>
        <d v="2019-07-06T13:40:53.000"/>
        <d v="2019-07-06T09:33:52.000"/>
        <d v="2019-07-06T09:52:32.000"/>
        <d v="2019-07-06T11:54:29.000"/>
        <d v="2019-07-06T09:44:14.000"/>
        <d v="2019-07-06T14:07:28.000"/>
        <d v="2019-07-06T14:07:40.000"/>
        <d v="2019-07-06T14:08:49.000"/>
        <d v="2019-07-07T12:05:26.000"/>
        <d v="2019-07-07T20:17:44.000"/>
        <d v="2019-07-05T07:35:07.000"/>
        <d v="2019-07-02T14:14:06.000"/>
        <d v="2019-07-04T21:02:40.000"/>
        <d v="2019-07-08T11:46:46.000"/>
        <d v="2019-07-03T08:12:21.000"/>
        <d v="2019-07-03T14:43:29.000"/>
        <d v="2019-07-08T15:50:36.000"/>
        <d v="2019-07-08T15:54:07.000"/>
        <d v="2019-07-08T16:15:51.000"/>
        <d v="2019-07-08T16:24:00.000"/>
        <d v="2019-07-09T07:15:53.000"/>
        <d v="2019-07-09T07:38:21.000"/>
        <d v="2019-07-10T09:17:55.000"/>
        <d v="2019-07-10T09:21:32.000"/>
        <d v="2019-07-10T12:10:54.000"/>
        <d v="2019-07-10T12:18:42.000"/>
        <d v="2019-07-10T12:10:50.000"/>
        <d v="2019-07-10T12:18:48.000"/>
        <d v="2019-07-11T10:37:51.000"/>
        <d v="2019-07-11T11:58:00.000"/>
        <d v="2019-07-11T13:47:08.000"/>
        <d v="2019-07-11T13:39:21.000"/>
        <d v="2019-07-11T13:59:38.000"/>
        <d v="2019-07-11T14:14:48.000"/>
        <d v="2019-07-11T15:55:01.000"/>
        <d v="2019-07-11T13:35:26.000"/>
        <d v="2019-07-11T13:30:34.000"/>
        <d v="2019-07-11T12:21:02.000"/>
        <d v="2019-07-11T15:54:22.000"/>
        <d v="2019-07-13T19:13:57.000"/>
        <d v="2019-07-11T17:57:13.000"/>
        <d v="2019-07-11T18:03:51.000"/>
        <d v="2019-07-02T13:51:34.000"/>
        <d v="2019-07-02T17:27:19.000"/>
        <d v="2019-07-02T17:00:48.000"/>
        <d v="2019-07-01T19:42:25.000"/>
        <d v="2019-07-03T10:28:41.000"/>
        <d v="2019-07-03T13:58:54.000"/>
        <d v="2019-07-04T18:15:47.000"/>
        <d v="2019-07-05T17:08:49.000"/>
        <d v="2019-07-05T19:20:43.000"/>
        <d v="2019-07-07T13:51:10.000"/>
        <d v="2019-07-07T16:25:49.000"/>
        <d v="2019-07-11T16:43:18.000"/>
        <d v="2019-07-12T18:02:52.000"/>
        <d v="2019-07-02T18:00:19.000"/>
        <d v="2019-07-03T08:05:39.000"/>
        <d v="2019-07-03T08:05:53.000"/>
        <d v="2019-07-03T08:05:56.000"/>
        <d v="2019-07-03T14:52:38.000"/>
        <d v="2019-07-03T14:52:45.000"/>
        <d v="2019-07-03T18:16:59.000"/>
        <d v="2019-07-03T18:17:02.000"/>
        <d v="2019-07-03T18:17:09.000"/>
        <d v="2019-07-03T21:03:21.000"/>
        <d v="2019-07-04T07:46:52.000"/>
        <d v="2019-07-04T17:44:50.000"/>
        <d v="2019-07-04T17:44:56.000"/>
        <d v="2019-07-04T17:45:12.000"/>
        <d v="2019-07-04T21:47:28.000"/>
        <d v="2019-07-05T20:32:38.000"/>
        <d v="2019-07-06T09:18:01.000"/>
        <d v="2019-07-06T15:51:11.000"/>
        <d v="2019-07-02T14:06:12.000"/>
        <d v="2019-07-02T18:01:14.000"/>
        <d v="2019-07-02T18:01:17.000"/>
        <d v="2019-07-02T18:01:24.000"/>
        <d v="2019-07-03T12:06:08.000"/>
        <d v="2019-07-03T14:05:55.000"/>
        <d v="2019-07-04T18:16:18.000"/>
        <d v="2019-07-05T17:09:19.000"/>
        <d v="2019-07-05T19:21:29.000"/>
        <d v="2019-07-07T16:26:20.000"/>
        <d v="2019-07-07T16:26:23.000"/>
        <d v="2019-07-11T16:44:02.000"/>
        <d v="2019-07-12T18:38:49.000"/>
        <d v="2019-07-07T16:31:10.000"/>
        <d v="2019-07-02T21:17:14.000"/>
        <d v="2019-07-08T11:07:13.000"/>
        <d v="2019-07-13T06:52:04.000"/>
        <d v="2019-07-12T15:12:22.000"/>
        <d v="2019-07-13T11:13:59.000"/>
        <d v="2019-06-25T18:00:39.000"/>
        <d v="2019-07-04T16:00:39.000"/>
        <d v="2019-06-18T10:06:14.000"/>
        <d v="2019-07-08T16:00:44.000"/>
        <d v="2019-07-03T18:15:11.000"/>
        <d v="2019-07-07T20:20:32.000"/>
        <d v="2019-07-09T16:00:58.000"/>
        <d v="2019-07-13T11:13:10.000"/>
        <d v="2019-07-13T11:15:37.000"/>
        <d v="2019-06-30T10:33:07.000"/>
        <d v="2019-06-30T16:04:17.000"/>
        <d v="2019-07-01T20:17:14.000"/>
        <d v="2019-07-02T17:57:52.000"/>
        <d v="2019-07-02T22:01:33.000"/>
        <d v="2019-07-03T12:08:51.000"/>
        <d v="2019-07-03T18:05:07.000"/>
        <d v="2019-07-03T20:47:57.000"/>
        <d v="2019-07-03T21:02:43.000"/>
        <d v="2019-07-04T07:37:51.000"/>
        <d v="2019-07-04T12:05:15.000"/>
        <d v="2019-07-04T15:00:16.000"/>
        <d v="2019-07-04T21:04:39.000"/>
        <d v="2019-07-05T20:31:48.000"/>
        <d v="2019-07-06T09:17:39.000"/>
        <d v="2019-07-06T22:49:34.000"/>
        <d v="2019-07-08T17:00:55.000"/>
        <d v="2019-07-08T21:00:40.000"/>
        <d v="2019-07-09T13:14:53.000"/>
        <d v="2019-07-10T16:00:51.000"/>
        <d v="2019-07-10T22:07:07.000"/>
        <d v="2019-07-11T08:29:07.000"/>
        <d v="2019-07-11T21:29:14.000"/>
        <d v="2019-07-12T10:08:12.000"/>
        <d v="2019-07-13T11:10:23.000"/>
        <d v="2019-07-13T17:33:50.000"/>
        <d v="2019-07-06T14:48:12.000"/>
        <d v="2019-07-13T11:21:33.000"/>
        <d v="2019-07-02T14:16:01.000"/>
        <d v="2019-07-03T14:41:10.000"/>
        <d v="2019-07-03T14:42:47.000"/>
        <d v="2019-07-03T14:38:25.000"/>
        <d v="2019-07-08T11:46:04.000"/>
        <d v="2019-07-08T11:39:40.000"/>
        <d v="2019-07-03T14:58:35.000"/>
        <d v="2019-07-09T19:58:04.000"/>
        <d v="2019-07-09T10:02:30.000"/>
        <d v="2019-07-09T09:57:56.000"/>
        <d v="2019-07-11T00:10:04.000"/>
        <d v="2019-07-13T19:58:04.000"/>
        <d v="2019-07-02T14:16:48.000"/>
        <d v="2019-07-02T14:16:55.000"/>
        <d v="2019-07-03T14:43:41.000"/>
        <d v="2019-07-03T14:43:42.000"/>
        <d v="2019-07-03T14:51:52.000"/>
        <d v="2019-07-03T14:51:58.000"/>
        <d v="2019-07-04T21:03:32.000"/>
        <d v="2019-07-08T11:46:34.000"/>
        <d v="2019-07-08T11:46:39.000"/>
        <d v="2019-07-08T11:46:52.000"/>
        <d v="2019-07-08T11:46:57.000"/>
        <d v="2019-07-09T22:03:11.000"/>
        <d v="2019-07-10T09:42:00.000"/>
        <d v="2019-07-10T09:42:23.000"/>
        <d v="2019-07-11T11:12:49.000"/>
        <d v="2019-07-13T23:18:40.000"/>
        <d v="2019-06-30T16:34:37.000"/>
        <d v="2019-07-01T09:30:59.000"/>
        <d v="2019-07-01T18:16:46.000"/>
        <d v="2019-07-02T09:57:27.000"/>
        <d v="2019-07-02T12:31:41.000"/>
        <d v="2019-07-03T12:48:27.000"/>
        <d v="2019-07-03T15:32:20.000"/>
        <d v="2019-07-03T17:15:43.000"/>
        <d v="2019-07-03T18:12:55.000"/>
        <d v="2019-07-03T21:04:34.000"/>
        <d v="2019-07-04T07:29:04.000"/>
        <d v="2019-07-04T14:59:35.000"/>
        <d v="2019-07-04T17:44:02.000"/>
        <d v="2019-07-04T19:37:59.000"/>
        <d v="2019-07-04T21:33:34.000"/>
        <d v="2019-07-05T09:44:30.000"/>
        <d v="2019-07-05T20:32:07.000"/>
        <d v="2019-07-06T09:16:45.000"/>
        <d v="2019-07-06T13:57:21.000"/>
        <d v="2019-07-06T15:50:28.000"/>
        <d v="2019-07-07T10:03:51.000"/>
        <d v="2019-07-07T13:41:36.000"/>
        <d v="2019-07-07T19:18:11.000"/>
        <d v="2019-07-08T09:54:04.000"/>
        <d v="2019-07-08T14:00:36.000"/>
        <d v="2019-07-08T20:00:05.000"/>
        <d v="2019-07-09T15:00:08.000"/>
        <d v="2019-07-10T17:21:24.000"/>
        <d v="2019-07-11T17:50:17.000"/>
        <d v="2019-07-12T10:07:59.000"/>
        <d v="2019-07-12T14:55:15.000"/>
        <d v="2019-07-13T10:56:07.000"/>
        <d v="2019-07-13T16:08:45.000"/>
        <d v="2019-07-13T18:48:57.000"/>
      </sharedItems>
      <fieldGroup par="57" base="22">
        <rangePr groupBy="hours" autoEnd="1" autoStart="1" startDate="2019-06-05T14:47:19.000" endDate="2019-07-13T23:18:40.000"/>
        <groupItems count="26">
          <s v="&lt;6/5/2019"/>
          <s v="12 AM"/>
          <s v="1 AM"/>
          <s v="2 AM"/>
          <s v="3 AM"/>
          <s v="4 AM"/>
          <s v="5 AM"/>
          <s v="6 AM"/>
          <s v="7 AM"/>
          <s v="8 AM"/>
          <s v="9 AM"/>
          <s v="10 AM"/>
          <s v="11 AM"/>
          <s v="12 PM"/>
          <s v="1 PM"/>
          <s v="2 PM"/>
          <s v="3 PM"/>
          <s v="4 PM"/>
          <s v="5 PM"/>
          <s v="6 PM"/>
          <s v="7 PM"/>
          <s v="8 PM"/>
          <s v="9 PM"/>
          <s v="10 PM"/>
          <s v="11 PM"/>
          <s v="&gt;7/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Days" databaseField="0">
      <sharedItems containsMixedTypes="0" count="0"/>
      <fieldGroup base="22">
        <rangePr groupBy="days" autoEnd="1" autoStart="1" startDate="2019-06-05T14:47:19.000" endDate="2019-07-13T23:18:40.000"/>
        <groupItems count="368">
          <s v="&lt;6/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3/2019"/>
        </groupItems>
      </fieldGroup>
    </cacheField>
    <cacheField name="Months" databaseField="0">
      <sharedItems containsMixedTypes="0" count="0"/>
      <fieldGroup base="22">
        <rangePr groupBy="months" autoEnd="1" autoStart="1" startDate="2019-06-05T14:47:19.000" endDate="2019-07-13T23:18:40.000"/>
        <groupItems count="14">
          <s v="&lt;6/5/2019"/>
          <s v="Jan"/>
          <s v="Feb"/>
          <s v="Mar"/>
          <s v="Apr"/>
          <s v="May"/>
          <s v="Jun"/>
          <s v="Jul"/>
          <s v="Aug"/>
          <s v="Sep"/>
          <s v="Oct"/>
          <s v="Nov"/>
          <s v="Dec"/>
          <s v="&gt;7/13/2019"/>
        </groupItems>
      </fieldGroup>
    </cacheField>
    <cacheField name="Years" databaseField="0">
      <sharedItems containsMixedTypes="0" count="0"/>
      <fieldGroup base="22">
        <rangePr groupBy="years" autoEnd="1" autoStart="1" startDate="2019-06-05T14:47:19.000" endDate="2019-07-13T23:18:40.000"/>
        <groupItems count="3">
          <s v="&lt;6/5/2019"/>
          <s v="2019"/>
          <s v="&gt;7/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08">
  <r>
    <s v="alexfenton"/>
    <s v="fb_collective"/>
    <m/>
    <m/>
    <m/>
    <m/>
    <m/>
    <m/>
    <m/>
    <m/>
    <m/>
    <n v="3"/>
    <m/>
    <m/>
    <x v="0"/>
    <d v="2019-06-10T17:06:14.000"/>
    <s v="Network analysis through Amazon products - interesting idea from https://t.co/PMpZ34i7Am - here's what @ManUtd product network looks like @was3210 @richdron @Fire_and_Skill @Prof_Chadwick @cristinavas @drjdlord @FB_Collective https://t.co/MsEalYZ6A6"/>
    <s v="http://www.yasiv.com"/>
    <s v="yasiv.com"/>
    <x v="0"/>
    <s v="https://pbs.twimg.com/media/D8tzCymXoAUh62z.jpg"/>
    <s v="https://pbs.twimg.com/media/D8tzCymXoAUh62z.jpg"/>
    <x v="0"/>
    <s v="https://twitter.com/#!/alexfenton/status/1138130262565543937"/>
    <m/>
    <m/>
    <s v="1138130262565543937"/>
    <m/>
    <b v="0"/>
    <n v="16"/>
    <s v=""/>
    <b v="0"/>
    <s v="en"/>
    <m/>
    <s v=""/>
    <b v="0"/>
    <n v="6"/>
    <s v=""/>
    <s v="Twitter Web Client"/>
    <b v="0"/>
    <s v="1138130262565543937"/>
    <s v="Retweet"/>
    <n v="0"/>
    <n v="0"/>
    <m/>
    <m/>
    <m/>
    <m/>
    <m/>
    <m/>
    <m/>
    <m/>
    <n v="1"/>
    <s v="5"/>
    <s v="5"/>
  </r>
  <r>
    <s v="helenbevan"/>
    <s v="leighakendall"/>
    <m/>
    <m/>
    <m/>
    <m/>
    <m/>
    <m/>
    <m/>
    <m/>
    <m/>
    <n v="9"/>
    <m/>
    <m/>
    <x v="0"/>
    <d v="2019-07-06T06:26:04.000"/>
    <s v="Not only is Twitter a powerful way to share, learn &amp;amp; connect, it's an important research data source &amp;amp; is driving new knowledge. New research methodologies are emerging around it, such as netnography &amp;amp; digital ethnography: https://t.co/7I4LjnY74B Via @leighakendall @LSEImpactBlog"/>
    <s v="https://blogs.lse.ac.uk/impactofsocialsciences/2019/06/18/using-twitter-as-a-data-source-an-overview-of-social-media-research-tools-2019/"/>
    <s v="ac.uk"/>
    <x v="0"/>
    <m/>
    <s v="http://pbs.twimg.com/profile_images/910175222497710080/av5zmTRW_normal.jpg"/>
    <x v="1"/>
    <s v="https://twitter.com/#!/helenbevan/status/1147391245033136130"/>
    <m/>
    <m/>
    <s v="1147391245033136130"/>
    <m/>
    <b v="0"/>
    <n v="243"/>
    <s v=""/>
    <b v="0"/>
    <s v="en"/>
    <m/>
    <s v=""/>
    <b v="0"/>
    <n v="93"/>
    <s v=""/>
    <s v="Twitter Web Client"/>
    <b v="0"/>
    <s v="1147391245033136130"/>
    <s v="Retweet"/>
    <n v="0"/>
    <n v="0"/>
    <m/>
    <m/>
    <m/>
    <m/>
    <m/>
    <m/>
    <m/>
    <m/>
    <n v="1"/>
    <s v="2"/>
    <s v="2"/>
  </r>
  <r>
    <s v="jgustavob"/>
    <s v="georgemasonu"/>
    <m/>
    <m/>
    <m/>
    <m/>
    <m/>
    <m/>
    <m/>
    <m/>
    <m/>
    <n v="10"/>
    <m/>
    <m/>
    <x v="0"/>
    <d v="2019-07-12T18:12:58.000"/>
    <s v="6 PM, July 17 at George Mason University Social Media expert @marc_smith will present NodeXL, an open source network analysis &amp;amp; #datavisualization tool, especially useful for Twitter &amp;amp; other #socialmedia @GeorgeMasonU #twitter #LinkedIn https://t.co/zekKESbR2H"/>
    <s v="https://twitter.com/smr_foundation/status/1149002182999584769"/>
    <s v="twitter.com"/>
    <x v="1"/>
    <m/>
    <s v="http://pbs.twimg.com/profile_images/976597189928542208/5Rw_-3fh_normal.jpg"/>
    <x v="2"/>
    <s v="https://twitter.com/#!/jgustavob/status/1149743468585127936"/>
    <m/>
    <m/>
    <s v="1149743468585127936"/>
    <m/>
    <b v="0"/>
    <n v="6"/>
    <s v=""/>
    <b v="1"/>
    <s v="en"/>
    <m/>
    <s v="1149002182999584769"/>
    <b v="0"/>
    <n v="1"/>
    <s v=""/>
    <s v="Twitter for iPhone"/>
    <b v="0"/>
    <s v="1149743468585127936"/>
    <s v="Retweet"/>
    <n v="0"/>
    <n v="0"/>
    <s v="-77.265228,38.898565 _x000a_-77.196534,38.898565 _x000a_-77.196534,38.934957 _x000a_-77.265228,38.934957"/>
    <s v="United States"/>
    <s v="US"/>
    <s v="Tysons Corner, VA"/>
    <s v="ca12dbe04543ea95"/>
    <s v="Tysons Corner"/>
    <s v="city"/>
    <s v="https://api.twitter.com/1.1/geo/id/ca12dbe04543ea95.json"/>
    <n v="1"/>
    <s v="3"/>
    <s v="3"/>
  </r>
  <r>
    <s v="rainydaypftu"/>
    <s v="businessinsider"/>
    <m/>
    <m/>
    <m/>
    <m/>
    <m/>
    <m/>
    <m/>
    <m/>
    <m/>
    <n v="11"/>
    <m/>
    <m/>
    <x v="0"/>
    <d v="2019-07-03T14:50:58.000"/>
    <s v="A woman who studied 600 millionaires says the key to getting rich has nothing to do with how smart you are https://t.co/8IkE9ZV6sw via @BusinessInsider #PhDChat #Finance #Money #Savings"/>
    <s v="https://www.businessinsider.co.za/millionaire-study-building-wealth-success-factors-conscientiousness-financial-literacy-2019-3"/>
    <s v="co.za"/>
    <x v="2"/>
    <m/>
    <s v="http://pbs.twimg.com/profile_images/1101894125820014592/lhkfnvOm_normal.jpg"/>
    <x v="3"/>
    <s v="https://twitter.com/#!/rainydaypftu/status/1146431139986513922"/>
    <m/>
    <m/>
    <s v="1146431139986513922"/>
    <m/>
    <b v="0"/>
    <n v="4"/>
    <s v=""/>
    <b v="0"/>
    <s v="en"/>
    <m/>
    <s v=""/>
    <b v="0"/>
    <n v="2"/>
    <s v=""/>
    <s v="Twitter for Android"/>
    <b v="0"/>
    <s v="1146431139986513922"/>
    <s v="Retweet"/>
    <n v="0"/>
    <n v="0"/>
    <m/>
    <m/>
    <m/>
    <m/>
    <m/>
    <m/>
    <m/>
    <m/>
    <n v="1"/>
    <s v="9"/>
    <s v="9"/>
  </r>
  <r>
    <s v="gearaguirang"/>
    <s v="lseimpactblog"/>
    <m/>
    <m/>
    <m/>
    <m/>
    <m/>
    <m/>
    <m/>
    <m/>
    <m/>
    <n v="12"/>
    <m/>
    <m/>
    <x v="0"/>
    <d v="2019-06-30T09:33:27.000"/>
    <s v="RT @MSCActions: Twitter remains the most popular platform for academic #research. Read this article from @was3210 @LSEImpactBlog to know moâ€¦"/>
    <m/>
    <m/>
    <x v="3"/>
    <m/>
    <s v="http://pbs.twimg.com/profile_images/1119164058379231233/LsbQ7iYJ_normal.jpg"/>
    <x v="4"/>
    <s v="https://twitter.com/#!/gearaguirang/status/1145264070389485569"/>
    <m/>
    <m/>
    <s v="1145264070389485569"/>
    <m/>
    <b v="0"/>
    <n v="0"/>
    <s v=""/>
    <b v="0"/>
    <s v="en"/>
    <m/>
    <s v=""/>
    <b v="0"/>
    <n v="11"/>
    <s v="1145262951445614592"/>
    <s v="Twitter Web Client"/>
    <b v="0"/>
    <s v="1145262951445614592"/>
    <s v="Tweet"/>
    <n v="0"/>
    <n v="0"/>
    <m/>
    <m/>
    <m/>
    <m/>
    <m/>
    <m/>
    <m/>
    <m/>
    <n v="1"/>
    <s v="2"/>
    <s v="2"/>
  </r>
  <r>
    <s v="profkmorrell"/>
    <s v="lseimpactblog"/>
    <m/>
    <m/>
    <m/>
    <m/>
    <m/>
    <m/>
    <m/>
    <m/>
    <m/>
    <n v="15"/>
    <m/>
    <m/>
    <x v="0"/>
    <d v="2019-06-30T10:01:26.000"/>
    <s v="RT @MSCActions: Twitter remains the most popular platform for academic #research. Read this article from @was3210 @LSEImpactBlog to know moâ€¦"/>
    <m/>
    <m/>
    <x v="3"/>
    <m/>
    <s v="http://pbs.twimg.com/profile_images/866251961322156032/mrUoWm0p_normal.jpg"/>
    <x v="5"/>
    <s v="https://twitter.com/#!/profkmorrell/status/1145271115675242496"/>
    <m/>
    <m/>
    <s v="1145271115675242496"/>
    <m/>
    <b v="0"/>
    <n v="0"/>
    <s v=""/>
    <b v="0"/>
    <s v="en"/>
    <m/>
    <s v=""/>
    <b v="0"/>
    <n v="11"/>
    <s v="1145262951445614592"/>
    <s v="Twitter Web App"/>
    <b v="0"/>
    <s v="1145262951445614592"/>
    <s v="Tweet"/>
    <n v="0"/>
    <n v="0"/>
    <m/>
    <m/>
    <m/>
    <m/>
    <m/>
    <m/>
    <m/>
    <m/>
    <n v="1"/>
    <s v="2"/>
    <s v="2"/>
  </r>
  <r>
    <s v="carmelabchem"/>
    <s v="lseimpactblog"/>
    <m/>
    <m/>
    <m/>
    <m/>
    <m/>
    <m/>
    <m/>
    <m/>
    <m/>
    <n v="18"/>
    <m/>
    <m/>
    <x v="0"/>
    <d v="2019-06-30T10:04:23.000"/>
    <s v="RT @MSCActions: Twitter remains the most popular platform for academic #research. Read this article from @was3210 @LSEImpactBlog to know moâ€¦"/>
    <m/>
    <m/>
    <x v="3"/>
    <m/>
    <s v="http://pbs.twimg.com/profile_images/1068529271126208512/HtAyyp7S_normal.jpg"/>
    <x v="6"/>
    <s v="https://twitter.com/#!/carmelabchem/status/1145271859086274561"/>
    <m/>
    <m/>
    <s v="1145271859086274561"/>
    <m/>
    <b v="0"/>
    <n v="0"/>
    <s v=""/>
    <b v="0"/>
    <s v="en"/>
    <m/>
    <s v=""/>
    <b v="0"/>
    <n v="11"/>
    <s v="1145262951445614592"/>
    <s v="Twitter for Android"/>
    <b v="0"/>
    <s v="1145262951445614592"/>
    <s v="Tweet"/>
    <n v="0"/>
    <n v="0"/>
    <m/>
    <m/>
    <m/>
    <m/>
    <m/>
    <m/>
    <m/>
    <m/>
    <n v="1"/>
    <s v="2"/>
    <s v="2"/>
  </r>
  <r>
    <s v="mca3c"/>
    <s v="lseimpactblog"/>
    <m/>
    <m/>
    <m/>
    <m/>
    <m/>
    <m/>
    <m/>
    <m/>
    <m/>
    <n v="21"/>
    <m/>
    <m/>
    <x v="0"/>
    <d v="2019-06-30T10:07:27.000"/>
    <s v="RT @MSCActions: Twitter remains the most popular platform for academic #research. Read this article from @was3210 @LSEImpactBlog to know moâ€¦"/>
    <m/>
    <m/>
    <x v="3"/>
    <m/>
    <s v="http://pbs.twimg.com/profile_images/938398020584042496/lbI9Va1c_normal.jpg"/>
    <x v="7"/>
    <s v="https://twitter.com/#!/mca3c/status/1145272628183273472"/>
    <m/>
    <m/>
    <s v="1145272628183273472"/>
    <m/>
    <b v="0"/>
    <n v="0"/>
    <s v=""/>
    <b v="0"/>
    <s v="en"/>
    <m/>
    <s v=""/>
    <b v="0"/>
    <n v="11"/>
    <s v="1145262951445614592"/>
    <s v="Twitter Web App"/>
    <b v="0"/>
    <s v="1145262951445614592"/>
    <s v="Tweet"/>
    <n v="0"/>
    <n v="0"/>
    <m/>
    <m/>
    <m/>
    <m/>
    <m/>
    <m/>
    <m/>
    <m/>
    <n v="1"/>
    <s v="2"/>
    <s v="2"/>
  </r>
  <r>
    <s v="falias"/>
    <s v="lseimpactblog"/>
    <m/>
    <m/>
    <m/>
    <m/>
    <m/>
    <m/>
    <m/>
    <m/>
    <m/>
    <n v="24"/>
    <m/>
    <m/>
    <x v="0"/>
    <d v="2019-06-30T10:31:13.000"/>
    <s v="RT @MSCActions: Twitter remains the most popular platform for academic #research. Read this article from @was3210 @LSEImpactBlog to know moâ€¦"/>
    <m/>
    <m/>
    <x v="3"/>
    <m/>
    <s v="http://pbs.twimg.com/profile_images/828920060261593089/o6Eoapr7_normal.jpg"/>
    <x v="8"/>
    <s v="https://twitter.com/#!/falias/status/1145278610925858816"/>
    <m/>
    <m/>
    <s v="1145278610925858816"/>
    <m/>
    <b v="0"/>
    <n v="0"/>
    <s v=""/>
    <b v="0"/>
    <s v="en"/>
    <m/>
    <s v=""/>
    <b v="0"/>
    <n v="11"/>
    <s v="1145262951445614592"/>
    <s v="Twitter for iPhone"/>
    <b v="0"/>
    <s v="1145262951445614592"/>
    <s v="Tweet"/>
    <n v="0"/>
    <n v="0"/>
    <m/>
    <m/>
    <m/>
    <m/>
    <m/>
    <m/>
    <m/>
    <m/>
    <n v="1"/>
    <s v="2"/>
    <s v="2"/>
  </r>
  <r>
    <s v="lhsct_at"/>
    <s v="lseimpactblog"/>
    <m/>
    <m/>
    <m/>
    <m/>
    <m/>
    <m/>
    <m/>
    <m/>
    <m/>
    <n v="27"/>
    <m/>
    <m/>
    <x v="0"/>
    <d v="2019-06-30T13:21:32.000"/>
    <s v="RT @MSCActions: Twitter remains the most popular platform for academic #research. Read this article from @was3210 @LSEImpactBlog to know moâ€¦"/>
    <m/>
    <m/>
    <x v="3"/>
    <m/>
    <s v="http://pbs.twimg.com/profile_images/1061965124603404288/SCTeXD4z_normal.jpg"/>
    <x v="9"/>
    <s v="https://twitter.com/#!/lhsct_at/status/1145321471167881217"/>
    <m/>
    <m/>
    <s v="1145321471167881217"/>
    <m/>
    <b v="0"/>
    <n v="0"/>
    <s v=""/>
    <b v="0"/>
    <s v="en"/>
    <m/>
    <s v=""/>
    <b v="0"/>
    <n v="11"/>
    <s v="1145262951445614592"/>
    <s v="Twitter for iPhone"/>
    <b v="0"/>
    <s v="1145262951445614592"/>
    <s v="Tweet"/>
    <n v="0"/>
    <n v="0"/>
    <m/>
    <m/>
    <m/>
    <m/>
    <m/>
    <m/>
    <m/>
    <m/>
    <n v="1"/>
    <s v="2"/>
    <s v="2"/>
  </r>
  <r>
    <s v="b_angelam"/>
    <s v="lseimpactblog"/>
    <m/>
    <m/>
    <m/>
    <m/>
    <m/>
    <m/>
    <m/>
    <m/>
    <m/>
    <n v="30"/>
    <m/>
    <m/>
    <x v="0"/>
    <d v="2019-06-30T13:29:20.000"/>
    <s v="RT @MSCActions: Twitter remains the most popular platform for academic #research. Read this article from @was3210 @LSEImpactBlog to know moâ€¦"/>
    <m/>
    <m/>
    <x v="3"/>
    <m/>
    <s v="http://pbs.twimg.com/profile_images/1133833025064771585/WhithDdO_normal.jpg"/>
    <x v="10"/>
    <s v="https://twitter.com/#!/b_angelam/status/1145323432755810305"/>
    <m/>
    <m/>
    <s v="1145323432755810305"/>
    <m/>
    <b v="0"/>
    <n v="0"/>
    <s v=""/>
    <b v="0"/>
    <s v="en"/>
    <m/>
    <s v=""/>
    <b v="0"/>
    <n v="11"/>
    <s v="1145262951445614592"/>
    <s v="Twitter Web App"/>
    <b v="0"/>
    <s v="1145262951445614592"/>
    <s v="Tweet"/>
    <n v="0"/>
    <n v="0"/>
    <m/>
    <m/>
    <m/>
    <m/>
    <m/>
    <m/>
    <m/>
    <m/>
    <n v="1"/>
    <s v="2"/>
    <s v="2"/>
  </r>
  <r>
    <s v="thecuriousluke"/>
    <s v="chidambara09"/>
    <m/>
    <m/>
    <m/>
    <m/>
    <m/>
    <m/>
    <m/>
    <m/>
    <m/>
    <n v="33"/>
    <m/>
    <m/>
    <x v="0"/>
    <d v="2019-06-30T13:36:08.000"/>
    <s v="RT @Thomas_Harrer: #NodeXL via @NodeXL_x000a__x000a_ðŸ“– https://t.co/8UzmveNdbh_x000a_@nodexl_x000a_@vivianfrancos_x000a_@smr_foundation_x000a_@chidambara09_x000a_ðŸ“Œ @thomas_harrer_x000a_@stâ€¦"/>
    <s v="https://nodexlgraphgallery.org/Pages/Graph.aspx?graphID=199355"/>
    <s v="nodexlgraphgallery.org"/>
    <x v="4"/>
    <m/>
    <s v="http://pbs.twimg.com/profile_images/1146772070547841024/u1aKb70M_normal.jpg"/>
    <x v="11"/>
    <s v="https://twitter.com/#!/thecuriousluke/status/1145325147521503232"/>
    <m/>
    <m/>
    <s v="1145325147521503232"/>
    <m/>
    <b v="0"/>
    <n v="0"/>
    <s v=""/>
    <b v="0"/>
    <s v="en"/>
    <m/>
    <s v=""/>
    <b v="0"/>
    <n v="4"/>
    <s v="1145299442171547649"/>
    <s v="RTML"/>
    <b v="0"/>
    <s v="1145299442171547649"/>
    <s v="Tweet"/>
    <n v="0"/>
    <n v="0"/>
    <m/>
    <m/>
    <m/>
    <m/>
    <m/>
    <m/>
    <m/>
    <m/>
    <n v="1"/>
    <s v="3"/>
    <s v="3"/>
  </r>
  <r>
    <s v="_oliviabot"/>
    <s v="martinhoyes"/>
    <m/>
    <m/>
    <m/>
    <m/>
    <m/>
    <m/>
    <m/>
    <m/>
    <m/>
    <n v="38"/>
    <m/>
    <m/>
    <x v="0"/>
    <d v="2019-06-30T13:41:53.000"/>
    <s v="RT @chidambara09: @Thomas_Harrer @nodexl @VivianFrancos @smr_foundation @statmaven @marc_smith @was3210 @gmacscotland @martinhoyes #NOdeXLâ€¦"/>
    <m/>
    <m/>
    <x v="4"/>
    <m/>
    <s v="http://pbs.twimg.com/profile_images/1133801411345412096/7_PKXwCE_normal.jpg"/>
    <x v="12"/>
    <s v="https://twitter.com/#!/_oliviabot/status/1145326592975134722"/>
    <m/>
    <m/>
    <s v="1145326592975134722"/>
    <m/>
    <b v="0"/>
    <n v="0"/>
    <s v=""/>
    <b v="0"/>
    <s v="en"/>
    <m/>
    <s v=""/>
    <b v="0"/>
    <n v="1"/>
    <s v="1145326200677531648"/>
    <s v="RT #MachineLearning"/>
    <b v="0"/>
    <s v="1145326200677531648"/>
    <s v="Tweet"/>
    <n v="0"/>
    <n v="0"/>
    <m/>
    <m/>
    <m/>
    <m/>
    <m/>
    <m/>
    <m/>
    <m/>
    <n v="1"/>
    <s v="3"/>
    <s v="3"/>
  </r>
  <r>
    <s v="longpopitn"/>
    <s v="lseimpactblog"/>
    <m/>
    <m/>
    <m/>
    <m/>
    <m/>
    <m/>
    <m/>
    <m/>
    <m/>
    <n v="48"/>
    <m/>
    <m/>
    <x v="0"/>
    <d v="2019-06-30T15:12:11.000"/>
    <s v="RT @MSCActions: Twitter remains the most popular platform for academic #research. Read this article from @was3210 @LSEImpactBlog to know moâ€¦"/>
    <m/>
    <m/>
    <x v="3"/>
    <m/>
    <s v="http://pbs.twimg.com/profile_images/874985879995125760/DT9B-r5m_normal.jpg"/>
    <x v="13"/>
    <s v="https://twitter.com/#!/longpopitn/status/1145349316149751808"/>
    <m/>
    <m/>
    <s v="1145349316149751808"/>
    <m/>
    <b v="0"/>
    <n v="0"/>
    <s v=""/>
    <b v="0"/>
    <s v="en"/>
    <m/>
    <s v=""/>
    <b v="0"/>
    <n v="11"/>
    <s v="1145262951445614592"/>
    <s v="Twitter for Android"/>
    <b v="0"/>
    <s v="1145262951445614592"/>
    <s v="Tweet"/>
    <n v="0"/>
    <n v="0"/>
    <m/>
    <m/>
    <m/>
    <m/>
    <m/>
    <m/>
    <m/>
    <m/>
    <n v="1"/>
    <s v="2"/>
    <s v="2"/>
  </r>
  <r>
    <s v="demografia_csic"/>
    <s v="lseimpactblog"/>
    <m/>
    <m/>
    <m/>
    <m/>
    <m/>
    <m/>
    <m/>
    <m/>
    <m/>
    <n v="51"/>
    <m/>
    <m/>
    <x v="0"/>
    <d v="2019-06-30T15:12:31.000"/>
    <s v="RT @MSCActions: Twitter remains the most popular platform for academic #research. Read this article from @was3210 @LSEImpactBlog to know moâ€¦"/>
    <m/>
    <m/>
    <x v="3"/>
    <m/>
    <s v="http://pbs.twimg.com/profile_images/1083333523392602112/YUSrahyh_normal.jpg"/>
    <x v="14"/>
    <s v="https://twitter.com/#!/demografia_csic/status/1145349400102879233"/>
    <m/>
    <m/>
    <s v="1145349400102879233"/>
    <m/>
    <b v="0"/>
    <n v="0"/>
    <s v=""/>
    <b v="0"/>
    <s v="en"/>
    <m/>
    <s v=""/>
    <b v="0"/>
    <n v="11"/>
    <s v="1145262951445614592"/>
    <s v="Twitter for Android"/>
    <b v="0"/>
    <s v="1145262951445614592"/>
    <s v="Tweet"/>
    <n v="0"/>
    <n v="0"/>
    <m/>
    <m/>
    <m/>
    <m/>
    <m/>
    <m/>
    <m/>
    <m/>
    <n v="1"/>
    <s v="2"/>
    <s v="2"/>
  </r>
  <r>
    <s v="azsciencecomm"/>
    <s v="lseimpactblog"/>
    <m/>
    <m/>
    <m/>
    <m/>
    <m/>
    <m/>
    <m/>
    <m/>
    <m/>
    <n v="54"/>
    <m/>
    <m/>
    <x v="0"/>
    <d v="2019-06-30T17:03:06.000"/>
    <s v="RT @MSCActions: Twitter remains the most popular platform for academic #research. Read this article from @was3210 @LSEImpactBlog to know moâ€¦"/>
    <m/>
    <m/>
    <x v="3"/>
    <m/>
    <s v="http://pbs.twimg.com/profile_images/1131110339888766981/JK5KnBn5_normal.jpg"/>
    <x v="15"/>
    <s v="https://twitter.com/#!/azsciencecomm/status/1145377231306481664"/>
    <m/>
    <m/>
    <s v="1145377231306481664"/>
    <m/>
    <b v="0"/>
    <n v="0"/>
    <s v=""/>
    <b v="0"/>
    <s v="en"/>
    <m/>
    <s v=""/>
    <b v="0"/>
    <n v="11"/>
    <s v="1145262951445614592"/>
    <s v="Twitter for Android"/>
    <b v="0"/>
    <s v="1145262951445614592"/>
    <s v="Tweet"/>
    <n v="0"/>
    <n v="0"/>
    <m/>
    <m/>
    <m/>
    <m/>
    <m/>
    <m/>
    <m/>
    <m/>
    <n v="1"/>
    <s v="2"/>
    <s v="2"/>
  </r>
  <r>
    <s v="sanjivvmore"/>
    <s v="vivianfrancos"/>
    <m/>
    <m/>
    <m/>
    <m/>
    <m/>
    <m/>
    <m/>
    <m/>
    <m/>
    <n v="57"/>
    <m/>
    <m/>
    <x v="0"/>
    <d v="2019-06-30T23:49:17.000"/>
    <s v="RT @BenedicteRios: RT @greentechdon: RT @Thomas_Harrer: #NodeXL via @NodeXL_x000a__x000a_ðŸ“– https://t.co/7pBEu7EWEe_x000a_@nodexl_x000a_@vivianfrancos_x000a_@smr_foundatiâ€¦"/>
    <s v="https://nodexlgraphgallery.org/Pages/Graph.aspx?graphID=199355"/>
    <s v="nodexlgraphgallery.org"/>
    <x v="4"/>
    <m/>
    <s v="http://pbs.twimg.com/profile_images/489105656272543744/G5_bJDKT_normal.jpeg"/>
    <x v="16"/>
    <s v="https://twitter.com/#!/sanjivvmore/status/1145479450986860544"/>
    <m/>
    <m/>
    <s v="1145479450986860544"/>
    <m/>
    <b v="0"/>
    <n v="0"/>
    <s v=""/>
    <b v="0"/>
    <s v="en"/>
    <m/>
    <s v=""/>
    <b v="0"/>
    <n v="5"/>
    <s v="1145299865813037056"/>
    <s v="Twitter for iPhone"/>
    <b v="0"/>
    <s v="1145299865813037056"/>
    <s v="Tweet"/>
    <n v="0"/>
    <n v="0"/>
    <m/>
    <m/>
    <m/>
    <m/>
    <m/>
    <m/>
    <m/>
    <m/>
    <n v="1"/>
    <s v="3"/>
    <s v="3"/>
  </r>
  <r>
    <s v="fez1099"/>
    <s v="papajohns"/>
    <m/>
    <m/>
    <m/>
    <m/>
    <m/>
    <m/>
    <m/>
    <m/>
    <m/>
    <n v="62"/>
    <m/>
    <m/>
    <x v="0"/>
    <d v="2019-07-01T03:12:15.000"/>
    <s v="@BrBoland @PapaJohns @was3210 Retweet"/>
    <m/>
    <m/>
    <x v="0"/>
    <m/>
    <s v="http://pbs.twimg.com/profile_images/1116376204364386305/7QJXBi6x_normal.jpg"/>
    <x v="17"/>
    <s v="https://twitter.com/#!/fez1099/status/1145530527753080833"/>
    <m/>
    <m/>
    <s v="1145530527753080833"/>
    <s v="1074193638308134914"/>
    <b v="0"/>
    <n v="0"/>
    <s v="4389100479"/>
    <b v="0"/>
    <s v="en"/>
    <m/>
    <s v=""/>
    <b v="0"/>
    <n v="0"/>
    <s v=""/>
    <s v="Twitter for iPhone"/>
    <b v="0"/>
    <s v="1074193638308134914"/>
    <s v="Tweet"/>
    <n v="0"/>
    <n v="0"/>
    <m/>
    <m/>
    <m/>
    <m/>
    <m/>
    <m/>
    <m/>
    <m/>
    <n v="1"/>
    <s v="12"/>
    <s v="12"/>
  </r>
  <r>
    <s v="fortunata_2030"/>
    <s v="lseimpactblog"/>
    <m/>
    <m/>
    <m/>
    <m/>
    <m/>
    <m/>
    <m/>
    <m/>
    <m/>
    <n v="65"/>
    <m/>
    <m/>
    <x v="0"/>
    <d v="2019-07-01T06:02:45.000"/>
    <s v="RT @MSCActions: Twitter remains the most popular platform for academic #research. Read this article from @was3210 @LSEImpactBlog to know moâ€¦"/>
    <m/>
    <m/>
    <x v="3"/>
    <m/>
    <s v="http://pbs.twimg.com/profile_images/1105107359431618560/IcEq4loB_normal.png"/>
    <x v="18"/>
    <s v="https://twitter.com/#!/fortunata_2030/status/1145573435470483456"/>
    <m/>
    <m/>
    <s v="1145573435470483456"/>
    <m/>
    <b v="0"/>
    <n v="0"/>
    <s v=""/>
    <b v="0"/>
    <s v="en"/>
    <m/>
    <s v=""/>
    <b v="0"/>
    <n v="16"/>
    <s v="1145262951445614592"/>
    <s v="Twitter for Android"/>
    <b v="0"/>
    <s v="1145262951445614592"/>
    <s v="Tweet"/>
    <n v="0"/>
    <n v="0"/>
    <m/>
    <m/>
    <m/>
    <m/>
    <m/>
    <m/>
    <m/>
    <m/>
    <n v="1"/>
    <s v="2"/>
    <s v="2"/>
  </r>
  <r>
    <s v="mariecurie_ncp"/>
    <s v="lseimpactblog"/>
    <m/>
    <m/>
    <m/>
    <m/>
    <m/>
    <m/>
    <m/>
    <m/>
    <m/>
    <n v="68"/>
    <m/>
    <m/>
    <x v="0"/>
    <d v="2019-07-01T08:15:30.000"/>
    <s v="RT @MSCActions: Twitter remains the most popular platform for academic #research. Read this article from @was3210 @LSEImpactBlog to know moâ€¦"/>
    <m/>
    <m/>
    <x v="3"/>
    <m/>
    <s v="http://pbs.twimg.com/profile_images/920256724010876929/_E_DFBra_normal.jpg"/>
    <x v="19"/>
    <s v="https://twitter.com/#!/mariecurie_ncp/status/1145606844980875264"/>
    <m/>
    <m/>
    <s v="1145606844980875264"/>
    <m/>
    <b v="0"/>
    <n v="0"/>
    <s v=""/>
    <b v="0"/>
    <s v="en"/>
    <m/>
    <s v=""/>
    <b v="0"/>
    <n v="16"/>
    <s v="1145262951445614592"/>
    <s v="Twitter for iPhone"/>
    <b v="0"/>
    <s v="1145262951445614592"/>
    <s v="Tweet"/>
    <n v="0"/>
    <n v="0"/>
    <m/>
    <m/>
    <m/>
    <m/>
    <m/>
    <m/>
    <m/>
    <m/>
    <n v="1"/>
    <s v="2"/>
    <s v="2"/>
  </r>
  <r>
    <s v="ied_europe"/>
    <s v="lseimpactblog"/>
    <m/>
    <m/>
    <m/>
    <m/>
    <m/>
    <m/>
    <m/>
    <m/>
    <m/>
    <n v="71"/>
    <m/>
    <m/>
    <x v="0"/>
    <d v="2019-07-01T08:21:41.000"/>
    <s v="RT @MSCActions: Twitter remains the most popular platform for academic #research. Read this article from @was3210 @LSEImpactBlog to know moâ€¦"/>
    <m/>
    <m/>
    <x v="3"/>
    <m/>
    <s v="http://pbs.twimg.com/profile_images/1092797947056738309/0juwDZ5H_normal.jpg"/>
    <x v="20"/>
    <s v="https://twitter.com/#!/ied_europe/status/1145608397573824512"/>
    <m/>
    <m/>
    <s v="1145608397573824512"/>
    <m/>
    <b v="0"/>
    <n v="0"/>
    <s v=""/>
    <b v="0"/>
    <s v="en"/>
    <m/>
    <s v=""/>
    <b v="0"/>
    <n v="16"/>
    <s v="1145262951445614592"/>
    <s v="Twitter Web Client"/>
    <b v="0"/>
    <s v="1145262951445614592"/>
    <s v="Tweet"/>
    <n v="0"/>
    <n v="0"/>
    <m/>
    <m/>
    <m/>
    <m/>
    <m/>
    <m/>
    <m/>
    <m/>
    <n v="1"/>
    <s v="2"/>
    <s v="2"/>
  </r>
  <r>
    <s v="jseubaparis"/>
    <s v="lseimpactblog"/>
    <m/>
    <m/>
    <m/>
    <m/>
    <m/>
    <m/>
    <m/>
    <m/>
    <m/>
    <n v="74"/>
    <m/>
    <m/>
    <x v="0"/>
    <d v="2019-07-01T12:39:18.000"/>
    <s v="RT @MSCActions: Twitter remains the most popular platform for academic #research. Read this article from @was3210 @LSEImpactBlog to know moâ€¦"/>
    <m/>
    <m/>
    <x v="3"/>
    <m/>
    <s v="http://pbs.twimg.com/profile_images/848494594539040768/WNVeZVHd_normal.jpg"/>
    <x v="21"/>
    <s v="https://twitter.com/#!/jseubaparis/status/1145673231791210498"/>
    <m/>
    <m/>
    <s v="1145673231791210498"/>
    <m/>
    <b v="0"/>
    <n v="0"/>
    <s v=""/>
    <b v="0"/>
    <s v="en"/>
    <m/>
    <s v=""/>
    <b v="0"/>
    <n v="16"/>
    <s v="1145262951445614592"/>
    <s v="Twitter for Android"/>
    <b v="0"/>
    <s v="1145262951445614592"/>
    <s v="Tweet"/>
    <n v="0"/>
    <n v="0"/>
    <m/>
    <m/>
    <m/>
    <m/>
    <m/>
    <m/>
    <m/>
    <m/>
    <n v="1"/>
    <s v="2"/>
    <s v="2"/>
  </r>
  <r>
    <s v="syu_adnan"/>
    <s v="was3210"/>
    <m/>
    <m/>
    <m/>
    <m/>
    <m/>
    <m/>
    <m/>
    <m/>
    <m/>
    <n v="77"/>
    <m/>
    <m/>
    <x v="0"/>
    <d v="2019-07-02T11:48:21.000"/>
    <s v="RT @was3210: A comparison of information sharing behaviours across 379 health conditions on Twitter https://t.co/QhLZLyYsZW_x000a_#PhDChat #Sociaâ€¦"/>
    <s v="https://link.springer.com/article/10.1007%2Fs00038-018-1192-5"/>
    <s v="springer.com"/>
    <x v="5"/>
    <m/>
    <s v="http://pbs.twimg.com/profile_images/1043088073284673536/ZoKjNNic_normal.jpg"/>
    <x v="22"/>
    <s v="https://twitter.com/#!/syu_adnan/status/1146022796234911744"/>
    <m/>
    <m/>
    <s v="1146022796234911744"/>
    <m/>
    <b v="0"/>
    <n v="0"/>
    <s v=""/>
    <b v="0"/>
    <s v="en"/>
    <m/>
    <s v=""/>
    <b v="0"/>
    <n v="1"/>
    <s v="1145994888942641152"/>
    <s v="Twitter Web App"/>
    <b v="0"/>
    <s v="1145994888942641152"/>
    <s v="Tweet"/>
    <n v="0"/>
    <n v="0"/>
    <m/>
    <m/>
    <m/>
    <m/>
    <m/>
    <m/>
    <m/>
    <m/>
    <n v="1"/>
    <s v="1"/>
    <s v="1"/>
  </r>
  <r>
    <s v="protect_itn"/>
    <s v="lseimpactblog"/>
    <m/>
    <m/>
    <m/>
    <m/>
    <m/>
    <m/>
    <m/>
    <m/>
    <m/>
    <n v="78"/>
    <m/>
    <m/>
    <x v="0"/>
    <d v="2019-07-02T19:43:47.000"/>
    <s v="RT @MSCActions: Twitter remains the most popular platform for academic #research. Read this article from @was3210 @LSEImpactBlog to know moâ€¦"/>
    <m/>
    <m/>
    <x v="3"/>
    <m/>
    <s v="http://pbs.twimg.com/profile_images/1141657459599269888/IzEdI-Hx_normal.jpg"/>
    <x v="23"/>
    <s v="https://twitter.com/#!/protect_itn/status/1146142444020518913"/>
    <m/>
    <m/>
    <s v="1146142444020518913"/>
    <m/>
    <b v="0"/>
    <n v="0"/>
    <s v=""/>
    <b v="0"/>
    <s v="en"/>
    <m/>
    <s v=""/>
    <b v="0"/>
    <n v="17"/>
    <s v="1145262951445614592"/>
    <s v="Twitter for iPhone"/>
    <b v="0"/>
    <s v="1145262951445614592"/>
    <s v="Tweet"/>
    <n v="0"/>
    <n v="0"/>
    <m/>
    <m/>
    <m/>
    <m/>
    <m/>
    <m/>
    <m/>
    <m/>
    <n v="1"/>
    <s v="2"/>
    <s v="2"/>
  </r>
  <r>
    <s v="tyajoon"/>
    <s v="emjjj94"/>
    <m/>
    <m/>
    <m/>
    <m/>
    <m/>
    <m/>
    <m/>
    <m/>
    <m/>
    <n v="81"/>
    <m/>
    <m/>
    <x v="0"/>
    <d v="2019-07-02T20:28:39.000"/>
    <s v="@was3210 @nodexl @EmJJJ94"/>
    <m/>
    <m/>
    <x v="0"/>
    <m/>
    <s v="http://pbs.twimg.com/profile_images/1043264845221642240/cEVTQZT7_normal.jpg"/>
    <x v="24"/>
    <s v="https://twitter.com/#!/tyajoon/status/1146153732847144961"/>
    <m/>
    <m/>
    <s v="1146153732847144961"/>
    <s v="1146115790086770689"/>
    <b v="0"/>
    <n v="2"/>
    <s v="2176358690"/>
    <b v="0"/>
    <s v="und"/>
    <m/>
    <s v=""/>
    <b v="0"/>
    <n v="0"/>
    <s v=""/>
    <s v="Twitter for Android"/>
    <b v="0"/>
    <s v="1146115790086770689"/>
    <s v="Tweet"/>
    <n v="0"/>
    <n v="0"/>
    <m/>
    <m/>
    <m/>
    <m/>
    <m/>
    <m/>
    <m/>
    <m/>
    <n v="1"/>
    <s v="3"/>
    <s v="3"/>
  </r>
  <r>
    <s v="openp2pdesign"/>
    <s v="lseimpactblog"/>
    <m/>
    <m/>
    <m/>
    <m/>
    <m/>
    <m/>
    <m/>
    <m/>
    <m/>
    <n v="84"/>
    <m/>
    <m/>
    <x v="0"/>
    <d v="2019-07-02T20:37:11.000"/>
    <s v="RT @MSCActions: Twitter remains the most popular platform for academic #research. Read this article from @was3210 @LSEImpactBlog to know moâ€¦"/>
    <m/>
    <m/>
    <x v="3"/>
    <m/>
    <s v="http://pbs.twimg.com/profile_images/460037731742011392/89-wbbyN_normal.jpeg"/>
    <x v="25"/>
    <s v="https://twitter.com/#!/openp2pdesign/status/1146155881677119489"/>
    <m/>
    <m/>
    <s v="1146155881677119489"/>
    <m/>
    <b v="0"/>
    <n v="0"/>
    <s v=""/>
    <b v="0"/>
    <s v="en"/>
    <m/>
    <s v=""/>
    <b v="0"/>
    <n v="19"/>
    <s v="1145262951445614592"/>
    <s v="Twitter Web App"/>
    <b v="0"/>
    <s v="1145262951445614592"/>
    <s v="Tweet"/>
    <n v="0"/>
    <n v="0"/>
    <m/>
    <m/>
    <m/>
    <m/>
    <m/>
    <m/>
    <m/>
    <m/>
    <n v="1"/>
    <s v="2"/>
    <s v="2"/>
  </r>
  <r>
    <s v="aqsaqal"/>
    <s v="nodexl"/>
    <m/>
    <m/>
    <m/>
    <m/>
    <m/>
    <m/>
    <m/>
    <m/>
    <m/>
    <n v="87"/>
    <m/>
    <m/>
    <x v="0"/>
    <d v="2019-07-02T22:03:01.000"/>
    <s v="@was3210 @marc_smith @nodexl There is a good reason why the spacing between &quot;L&quot; and &quot;Y&quot; is usually reduced."/>
    <m/>
    <m/>
    <x v="0"/>
    <m/>
    <s v="http://pbs.twimg.com/profile_images/1102976062739369985/EZcuBSt1_normal.png"/>
    <x v="26"/>
    <s v="https://twitter.com/#!/aqsaqal/status/1146177482489520129"/>
    <m/>
    <m/>
    <s v="1146177482489520129"/>
    <s v="1146115790086770689"/>
    <b v="0"/>
    <n v="0"/>
    <s v="2176358690"/>
    <b v="0"/>
    <s v="en"/>
    <m/>
    <s v=""/>
    <b v="0"/>
    <n v="0"/>
    <s v=""/>
    <s v="Twitter Web Client"/>
    <b v="0"/>
    <s v="1146115790086770689"/>
    <s v="Tweet"/>
    <n v="0"/>
    <n v="0"/>
    <m/>
    <m/>
    <m/>
    <m/>
    <m/>
    <m/>
    <m/>
    <m/>
    <n v="1"/>
    <s v="3"/>
    <s v="3"/>
  </r>
  <r>
    <s v="academicchatter"/>
    <s v="hiljnl"/>
    <m/>
    <m/>
    <m/>
    <m/>
    <m/>
    <m/>
    <m/>
    <m/>
    <m/>
    <n v="90"/>
    <m/>
    <m/>
    <x v="0"/>
    <d v="2019-07-02T09:33:09.000"/>
    <s v="RT @was3210: Now fully *open access* @HILJnl article _x000a__x000a_Novel insights into views towards H1N1 during the 2009 Pandemic: a thematic analysisâ€¦"/>
    <m/>
    <m/>
    <x v="0"/>
    <m/>
    <s v="http://pbs.twimg.com/profile_images/1150194383217725440/4ey_eQPI_normal.jpg"/>
    <x v="27"/>
    <s v="https://twitter.com/#!/academicchatter/status/1145988773005709312"/>
    <m/>
    <m/>
    <s v="1145988773005709312"/>
    <m/>
    <b v="0"/>
    <n v="0"/>
    <s v=""/>
    <b v="0"/>
    <s v="en"/>
    <m/>
    <s v=""/>
    <b v="0"/>
    <n v="1"/>
    <s v="1145988211719757824"/>
    <s v="Academic Chatter"/>
    <b v="0"/>
    <s v="1145988211719757824"/>
    <s v="Tweet"/>
    <n v="0"/>
    <n v="0"/>
    <m/>
    <m/>
    <m/>
    <m/>
    <m/>
    <m/>
    <m/>
    <m/>
    <n v="1"/>
    <s v="1"/>
    <s v="1"/>
  </r>
  <r>
    <s v="academicchatter"/>
    <s v="nodexl"/>
    <m/>
    <m/>
    <m/>
    <m/>
    <m/>
    <m/>
    <m/>
    <m/>
    <m/>
    <n v="92"/>
    <m/>
    <m/>
    <x v="0"/>
    <d v="2019-07-02T22:03:25.000"/>
    <s v="RT @was3210: Social Media &amp;amp; Digital Humanities: Social Network Analysis Using _x000a_@NodeXL_x000a__x000a_*virtual attendance possible*_x000a__x000a_https://t.co/dVAOYi0â€¦"/>
    <m/>
    <m/>
    <x v="0"/>
    <m/>
    <s v="http://pbs.twimg.com/profile_images/1150194383217725440/4ey_eQPI_normal.jpg"/>
    <x v="28"/>
    <s v="https://twitter.com/#!/academicchatter/status/1146177585346416640"/>
    <m/>
    <m/>
    <s v="1146177585346416640"/>
    <m/>
    <b v="0"/>
    <n v="0"/>
    <s v=""/>
    <b v="0"/>
    <s v="en"/>
    <m/>
    <s v=""/>
    <b v="0"/>
    <n v="3"/>
    <s v="1146177112396767233"/>
    <s v="Academic Chatter"/>
    <b v="0"/>
    <s v="1146177112396767233"/>
    <s v="Tweet"/>
    <n v="0"/>
    <n v="0"/>
    <m/>
    <m/>
    <m/>
    <m/>
    <m/>
    <m/>
    <m/>
    <m/>
    <n v="1"/>
    <s v="1"/>
    <s v="3"/>
  </r>
  <r>
    <s v="casettarilab"/>
    <s v="lseimpactblog"/>
    <m/>
    <m/>
    <m/>
    <m/>
    <m/>
    <m/>
    <m/>
    <m/>
    <m/>
    <n v="94"/>
    <m/>
    <m/>
    <x v="0"/>
    <d v="2019-07-03T05:03:13.000"/>
    <s v="RT @MSCActions: Twitter remains the most popular platform for academic #research. Read this article from @was3210 @LSEImpactBlog to know moâ€¦"/>
    <m/>
    <m/>
    <x v="3"/>
    <m/>
    <s v="http://pbs.twimg.com/profile_images/1070786753706016768/eEBimI9p_normal.jpg"/>
    <x v="29"/>
    <s v="https://twitter.com/#!/casettarilab/status/1146283230691233792"/>
    <m/>
    <m/>
    <s v="1146283230691233792"/>
    <m/>
    <b v="0"/>
    <n v="0"/>
    <s v=""/>
    <b v="0"/>
    <s v="en"/>
    <m/>
    <s v=""/>
    <b v="0"/>
    <n v="19"/>
    <s v="1145262951445614592"/>
    <s v="Twitter for iPhone"/>
    <b v="0"/>
    <s v="1145262951445614592"/>
    <s v="Tweet"/>
    <n v="0"/>
    <n v="0"/>
    <m/>
    <m/>
    <m/>
    <m/>
    <m/>
    <m/>
    <m/>
    <m/>
    <n v="1"/>
    <s v="2"/>
    <s v="2"/>
  </r>
  <r>
    <s v="crespelelodie"/>
    <s v="was3210"/>
    <m/>
    <m/>
    <m/>
    <m/>
    <m/>
    <m/>
    <m/>
    <m/>
    <m/>
    <n v="97"/>
    <m/>
    <m/>
    <x v="0"/>
    <d v="2019-07-03T13:14:24.000"/>
    <s v="RT @was3210: I was in secondary school when social media became popular &amp;amp; Facebook launched. At the time  I didn't understand the power ofâ€¦"/>
    <m/>
    <m/>
    <x v="0"/>
    <m/>
    <s v="http://pbs.twimg.com/profile_images/1057564877009707008/4mJ0c-Bi_normal.jpg"/>
    <x v="30"/>
    <s v="https://twitter.com/#!/crespelelodie/status/1146406840110112769"/>
    <m/>
    <m/>
    <s v="1146406840110112769"/>
    <m/>
    <b v="0"/>
    <n v="0"/>
    <s v=""/>
    <b v="0"/>
    <s v="en"/>
    <m/>
    <s v=""/>
    <b v="0"/>
    <n v="3"/>
    <s v="1146400309192908802"/>
    <s v="Twitter for Android"/>
    <b v="0"/>
    <s v="1146400309192908802"/>
    <s v="Tweet"/>
    <n v="0"/>
    <n v="0"/>
    <m/>
    <m/>
    <m/>
    <m/>
    <m/>
    <m/>
    <m/>
    <m/>
    <n v="1"/>
    <s v="1"/>
    <s v="1"/>
  </r>
  <r>
    <s v="nsmnss"/>
    <s v="nodexl"/>
    <m/>
    <m/>
    <m/>
    <m/>
    <m/>
    <m/>
    <m/>
    <m/>
    <m/>
    <n v="98"/>
    <m/>
    <m/>
    <x v="0"/>
    <d v="2019-07-03T15:51:32.000"/>
    <s v="RT @was3210: Social Media &amp;amp; Digital Humanities: Social Network Analysis Using _x000a_@NodeXL_x000a__x000a_*virtual attendance possible*_x000a__x000a_https://t.co/dVAOYi0â€¦"/>
    <m/>
    <m/>
    <x v="0"/>
    <m/>
    <s v="http://pbs.twimg.com/profile_images/2161569036/NSMNSS_normal.JPG"/>
    <x v="31"/>
    <s v="https://twitter.com/#!/nsmnss/status/1146446385291694080"/>
    <m/>
    <m/>
    <s v="1146446385291694080"/>
    <m/>
    <b v="0"/>
    <n v="0"/>
    <s v=""/>
    <b v="0"/>
    <s v="en"/>
    <m/>
    <s v=""/>
    <b v="0"/>
    <n v="8"/>
    <s v="1146115790086770689"/>
    <s v="Twitter for Android"/>
    <b v="0"/>
    <s v="1146115790086770689"/>
    <s v="Tweet"/>
    <n v="0"/>
    <n v="0"/>
    <m/>
    <m/>
    <m/>
    <m/>
    <m/>
    <m/>
    <m/>
    <m/>
    <n v="1"/>
    <s v="3"/>
    <s v="3"/>
  </r>
  <r>
    <s v="asist_sigsm"/>
    <s v="nodexl"/>
    <m/>
    <m/>
    <m/>
    <m/>
    <m/>
    <m/>
    <m/>
    <m/>
    <m/>
    <n v="100"/>
    <m/>
    <m/>
    <x v="0"/>
    <d v="2019-07-03T15:52:07.000"/>
    <s v="RT @was3210: Social Media &amp;amp; Digital Humanities: Social Network Analysis Using _x000a_@NodeXL_x000a__x000a_*virtual attendance possible*_x000a__x000a_https://t.co/dVAOYi0â€¦"/>
    <m/>
    <m/>
    <x v="0"/>
    <m/>
    <s v="http://pbs.twimg.com/profile_images/972197921549668352/q35pAXK6_normal.jpg"/>
    <x v="32"/>
    <s v="https://twitter.com/#!/asist_sigsm/status/1146446528711733249"/>
    <m/>
    <m/>
    <s v="1146446528711733249"/>
    <m/>
    <b v="0"/>
    <n v="0"/>
    <s v=""/>
    <b v="0"/>
    <s v="en"/>
    <m/>
    <s v=""/>
    <b v="0"/>
    <n v="8"/>
    <s v="1146115790086770689"/>
    <s v="Twitter for Android"/>
    <b v="0"/>
    <s v="1146115790086770689"/>
    <s v="Tweet"/>
    <n v="0"/>
    <n v="0"/>
    <m/>
    <m/>
    <m/>
    <m/>
    <m/>
    <m/>
    <m/>
    <m/>
    <n v="1"/>
    <s v="3"/>
    <s v="3"/>
  </r>
  <r>
    <s v="obspsy"/>
    <s v="was3210"/>
    <m/>
    <m/>
    <m/>
    <m/>
    <m/>
    <m/>
    <m/>
    <m/>
    <m/>
    <n v="102"/>
    <m/>
    <m/>
    <x v="0"/>
    <d v="2019-07-03T16:43:41.000"/>
    <s v="RT @was3210: &quot;Our findings have broad implications for understanding how social media activity is structured under the conditions of informâ€¦"/>
    <m/>
    <m/>
    <x v="0"/>
    <m/>
    <s v="http://pbs.twimg.com/profile_images/1128030189022273537/ce_xp-Gy_normal.jpg"/>
    <x v="33"/>
    <s v="https://twitter.com/#!/obspsy/status/1146459505720532992"/>
    <m/>
    <m/>
    <s v="1146459505720532992"/>
    <m/>
    <b v="0"/>
    <n v="0"/>
    <s v=""/>
    <b v="0"/>
    <s v="en"/>
    <m/>
    <s v=""/>
    <b v="0"/>
    <n v="3"/>
    <s v="1146441553579302913"/>
    <s v="Twitter for iPhone"/>
    <b v="0"/>
    <s v="1146441553579302913"/>
    <s v="Tweet"/>
    <n v="0"/>
    <n v="0"/>
    <m/>
    <m/>
    <m/>
    <m/>
    <m/>
    <m/>
    <m/>
    <m/>
    <n v="1"/>
    <s v="1"/>
    <s v="1"/>
  </r>
  <r>
    <s v="shortcutstv_cjl"/>
    <s v="was3210"/>
    <m/>
    <m/>
    <m/>
    <m/>
    <m/>
    <m/>
    <m/>
    <m/>
    <m/>
    <n v="103"/>
    <m/>
    <m/>
    <x v="0"/>
    <d v="2019-07-03T17:26:56.000"/>
    <s v="RT @was3210: I was in secondary school when social media became popular &amp;amp; Facebook launched. At the time  I didn't understand the power ofâ€¦"/>
    <m/>
    <m/>
    <x v="0"/>
    <m/>
    <s v="http://pbs.twimg.com/profile_images/841939001212866560/IjX_Yzzz_normal.jpg"/>
    <x v="34"/>
    <s v="https://twitter.com/#!/shortcutstv_cjl/status/1146470391004704771"/>
    <m/>
    <m/>
    <s v="1146470391004704771"/>
    <m/>
    <b v="0"/>
    <n v="0"/>
    <s v=""/>
    <b v="0"/>
    <s v="en"/>
    <m/>
    <s v=""/>
    <b v="0"/>
    <n v="4"/>
    <s v="1146467568951189504"/>
    <s v="Twitter Web App"/>
    <b v="0"/>
    <s v="1146467568951189504"/>
    <s v="Tweet"/>
    <n v="0"/>
    <n v="0"/>
    <m/>
    <m/>
    <m/>
    <m/>
    <m/>
    <m/>
    <m/>
    <m/>
    <n v="1"/>
    <s v="1"/>
    <s v="1"/>
  </r>
  <r>
    <s v="pamela1981"/>
    <s v="spicer_booth"/>
    <m/>
    <m/>
    <m/>
    <m/>
    <m/>
    <m/>
    <m/>
    <m/>
    <m/>
    <n v="104"/>
    <m/>
    <m/>
    <x v="1"/>
    <d v="2019-07-03T18:22:24.000"/>
    <s v="@spicer_booth have you seen this? Not sure it'll help you at this stage, but might be interesting? Might not be of course ðŸ˜‰ https://t.co/5nPeuqRoit"/>
    <s v="https://twitter.com/was3210/status/1146481965744308225"/>
    <s v="twitter.com"/>
    <x v="0"/>
    <m/>
    <s v="http://pbs.twimg.com/profile_images/1142176392848826368/EzA8rdQD_normal.jpg"/>
    <x v="35"/>
    <s v="https://twitter.com/#!/pamela1981/status/1146484350663442433"/>
    <m/>
    <m/>
    <s v="1146484350663442433"/>
    <m/>
    <b v="0"/>
    <n v="1"/>
    <s v="738314300905914368"/>
    <b v="1"/>
    <s v="en"/>
    <m/>
    <s v="1146481965744308225"/>
    <b v="0"/>
    <n v="0"/>
    <s v=""/>
    <s v="Twitter for Android"/>
    <b v="0"/>
    <s v="1146484350663442433"/>
    <s v="Tweet"/>
    <n v="0"/>
    <n v="0"/>
    <m/>
    <m/>
    <m/>
    <m/>
    <m/>
    <m/>
    <m/>
    <m/>
    <n v="1"/>
    <s v="15"/>
    <s v="15"/>
  </r>
  <r>
    <s v="luiy"/>
    <s v="nodexl"/>
    <m/>
    <m/>
    <m/>
    <m/>
    <m/>
    <m/>
    <m/>
    <m/>
    <m/>
    <n v="105"/>
    <m/>
    <m/>
    <x v="0"/>
    <d v="2019-07-03T21:15:58.000"/>
    <s v="RT @was3210: Social Media &amp;amp; Digital Humanities: Social Network Analysis Using _x000a_@NodeXL_x000a__x000a_*virtual attendance possible*_x000a__x000a_https://t.co/dVAOYi0…"/>
    <m/>
    <m/>
    <x v="0"/>
    <m/>
    <s v="http://pbs.twimg.com/profile_images/1102663389074067458/MZU9bPCN_normal.jpg"/>
    <x v="36"/>
    <s v="https://twitter.com/#!/luiy/status/1146528031718215682"/>
    <m/>
    <m/>
    <s v="1146528031718215682"/>
    <m/>
    <b v="0"/>
    <n v="0"/>
    <s v=""/>
    <b v="0"/>
    <s v="en"/>
    <m/>
    <s v=""/>
    <b v="0"/>
    <n v="4"/>
    <s v="1146520981227343872"/>
    <s v="Twitter for Android"/>
    <b v="0"/>
    <s v="1146520981227343872"/>
    <s v="Tweet"/>
    <n v="0"/>
    <n v="0"/>
    <m/>
    <m/>
    <m/>
    <m/>
    <m/>
    <m/>
    <m/>
    <m/>
    <n v="1"/>
    <s v="3"/>
    <s v="3"/>
  </r>
  <r>
    <s v="irishetchings"/>
    <s v="larerbloggen"/>
    <m/>
    <m/>
    <m/>
    <m/>
    <m/>
    <m/>
    <m/>
    <m/>
    <m/>
    <n v="107"/>
    <m/>
    <m/>
    <x v="0"/>
    <d v="2019-07-03T21:29:05.000"/>
    <s v="RT @Larerbloggen: Using Twitter as a data source: an overview of social media research tools (2019)_x000a_Wasim Ahmed updates the latest developm…"/>
    <m/>
    <m/>
    <x v="0"/>
    <m/>
    <s v="http://pbs.twimg.com/profile_images/2258257973/Heartland4web_normal.jpg"/>
    <x v="37"/>
    <s v="https://twitter.com/#!/irishetchings/status/1146531329514909697"/>
    <m/>
    <m/>
    <s v="1146531329514909697"/>
    <m/>
    <b v="0"/>
    <n v="0"/>
    <s v=""/>
    <b v="0"/>
    <s v="en"/>
    <m/>
    <s v=""/>
    <b v="0"/>
    <n v="6"/>
    <s v="1142744856835559424"/>
    <s v="Twitter for iPhone"/>
    <b v="0"/>
    <s v="1142744856835559424"/>
    <s v="Tweet"/>
    <n v="0"/>
    <n v="0"/>
    <m/>
    <m/>
    <m/>
    <m/>
    <m/>
    <m/>
    <m/>
    <m/>
    <n v="1"/>
    <s v="1"/>
    <s v="1"/>
  </r>
  <r>
    <s v="dale_munday"/>
    <s v="suebecks"/>
    <m/>
    <m/>
    <m/>
    <m/>
    <m/>
    <m/>
    <m/>
    <m/>
    <m/>
    <n v="108"/>
    <m/>
    <m/>
    <x v="0"/>
    <d v="2019-07-03T19:16:02.000"/>
    <s v="@was3210 @suebecks One for you @Lenandlar ðŸ‘ðŸ»"/>
    <m/>
    <m/>
    <x v="0"/>
    <m/>
    <s v="http://pbs.twimg.com/profile_images/1085463151854972928/JEjDxnZP_normal.jpg"/>
    <x v="38"/>
    <s v="https://twitter.com/#!/dale_munday/status/1146497848147660800"/>
    <m/>
    <m/>
    <s v="1146497848147660800"/>
    <s v="1146481965744308225"/>
    <b v="0"/>
    <n v="0"/>
    <s v="2176358690"/>
    <b v="0"/>
    <s v="en"/>
    <m/>
    <s v=""/>
    <b v="0"/>
    <n v="0"/>
    <s v=""/>
    <s v="Twitter for Android"/>
    <b v="0"/>
    <s v="1146481965744308225"/>
    <s v="Tweet"/>
    <n v="0"/>
    <n v="0"/>
    <m/>
    <m/>
    <m/>
    <m/>
    <m/>
    <m/>
    <m/>
    <m/>
    <n v="1"/>
    <s v="11"/>
    <s v="11"/>
  </r>
  <r>
    <s v="lenandlar"/>
    <s v="suebecks"/>
    <m/>
    <m/>
    <m/>
    <m/>
    <m/>
    <m/>
    <m/>
    <m/>
    <m/>
    <n v="109"/>
    <m/>
    <m/>
    <x v="0"/>
    <d v="2019-07-03T21:36:09.000"/>
    <s v="@Dale_Munday @was3210 @suebecks Yea Dale thanks it is indeed so. Appreciated."/>
    <m/>
    <m/>
    <x v="0"/>
    <m/>
    <s v="http://pbs.twimg.com/profile_images/3532181986/7c2af885cc0fab7babae2e0df1d1a9e3_normal.jpeg"/>
    <x v="39"/>
    <s v="https://twitter.com/#!/lenandlar/status/1146533108499582978"/>
    <m/>
    <m/>
    <s v="1146533108499582978"/>
    <s v="1146497848147660800"/>
    <b v="0"/>
    <n v="3"/>
    <s v="425731247"/>
    <b v="0"/>
    <s v="en"/>
    <m/>
    <s v=""/>
    <b v="0"/>
    <n v="0"/>
    <s v=""/>
    <s v="Twitter for Android"/>
    <b v="0"/>
    <s v="1146497848147660800"/>
    <s v="Tweet"/>
    <n v="0"/>
    <n v="0"/>
    <m/>
    <m/>
    <m/>
    <m/>
    <m/>
    <m/>
    <m/>
    <m/>
    <n v="1"/>
    <s v="11"/>
    <s v="11"/>
  </r>
  <r>
    <s v="koltaikolina"/>
    <s v="larerbloggen"/>
    <m/>
    <m/>
    <m/>
    <m/>
    <m/>
    <m/>
    <m/>
    <m/>
    <m/>
    <n v="114"/>
    <m/>
    <m/>
    <x v="0"/>
    <d v="2019-07-03T21:41:36.000"/>
    <s v="RT @Larerbloggen: Using Twitter as a data source: an overview of social media research tools (2019)_x000a_Wasim Ahmed updates the latest developm…"/>
    <m/>
    <m/>
    <x v="0"/>
    <m/>
    <s v="http://pbs.twimg.com/profile_images/770731174297604098/0L-3swJY_normal.jpg"/>
    <x v="40"/>
    <s v="https://twitter.com/#!/koltaikolina/status/1146534480376684545"/>
    <m/>
    <m/>
    <s v="1146534480376684545"/>
    <m/>
    <b v="0"/>
    <n v="0"/>
    <s v=""/>
    <b v="0"/>
    <s v="en"/>
    <m/>
    <s v=""/>
    <b v="0"/>
    <n v="6"/>
    <s v="1142744856835559424"/>
    <s v="Twitter for Android"/>
    <b v="0"/>
    <s v="1142744856835559424"/>
    <s v="Tweet"/>
    <n v="0"/>
    <n v="0"/>
    <m/>
    <m/>
    <m/>
    <m/>
    <m/>
    <m/>
    <m/>
    <m/>
    <n v="1"/>
    <s v="1"/>
    <s v="1"/>
  </r>
  <r>
    <s v="paulfenn16"/>
    <s v="sheffhallamuni"/>
    <m/>
    <m/>
    <m/>
    <m/>
    <m/>
    <m/>
    <m/>
    <m/>
    <m/>
    <n v="115"/>
    <m/>
    <m/>
    <x v="0"/>
    <d v="2019-07-03T22:11:31.000"/>
    <s v="RT @was3210: Learn how to use @NodeXL to analyse social media data at this event at @sheffhallamuni ! #PhDChat https://t.co/kiV5nR08F3"/>
    <s v="https://twitter.com/was3210/status/1146400309192908802"/>
    <s v="twitter.com"/>
    <x v="5"/>
    <m/>
    <s v="http://pbs.twimg.com/profile_images/817462906258386944/3Rrk3JS7_normal.jpg"/>
    <x v="41"/>
    <s v="https://twitter.com/#!/paulfenn16/status/1146542010498789376"/>
    <m/>
    <m/>
    <s v="1146542010498789376"/>
    <m/>
    <b v="0"/>
    <n v="0"/>
    <s v=""/>
    <b v="1"/>
    <s v="en"/>
    <m/>
    <s v="1146400309192908802"/>
    <b v="0"/>
    <n v="3"/>
    <s v="1146480001648353281"/>
    <s v="Twitter for iPad"/>
    <b v="0"/>
    <s v="1146480001648353281"/>
    <s v="Tweet"/>
    <n v="0"/>
    <n v="0"/>
    <m/>
    <m/>
    <m/>
    <m/>
    <m/>
    <m/>
    <m/>
    <m/>
    <n v="1"/>
    <s v="1"/>
    <s v="1"/>
  </r>
  <r>
    <s v="evaanyon"/>
    <s v="nodexl"/>
    <m/>
    <m/>
    <m/>
    <m/>
    <m/>
    <m/>
    <m/>
    <m/>
    <m/>
    <n v="118"/>
    <m/>
    <m/>
    <x v="0"/>
    <d v="2019-07-04T08:55:23.000"/>
    <s v="RT @was3210: This is what a @NodeXL graph looks like on #diabetes discussion on Twitter (see full report here https://t.co/ysuPrVlcEK)_x000a__x000a_Lea…"/>
    <s v="http://www.nodexlgraphgallery.org/Pages/Graph.aspx?graphID=201982"/>
    <s v="nodexlgraphgallery.org"/>
    <x v="6"/>
    <m/>
    <s v="http://pbs.twimg.com/profile_images/1146457924778283008/-cEnlcke_normal.png"/>
    <x v="42"/>
    <s v="https://twitter.com/#!/evaanyon/status/1146704045329068032"/>
    <m/>
    <m/>
    <s v="1146704045329068032"/>
    <m/>
    <b v="0"/>
    <n v="0"/>
    <s v=""/>
    <b v="0"/>
    <s v="en"/>
    <m/>
    <s v=""/>
    <b v="0"/>
    <n v="3"/>
    <s v="1146684532583751680"/>
    <s v="Twitter for Android"/>
    <b v="0"/>
    <s v="1146684532583751680"/>
    <s v="Tweet"/>
    <n v="0"/>
    <n v="0"/>
    <m/>
    <m/>
    <m/>
    <m/>
    <m/>
    <m/>
    <m/>
    <m/>
    <n v="1"/>
    <s v="3"/>
    <s v="3"/>
  </r>
  <r>
    <s v="kauship1"/>
    <s v="elliiipses"/>
    <m/>
    <m/>
    <m/>
    <m/>
    <m/>
    <m/>
    <m/>
    <m/>
    <m/>
    <n v="120"/>
    <m/>
    <m/>
    <x v="0"/>
    <d v="2019-07-04T16:38:24.000"/>
    <s v="@LSEImpactBlog @was3210 Cc @Elliiipses"/>
    <m/>
    <m/>
    <x v="0"/>
    <m/>
    <s v="http://pbs.twimg.com/profile_images/1121363849691709450/mXp43BYP_normal.jpg"/>
    <x v="43"/>
    <s v="https://twitter.com/#!/kauship1/status/1146820567552659459"/>
    <m/>
    <m/>
    <s v="1146820567552659459"/>
    <s v="1140923666806558721"/>
    <b v="0"/>
    <n v="1"/>
    <s v="273935884"/>
    <b v="0"/>
    <s v="und"/>
    <m/>
    <s v=""/>
    <b v="0"/>
    <n v="0"/>
    <s v=""/>
    <s v="Twitter for iPad"/>
    <b v="0"/>
    <s v="1140923666806558721"/>
    <s v="Tweet"/>
    <n v="0"/>
    <n v="0"/>
    <m/>
    <m/>
    <m/>
    <m/>
    <m/>
    <m/>
    <m/>
    <m/>
    <n v="1"/>
    <s v="2"/>
    <s v="2"/>
  </r>
  <r>
    <s v="kauship1"/>
    <s v="was3210"/>
    <m/>
    <m/>
    <m/>
    <m/>
    <m/>
    <m/>
    <m/>
    <m/>
    <m/>
    <n v="123"/>
    <m/>
    <m/>
    <x v="0"/>
    <d v="2019-07-04T16:38:32.000"/>
    <s v="RT @LSEImpactBlog: Using Twitter as a data source: an overview of social media research tools (2019) @was3210_x000a__x000a_https://t.co/jgTXD1BAm3 #Aca…"/>
    <s v="https://blogs.lse.ac.uk/impactofsocialsciences/?p=35732"/>
    <s v="ac.uk"/>
    <x v="0"/>
    <m/>
    <s v="http://pbs.twimg.com/profile_images/1121363849691709450/mXp43BYP_normal.jpg"/>
    <x v="44"/>
    <s v="https://twitter.com/#!/kauship1/status/1146820600972939266"/>
    <m/>
    <m/>
    <s v="1146820600972939266"/>
    <m/>
    <b v="0"/>
    <n v="0"/>
    <s v=""/>
    <b v="0"/>
    <s v="en"/>
    <m/>
    <s v=""/>
    <b v="0"/>
    <n v="89"/>
    <s v="1140923666806558721"/>
    <s v="Twitter for iPad"/>
    <b v="0"/>
    <s v="1140923666806558721"/>
    <s v="Tweet"/>
    <n v="0"/>
    <n v="0"/>
    <m/>
    <m/>
    <m/>
    <m/>
    <m/>
    <m/>
    <m/>
    <m/>
    <n v="2"/>
    <s v="2"/>
    <s v="1"/>
  </r>
  <r>
    <s v="aeleraqi"/>
    <s v="sheffhallamuni"/>
    <m/>
    <m/>
    <m/>
    <m/>
    <m/>
    <m/>
    <m/>
    <m/>
    <m/>
    <n v="125"/>
    <m/>
    <m/>
    <x v="0"/>
    <d v="2019-07-04T21:20:46.000"/>
    <s v="RT @was3210: Learn to analyse Twitter data for academic research at this 1 day workshop at @sheffhallamuni_x000a__x000a_Social Media &amp;amp; Digital Humaniti…"/>
    <m/>
    <m/>
    <x v="0"/>
    <m/>
    <s v="http://pbs.twimg.com/profile_images/1069714229542961152/Y6hi7Him_normal.jpg"/>
    <x v="45"/>
    <s v="https://twitter.com/#!/aeleraqi/status/1146891626272514060"/>
    <m/>
    <m/>
    <s v="1146891626272514060"/>
    <m/>
    <b v="0"/>
    <n v="0"/>
    <s v=""/>
    <b v="0"/>
    <s v="en"/>
    <m/>
    <s v=""/>
    <b v="0"/>
    <n v="5"/>
    <s v="1146887569344552961"/>
    <s v="Twitter for iPhone"/>
    <b v="0"/>
    <s v="1146887569344552961"/>
    <s v="Tweet"/>
    <n v="0"/>
    <n v="0"/>
    <m/>
    <m/>
    <m/>
    <m/>
    <m/>
    <m/>
    <m/>
    <m/>
    <n v="1"/>
    <s v="1"/>
    <s v="1"/>
  </r>
  <r>
    <s v="thesraorg"/>
    <s v="digitalmethods"/>
    <m/>
    <m/>
    <m/>
    <m/>
    <m/>
    <m/>
    <m/>
    <m/>
    <m/>
    <n v="127"/>
    <m/>
    <m/>
    <x v="0"/>
    <d v="2019-06-05T14:47:19.000"/>
    <s v="How is social media data being used in research and who is working with this data? @SAGEOceanTweets latest post featuring @was3210 @socdatalab @VisSocMedLab @BigDataSoc @digitalmethods is now available._x000a_https://t.co/gTBqMSv4Ro_x000a_#socialresearch #socialmedia #data"/>
    <s v="https://ocean.sagepub.com/blog/social-media-data-in-research-a-review-of-the-current-landscape?utm_sq=g3qnyk8bce&amp;utm_source=twitter&amp;utm_medium=SAGE_social&amp;utm_content=sageoceantweets&amp;utm_term=c6a8b96a-8b46-4efa-bf14-2bf6862e8b0e"/>
    <s v="sagepub.com"/>
    <x v="7"/>
    <m/>
    <s v="http://pbs.twimg.com/profile_images/1111565723502022656/VjsJoO-A_normal.png"/>
    <x v="46"/>
    <s v="https://twitter.com/#!/thesraorg/status/1136283362606428160"/>
    <m/>
    <m/>
    <s v="1136283362606428160"/>
    <m/>
    <b v="0"/>
    <n v="9"/>
    <s v=""/>
    <b v="0"/>
    <s v="en"/>
    <m/>
    <s v=""/>
    <b v="0"/>
    <n v="8"/>
    <s v=""/>
    <s v="SmarterQueue"/>
    <b v="0"/>
    <s v="1136283362606428160"/>
    <s v="Retweet"/>
    <n v="0"/>
    <n v="0"/>
    <m/>
    <m/>
    <m/>
    <m/>
    <m/>
    <m/>
    <m/>
    <m/>
    <n v="1"/>
    <s v="2"/>
    <s v="2"/>
  </r>
  <r>
    <s v="pelikankristina"/>
    <s v="lseimpactblog"/>
    <m/>
    <m/>
    <m/>
    <m/>
    <m/>
    <m/>
    <m/>
    <m/>
    <m/>
    <n v="131"/>
    <m/>
    <m/>
    <x v="0"/>
    <d v="2019-07-05T08:43:59.000"/>
    <s v="RT @TheSRAOrg: Using Twitter as a data source: an overview of social media research tools (2019)_x000a_Blog post by @was3210 for @LSEImpactBlog_x000a_h…"/>
    <m/>
    <m/>
    <x v="0"/>
    <m/>
    <s v="http://pbs.twimg.com/profile_images/450992520550297600/NniRQaLk_normal.jpeg"/>
    <x v="47"/>
    <s v="https://twitter.com/#!/pelikankristina/status/1147063561295978496"/>
    <m/>
    <m/>
    <s v="1147063561295978496"/>
    <m/>
    <b v="0"/>
    <n v="0"/>
    <s v=""/>
    <b v="0"/>
    <s v="en"/>
    <m/>
    <s v=""/>
    <b v="0"/>
    <n v="7"/>
    <s v="1147061353116512256"/>
    <s v="Twitter for iPhone"/>
    <b v="0"/>
    <s v="1147061353116512256"/>
    <s v="Tweet"/>
    <n v="0"/>
    <n v="0"/>
    <m/>
    <m/>
    <m/>
    <m/>
    <m/>
    <m/>
    <m/>
    <m/>
    <n v="1"/>
    <s v="2"/>
    <s v="2"/>
  </r>
  <r>
    <s v="anandstweets"/>
    <s v="lseimpactblog"/>
    <m/>
    <m/>
    <m/>
    <m/>
    <m/>
    <m/>
    <m/>
    <m/>
    <m/>
    <n v="134"/>
    <m/>
    <m/>
    <x v="0"/>
    <d v="2019-07-05T08:53:06.000"/>
    <s v="RT @TheSRAOrg: Using Twitter as a data source: an overview of social media research tools (2019)_x000a_Blog post by @was3210 for @LSEImpactBlog_x000a_h…"/>
    <m/>
    <m/>
    <x v="0"/>
    <m/>
    <s v="http://pbs.twimg.com/profile_images/731209885145239552/5pD3MB5M_normal.jpg"/>
    <x v="48"/>
    <s v="https://twitter.com/#!/anandstweets/status/1147065858470088704"/>
    <m/>
    <m/>
    <s v="1147065858470088704"/>
    <m/>
    <b v="0"/>
    <n v="0"/>
    <s v=""/>
    <b v="0"/>
    <s v="en"/>
    <m/>
    <s v=""/>
    <b v="0"/>
    <n v="7"/>
    <s v="1147061353116512256"/>
    <s v="Twitter for Android"/>
    <b v="0"/>
    <s v="1147061353116512256"/>
    <s v="Tweet"/>
    <n v="0"/>
    <n v="0"/>
    <m/>
    <m/>
    <m/>
    <m/>
    <m/>
    <m/>
    <m/>
    <m/>
    <n v="1"/>
    <s v="2"/>
    <s v="2"/>
  </r>
  <r>
    <s v="nosqldigest"/>
    <s v="vivianfrancos"/>
    <m/>
    <m/>
    <m/>
    <m/>
    <m/>
    <m/>
    <m/>
    <m/>
    <m/>
    <n v="137"/>
    <m/>
    <m/>
    <x v="0"/>
    <d v="2019-06-30T12:19:31.000"/>
    <s v="RT @BenedicteRios: RT @greentechdon: RT @Thomas_Harrer: #NodeXL via @NodeXL_x000a__x000a_ðŸ“– https://t.co/7pBEu7EWEe_x000a_@nodexl_x000a_@vivianfrancos_x000a_@smr_foundatiâ€¦"/>
    <s v="https://nodexlgraphgallery.org/Pages/Graph.aspx?graphID=199355"/>
    <s v="nodexlgraphgallery.org"/>
    <x v="4"/>
    <m/>
    <s v="http://pbs.twimg.com/profile_images/499257180009529344/CSWhr7LZ_normal.jpeg"/>
    <x v="49"/>
    <s v="https://twitter.com/#!/nosqldigest/status/1145305864506507270"/>
    <m/>
    <m/>
    <s v="1145305864506507270"/>
    <m/>
    <b v="0"/>
    <n v="0"/>
    <s v=""/>
    <b v="0"/>
    <s v="en"/>
    <m/>
    <s v=""/>
    <b v="0"/>
    <n v="4"/>
    <s v="1145299865813037056"/>
    <s v="NoSQLDigest"/>
    <b v="0"/>
    <s v="1145299865813037056"/>
    <s v="Tweet"/>
    <n v="0"/>
    <n v="0"/>
    <m/>
    <m/>
    <m/>
    <m/>
    <m/>
    <m/>
    <m/>
    <m/>
    <n v="1"/>
    <s v="3"/>
    <s v="3"/>
  </r>
  <r>
    <s v="nosqldigest"/>
    <s v="lseimpactblog"/>
    <m/>
    <m/>
    <m/>
    <m/>
    <m/>
    <m/>
    <m/>
    <m/>
    <m/>
    <n v="142"/>
    <m/>
    <m/>
    <x v="0"/>
    <d v="2019-07-05T09:22:44.000"/>
    <s v="RT @TheSRAOrg: Using Twitter as a data source: an overview of social media research tools (2019)_x000a_Blog post by @was3210 for @LSEImpactBlog_x000a_h…"/>
    <m/>
    <m/>
    <x v="0"/>
    <m/>
    <s v="http://pbs.twimg.com/profile_images/499257180009529344/CSWhr7LZ_normal.jpeg"/>
    <x v="50"/>
    <s v="https://twitter.com/#!/nosqldigest/status/1147073315770470400"/>
    <m/>
    <m/>
    <s v="1147073315770470400"/>
    <m/>
    <b v="0"/>
    <n v="0"/>
    <s v=""/>
    <b v="0"/>
    <s v="en"/>
    <m/>
    <s v=""/>
    <b v="0"/>
    <n v="7"/>
    <s v="1147061353116512256"/>
    <s v="NoSQLDigest"/>
    <b v="0"/>
    <s v="1147061353116512256"/>
    <s v="Tweet"/>
    <n v="0"/>
    <n v="0"/>
    <m/>
    <m/>
    <m/>
    <m/>
    <m/>
    <m/>
    <m/>
    <m/>
    <n v="1"/>
    <s v="3"/>
    <s v="2"/>
  </r>
  <r>
    <s v="annamariafabia2"/>
    <s v="lseimpactblog"/>
    <m/>
    <m/>
    <m/>
    <m/>
    <m/>
    <m/>
    <m/>
    <m/>
    <m/>
    <n v="145"/>
    <m/>
    <m/>
    <x v="0"/>
    <d v="2019-07-05T09:28:49.000"/>
    <s v="RT @TheSRAOrg: Using Twitter as a data source: an overview of social media research tools (2019)_x000a_Blog post by @was3210 for @LSEImpactBlog_x000a_h…"/>
    <m/>
    <m/>
    <x v="0"/>
    <m/>
    <s v="http://pbs.twimg.com/profile_images/1102583861068865538/EiwMMLpc_normal.jpg"/>
    <x v="51"/>
    <s v="https://twitter.com/#!/annamariafabia2/status/1147074844879704064"/>
    <m/>
    <m/>
    <s v="1147074844879704064"/>
    <m/>
    <b v="0"/>
    <n v="0"/>
    <s v=""/>
    <b v="0"/>
    <s v="en"/>
    <m/>
    <s v=""/>
    <b v="0"/>
    <n v="7"/>
    <s v="1147061353116512256"/>
    <s v="Twitter Web App"/>
    <b v="0"/>
    <s v="1147061353116512256"/>
    <s v="Tweet"/>
    <n v="0"/>
    <n v="0"/>
    <m/>
    <m/>
    <m/>
    <m/>
    <m/>
    <m/>
    <m/>
    <m/>
    <n v="1"/>
    <s v="2"/>
    <s v="2"/>
  </r>
  <r>
    <s v="roshnied1"/>
    <s v="lseimpactblog"/>
    <m/>
    <m/>
    <m/>
    <m/>
    <m/>
    <m/>
    <m/>
    <m/>
    <m/>
    <n v="148"/>
    <m/>
    <m/>
    <x v="0"/>
    <d v="2019-07-05T10:02:30.000"/>
    <s v="RT @TheSRAOrg: Using Twitter as a data source: an overview of social media research tools (2019)_x000a_Blog post by @was3210 for @LSEImpactBlog_x000a_h…"/>
    <m/>
    <m/>
    <x v="0"/>
    <m/>
    <s v="http://pbs.twimg.com/profile_images/1148347090940153857/uhX59G7b_normal.jpg"/>
    <x v="52"/>
    <s v="https://twitter.com/#!/roshnied1/status/1147083321899462656"/>
    <m/>
    <m/>
    <s v="1147083321899462656"/>
    <m/>
    <b v="0"/>
    <n v="0"/>
    <s v=""/>
    <b v="0"/>
    <s v="en"/>
    <m/>
    <s v=""/>
    <b v="0"/>
    <n v="7"/>
    <s v="1147061353116512256"/>
    <s v="Twitter Web App"/>
    <b v="0"/>
    <s v="1147061353116512256"/>
    <s v="Tweet"/>
    <n v="0"/>
    <n v="0"/>
    <m/>
    <m/>
    <m/>
    <m/>
    <m/>
    <m/>
    <m/>
    <m/>
    <n v="1"/>
    <s v="2"/>
    <s v="2"/>
  </r>
  <r>
    <s v="wonderfulcoffe_"/>
    <s v="manutd"/>
    <m/>
    <m/>
    <m/>
    <m/>
    <m/>
    <m/>
    <m/>
    <m/>
    <m/>
    <n v="152"/>
    <m/>
    <m/>
    <x v="0"/>
    <d v="2019-07-05T20:00:12.000"/>
    <s v="RT @alexfenton: Network analysis through Amazon products - interesting idea from https://t.co/PMpZ34i7Am - here's what @ManUtd product netw…"/>
    <s v="http://www.yasiv.com"/>
    <s v="yasiv.com"/>
    <x v="0"/>
    <m/>
    <s v="http://abs.twimg.com/sticky/default_profile_images/default_profile_normal.png"/>
    <x v="53"/>
    <s v="https://twitter.com/#!/wonderfulcoffe_/status/1147233737278730241"/>
    <m/>
    <m/>
    <s v="1147233737278730241"/>
    <m/>
    <b v="0"/>
    <n v="0"/>
    <s v=""/>
    <b v="0"/>
    <s v="en"/>
    <m/>
    <s v=""/>
    <b v="0"/>
    <n v="6"/>
    <s v="1138130262565543937"/>
    <s v="Twitter for iPhone"/>
    <b v="0"/>
    <s v="1138130262565543937"/>
    <s v="Tweet"/>
    <n v="0"/>
    <n v="0"/>
    <m/>
    <m/>
    <m/>
    <m/>
    <m/>
    <m/>
    <m/>
    <m/>
    <n v="1"/>
    <s v="5"/>
    <s v="5"/>
  </r>
  <r>
    <s v="melanielybarger"/>
    <s v="sheffhallamuni"/>
    <m/>
    <m/>
    <m/>
    <m/>
    <m/>
    <m/>
    <m/>
    <m/>
    <m/>
    <n v="154"/>
    <m/>
    <m/>
    <x v="0"/>
    <d v="2019-07-03T18:05:33.000"/>
    <s v="RT @was3210: Learn how to use @NodeXL to analyse social media data at this event at @sheffhallamuni ! #PhDChat https://t.co/kiV5nR08F3"/>
    <s v="https://twitter.com/was3210/status/1146400309192908802"/>
    <s v="twitter.com"/>
    <x v="5"/>
    <m/>
    <s v="http://pbs.twimg.com/profile_images/1129422054195945477/beCk_UUT_normal.jpg"/>
    <x v="54"/>
    <s v="https://twitter.com/#!/melanielybarger/status/1146480110972940288"/>
    <m/>
    <m/>
    <s v="1146480110972940288"/>
    <m/>
    <b v="0"/>
    <n v="0"/>
    <s v=""/>
    <b v="1"/>
    <s v="en"/>
    <m/>
    <s v="1146400309192908802"/>
    <b v="0"/>
    <n v="2"/>
    <s v="1146480001648353281"/>
    <s v="Twitter for iPhone"/>
    <b v="0"/>
    <s v="1146480001648353281"/>
    <s v="Tweet"/>
    <n v="0"/>
    <n v="0"/>
    <m/>
    <m/>
    <m/>
    <m/>
    <m/>
    <m/>
    <m/>
    <m/>
    <n v="1"/>
    <s v="1"/>
    <s v="1"/>
  </r>
  <r>
    <s v="melanielybarger"/>
    <s v="filmstarstudies"/>
    <m/>
    <m/>
    <m/>
    <m/>
    <m/>
    <m/>
    <m/>
    <m/>
    <m/>
    <n v="157"/>
    <m/>
    <m/>
    <x v="0"/>
    <d v="2019-07-05T20:31:31.000"/>
    <s v="RT @filmstarstudies: Useful for researching Twitter/social media medhod &amp;amp; methodology including reference links &amp;amp; advisable tools._x000a__x000a_'Using…"/>
    <m/>
    <m/>
    <x v="0"/>
    <m/>
    <s v="http://pbs.twimg.com/profile_images/1129422054195945477/beCk_UUT_normal.jpg"/>
    <x v="55"/>
    <s v="https://twitter.com/#!/melanielybarger/status/1147241620603047936"/>
    <m/>
    <m/>
    <s v="1147241620603047936"/>
    <m/>
    <b v="0"/>
    <n v="0"/>
    <s v=""/>
    <b v="0"/>
    <s v="en"/>
    <m/>
    <s v=""/>
    <b v="0"/>
    <n v="3"/>
    <s v="1147235436303196161"/>
    <s v="Twitter for iPhone"/>
    <b v="0"/>
    <s v="1147235436303196161"/>
    <s v="Tweet"/>
    <n v="0"/>
    <n v="0"/>
    <m/>
    <m/>
    <m/>
    <m/>
    <m/>
    <m/>
    <m/>
    <m/>
    <n v="1"/>
    <s v="1"/>
    <s v="1"/>
  </r>
  <r>
    <s v="socialcoachdach"/>
    <s v="sheffhallamuni"/>
    <m/>
    <m/>
    <m/>
    <m/>
    <m/>
    <m/>
    <m/>
    <m/>
    <m/>
    <n v="158"/>
    <m/>
    <m/>
    <x v="0"/>
    <d v="2019-07-05T22:02:32.000"/>
    <s v="RT @was3210: Learn to analyse Twitter data for academic research at this 1 day workshop at @sheffhallamuni_x000a__x000a_Social Media &amp;amp; Digital Humaniti…"/>
    <m/>
    <m/>
    <x v="0"/>
    <m/>
    <s v="http://pbs.twimg.com/profile_images/878678629500293121/7u6pHCOs_normal.jpg"/>
    <x v="56"/>
    <s v="https://twitter.com/#!/socialcoachdach/status/1147264523058974722"/>
    <m/>
    <m/>
    <s v="1147264523058974722"/>
    <m/>
    <b v="0"/>
    <n v="0"/>
    <s v=""/>
    <b v="0"/>
    <s v="en"/>
    <m/>
    <s v=""/>
    <b v="0"/>
    <n v="4"/>
    <s v="1147241692296372224"/>
    <s v="SocialCoachDACH_Schnittstelle"/>
    <b v="0"/>
    <s v="1147241692296372224"/>
    <s v="Tweet"/>
    <n v="0"/>
    <n v="0"/>
    <m/>
    <m/>
    <m/>
    <m/>
    <m/>
    <m/>
    <m/>
    <m/>
    <n v="1"/>
    <s v="1"/>
    <s v="1"/>
  </r>
  <r>
    <s v="mayseitanidi"/>
    <s v="lseimpactblog"/>
    <m/>
    <m/>
    <m/>
    <m/>
    <m/>
    <m/>
    <m/>
    <m/>
    <m/>
    <n v="160"/>
    <m/>
    <m/>
    <x v="0"/>
    <d v="2019-07-06T05:01:47.000"/>
    <s v="RT @TheSRAOrg: Using Twitter as a data source: an overview of social media research tools (2019)_x000a_Blog post by @was3210 for @LSEImpactBlog_x000a_h…"/>
    <m/>
    <m/>
    <x v="0"/>
    <m/>
    <s v="http://pbs.twimg.com/profile_images/3267376246/de28986efbf6f5fa891f62b9a0211ee0_normal.jpeg"/>
    <x v="57"/>
    <s v="https://twitter.com/#!/mayseitanidi/status/1147370030696402946"/>
    <m/>
    <m/>
    <s v="1147370030696402946"/>
    <m/>
    <b v="0"/>
    <n v="0"/>
    <s v=""/>
    <b v="0"/>
    <s v="en"/>
    <m/>
    <s v=""/>
    <b v="0"/>
    <n v="11"/>
    <s v="1147061353116512256"/>
    <s v="Twitter for iPhone"/>
    <b v="0"/>
    <s v="1147061353116512256"/>
    <s v="Tweet"/>
    <n v="0"/>
    <n v="0"/>
    <m/>
    <m/>
    <m/>
    <m/>
    <m/>
    <m/>
    <m/>
    <m/>
    <n v="1"/>
    <s v="2"/>
    <s v="2"/>
  </r>
  <r>
    <s v="bpscyberpsych"/>
    <s v="lseimpactblog"/>
    <m/>
    <m/>
    <m/>
    <m/>
    <m/>
    <m/>
    <m/>
    <m/>
    <m/>
    <n v="163"/>
    <m/>
    <m/>
    <x v="0"/>
    <d v="2019-07-06T06:34:56.000"/>
    <s v="RT @TheSRAOrg: Using Twitter as a data source: an overview of social media research tools (2019)_x000a_Blog post by @was3210 for @LSEImpactBlog_x000a_h…"/>
    <m/>
    <m/>
    <x v="0"/>
    <m/>
    <s v="http://pbs.twimg.com/profile_images/694440270964899841/6TD_15lC_normal.jpg"/>
    <x v="58"/>
    <s v="https://twitter.com/#!/bpscyberpsych/status/1147393476222509061"/>
    <m/>
    <m/>
    <s v="1147393476222509061"/>
    <m/>
    <b v="0"/>
    <n v="0"/>
    <s v=""/>
    <b v="0"/>
    <s v="en"/>
    <m/>
    <s v=""/>
    <b v="0"/>
    <n v="11"/>
    <s v="1147061353116512256"/>
    <s v="Twitter for Android"/>
    <b v="0"/>
    <s v="1147061353116512256"/>
    <s v="Tweet"/>
    <n v="0"/>
    <n v="0"/>
    <m/>
    <m/>
    <m/>
    <m/>
    <m/>
    <m/>
    <m/>
    <m/>
    <n v="1"/>
    <s v="2"/>
    <s v="2"/>
  </r>
  <r>
    <s v="lieberothdk"/>
    <s v="lseimpactblog"/>
    <m/>
    <m/>
    <m/>
    <m/>
    <m/>
    <m/>
    <m/>
    <m/>
    <m/>
    <n v="166"/>
    <m/>
    <m/>
    <x v="0"/>
    <d v="2019-07-06T07:02:52.000"/>
    <s v="RT @TheSRAOrg: Using Twitter as a data source: an overview of social media research tools (2019)_x000a_Blog post by @was3210 for @LSEImpactBlog_x000a_h…"/>
    <m/>
    <m/>
    <x v="0"/>
    <m/>
    <s v="http://pbs.twimg.com/profile_images/1032199446573010944/ROLSiJdG_normal.jpg"/>
    <x v="59"/>
    <s v="https://twitter.com/#!/lieberothdk/status/1147400505146167297"/>
    <m/>
    <m/>
    <s v="1147400505146167297"/>
    <m/>
    <b v="0"/>
    <n v="0"/>
    <s v=""/>
    <b v="0"/>
    <s v="en"/>
    <m/>
    <s v=""/>
    <b v="0"/>
    <n v="11"/>
    <s v="1147061353116512256"/>
    <s v="Twitter Web App"/>
    <b v="0"/>
    <s v="1147061353116512256"/>
    <s v="Tweet"/>
    <n v="0"/>
    <n v="0"/>
    <m/>
    <m/>
    <m/>
    <m/>
    <m/>
    <m/>
    <m/>
    <m/>
    <n v="1"/>
    <s v="2"/>
    <s v="2"/>
  </r>
  <r>
    <s v="britdavidson"/>
    <s v="lseimpactblog"/>
    <m/>
    <m/>
    <m/>
    <m/>
    <m/>
    <m/>
    <m/>
    <m/>
    <m/>
    <n v="169"/>
    <m/>
    <m/>
    <x v="0"/>
    <d v="2019-07-06T08:12:51.000"/>
    <s v="RT @TheSRAOrg: Using Twitter as a data source: an overview of social media research tools (2019)_x000a_Blog post by @was3210 for @LSEImpactBlog_x000a_h…"/>
    <m/>
    <m/>
    <x v="0"/>
    <m/>
    <s v="http://pbs.twimg.com/profile_images/1134192358365569025/Mia3Bo4x_normal.jpg"/>
    <x v="60"/>
    <s v="https://twitter.com/#!/britdavidson/status/1147418114784681984"/>
    <m/>
    <m/>
    <s v="1147418114784681984"/>
    <m/>
    <b v="0"/>
    <n v="0"/>
    <s v=""/>
    <b v="0"/>
    <s v="en"/>
    <m/>
    <s v=""/>
    <b v="0"/>
    <n v="11"/>
    <s v="1147061353116512256"/>
    <s v="Twitter for iPhone"/>
    <b v="0"/>
    <s v="1147061353116512256"/>
    <s v="Tweet"/>
    <n v="0"/>
    <n v="0"/>
    <m/>
    <m/>
    <m/>
    <m/>
    <m/>
    <m/>
    <m/>
    <m/>
    <n v="1"/>
    <s v="2"/>
    <s v="2"/>
  </r>
  <r>
    <s v="verenanz"/>
    <s v="_valeriei"/>
    <m/>
    <m/>
    <m/>
    <m/>
    <m/>
    <m/>
    <m/>
    <m/>
    <m/>
    <n v="172"/>
    <m/>
    <m/>
    <x v="0"/>
    <d v="2019-07-06T10:35:56.000"/>
    <s v="RT @_valeriei: #edtechuvic #tiegrad https://t.co/M2FXtBQ6wf"/>
    <s v="https://twitter.com/was3210/status/1147434198745198593"/>
    <s v="twitter.com"/>
    <x v="8"/>
    <m/>
    <s v="http://pbs.twimg.com/profile_images/746774582091100160/MHg_TXgm_normal.jpg"/>
    <x v="61"/>
    <s v="https://twitter.com/#!/verenanz/status/1147454123614310400"/>
    <m/>
    <m/>
    <s v="1147454123614310400"/>
    <m/>
    <b v="0"/>
    <n v="0"/>
    <s v=""/>
    <b v="1"/>
    <s v="und"/>
    <m/>
    <s v="1147434198745198593"/>
    <b v="0"/>
    <n v="3"/>
    <s v="1147442908980600833"/>
    <s v="Twitter for iPhone"/>
    <b v="0"/>
    <s v="1147442908980600833"/>
    <s v="Tweet"/>
    <n v="0"/>
    <n v="0"/>
    <m/>
    <m/>
    <m/>
    <m/>
    <m/>
    <m/>
    <m/>
    <m/>
    <n v="1"/>
    <s v="10"/>
    <s v="10"/>
  </r>
  <r>
    <s v="dibungikalend"/>
    <s v="_valeriei"/>
    <m/>
    <m/>
    <m/>
    <m/>
    <m/>
    <m/>
    <m/>
    <m/>
    <m/>
    <n v="173"/>
    <m/>
    <m/>
    <x v="0"/>
    <d v="2019-07-06T10:57:22.000"/>
    <s v="RT @_valeriei: #edtechuvic #tiegrad https://t.co/M2FXtBQ6wf"/>
    <s v="https://twitter.com/was3210/status/1147434198745198593"/>
    <s v="twitter.com"/>
    <x v="8"/>
    <m/>
    <s v="http://pbs.twimg.com/profile_images/442318740412055552/7PS6LVs4_normal.jpeg"/>
    <x v="62"/>
    <s v="https://twitter.com/#!/dibungikalend/status/1147459518235840512"/>
    <m/>
    <m/>
    <s v="1147459518235840512"/>
    <m/>
    <b v="0"/>
    <n v="0"/>
    <s v=""/>
    <b v="1"/>
    <s v="und"/>
    <m/>
    <s v="1147434198745198593"/>
    <b v="0"/>
    <n v="3"/>
    <s v="1147442908980600833"/>
    <s v="Twitter for Android"/>
    <b v="0"/>
    <s v="1147442908980600833"/>
    <s v="Tweet"/>
    <n v="0"/>
    <n v="0"/>
    <m/>
    <m/>
    <m/>
    <m/>
    <m/>
    <m/>
    <m/>
    <m/>
    <n v="1"/>
    <s v="10"/>
    <s v="10"/>
  </r>
  <r>
    <s v="grazytgrazynatt"/>
    <s v="sheffhallamuni"/>
    <m/>
    <m/>
    <m/>
    <m/>
    <m/>
    <m/>
    <m/>
    <m/>
    <m/>
    <n v="174"/>
    <m/>
    <m/>
    <x v="0"/>
    <d v="2019-07-06T11:06:32.000"/>
    <s v="RT @was3210: Learn to analyse Twitter data for academic research at this 1 day workshop at @sheffhallamuni_x000a__x000a_Social Media &amp;amp; Digital Humaniti…"/>
    <m/>
    <m/>
    <x v="0"/>
    <m/>
    <s v="http://pbs.twimg.com/profile_images/1147787099917180933/Zbza0ON8_normal.jpg"/>
    <x v="63"/>
    <s v="https://twitter.com/#!/grazytgrazynatt/status/1147461823052075008"/>
    <m/>
    <m/>
    <s v="1147461823052075008"/>
    <m/>
    <b v="0"/>
    <n v="0"/>
    <s v=""/>
    <b v="0"/>
    <s v="en"/>
    <m/>
    <s v=""/>
    <b v="0"/>
    <n v="4"/>
    <s v="1147241692296372224"/>
    <s v="Twitter Web App"/>
    <b v="0"/>
    <s v="1147241692296372224"/>
    <s v="Tweet"/>
    <n v="0"/>
    <n v="0"/>
    <m/>
    <m/>
    <m/>
    <m/>
    <m/>
    <m/>
    <m/>
    <m/>
    <n v="1"/>
    <s v="1"/>
    <s v="1"/>
  </r>
  <r>
    <s v="cookhamdeancc"/>
    <s v="cookhamdeancc"/>
    <m/>
    <m/>
    <m/>
    <m/>
    <m/>
    <m/>
    <m/>
    <m/>
    <m/>
    <n v="176"/>
    <m/>
    <m/>
    <x v="2"/>
    <d v="2019-07-06T14:48:43.000"/>
    <s v="Oxford Dow v 1st XI_x000a_Oxford Dow 0/1 (0.6), 273 reqd off 53 ov_x000a_0.6: Ahmed to Watts, OUT_x000a_Will Watts c Yasir Qureshi b Wasim Ahmed 0 (6)_x000a_https://t.co/ujMPfUA7By"/>
    <s v="https://www.play-cricket.com/website/results/3944219"/>
    <s v="play-cricket.com"/>
    <x v="0"/>
    <m/>
    <s v="http://pbs.twimg.com/profile_images/2156246148/image_normal.jpg"/>
    <x v="64"/>
    <s v="https://twitter.com/#!/cookhamdeancc/status/1147517740300873730"/>
    <m/>
    <m/>
    <s v="1147517740300873730"/>
    <m/>
    <b v="0"/>
    <n v="0"/>
    <s v=""/>
    <b v="0"/>
    <s v="en"/>
    <m/>
    <s v=""/>
    <b v="0"/>
    <n v="0"/>
    <s v=""/>
    <s v="NV Play Cricket"/>
    <b v="0"/>
    <s v="1147517740300873730"/>
    <s v="Tweet"/>
    <n v="0"/>
    <n v="0"/>
    <m/>
    <m/>
    <m/>
    <m/>
    <m/>
    <m/>
    <m/>
    <m/>
    <n v="4"/>
    <s v="13"/>
    <s v="13"/>
  </r>
  <r>
    <s v="cookhamdeancc"/>
    <s v="cookhamdeancc"/>
    <m/>
    <m/>
    <m/>
    <m/>
    <m/>
    <m/>
    <m/>
    <m/>
    <m/>
    <n v="177"/>
    <m/>
    <m/>
    <x v="2"/>
    <d v="2019-07-06T14:54:47.000"/>
    <s v="Oxford Dow v 1st XI_x000a_Oxford Dow 4/2 (2.2), 269 reqd off 51.4 ov_x000a_2.2: Ahmed to Rafiq, OUT_x000a_Amin Rafiq b Wasim Ahmed 0 (2)_x000a_https://t.co/ujMPfUA7By"/>
    <s v="https://www.play-cricket.com/website/results/3944219"/>
    <s v="play-cricket.com"/>
    <x v="0"/>
    <m/>
    <s v="http://pbs.twimg.com/profile_images/2156246148/image_normal.jpg"/>
    <x v="65"/>
    <s v="https://twitter.com/#!/cookhamdeancc/status/1147519266578735104"/>
    <m/>
    <m/>
    <s v="1147519266578735104"/>
    <m/>
    <b v="0"/>
    <n v="0"/>
    <s v=""/>
    <b v="0"/>
    <s v="en"/>
    <m/>
    <s v=""/>
    <b v="0"/>
    <n v="0"/>
    <s v=""/>
    <s v="NV Play Cricket"/>
    <b v="0"/>
    <s v="1147519266578735104"/>
    <s v="Tweet"/>
    <n v="0"/>
    <n v="0"/>
    <m/>
    <m/>
    <m/>
    <m/>
    <m/>
    <m/>
    <m/>
    <m/>
    <n v="4"/>
    <s v="13"/>
    <s v="13"/>
  </r>
  <r>
    <s v="cookhamdeancc"/>
    <s v="cookhamdeancc"/>
    <m/>
    <m/>
    <m/>
    <m/>
    <m/>
    <m/>
    <m/>
    <m/>
    <m/>
    <n v="178"/>
    <m/>
    <m/>
    <x v="2"/>
    <d v="2019-07-06T15:19:15.000"/>
    <s v="Oxford Dow v 1st XI_x000a_Oxford Dow 43/3 (8.3), 230 reqd off 45.3 ov_x000a_8.3: Ahmed to Smith, OUT_x000a_Freddie Smith b Wasim Ahmed 12 (18)_x000a_https://t.co/ujMPfUA7By"/>
    <s v="https://www.play-cricket.com/website/results/3944219"/>
    <s v="play-cricket.com"/>
    <x v="0"/>
    <m/>
    <s v="http://pbs.twimg.com/profile_images/2156246148/image_normal.jpg"/>
    <x v="66"/>
    <s v="https://twitter.com/#!/cookhamdeancc/status/1147525422575431686"/>
    <m/>
    <m/>
    <s v="1147525422575431686"/>
    <m/>
    <b v="0"/>
    <n v="0"/>
    <s v=""/>
    <b v="0"/>
    <s v="en"/>
    <m/>
    <s v=""/>
    <b v="0"/>
    <n v="0"/>
    <s v=""/>
    <s v="NV Play Cricket"/>
    <b v="0"/>
    <s v="1147525422575431686"/>
    <s v="Tweet"/>
    <n v="0"/>
    <n v="0"/>
    <m/>
    <m/>
    <m/>
    <m/>
    <m/>
    <m/>
    <m/>
    <m/>
    <n v="4"/>
    <s v="13"/>
    <s v="13"/>
  </r>
  <r>
    <s v="cookhamdeancc"/>
    <s v="cookhamdeancc"/>
    <m/>
    <m/>
    <m/>
    <m/>
    <m/>
    <m/>
    <m/>
    <m/>
    <m/>
    <n v="179"/>
    <m/>
    <m/>
    <x v="2"/>
    <d v="2019-07-06T15:44:26.000"/>
    <s v="Oxford Dow v 1st XI_x000a_Oxford Dow 81/4 (14.5), 192 reqd off 39.1 ov_x000a_14.5: Ahmed to Slatter, OUT_x000a_Curtly Slatter b Wasim Ahmed 18 (26)_x000a_https://t.co/ujMPfUA7By"/>
    <s v="https://www.play-cricket.com/website/results/3944219"/>
    <s v="play-cricket.com"/>
    <x v="0"/>
    <m/>
    <s v="http://pbs.twimg.com/profile_images/2156246148/image_normal.jpg"/>
    <x v="67"/>
    <s v="https://twitter.com/#!/cookhamdeancc/status/1147531761771003904"/>
    <m/>
    <m/>
    <s v="1147531761771003904"/>
    <m/>
    <b v="0"/>
    <n v="0"/>
    <s v=""/>
    <b v="0"/>
    <s v="en"/>
    <m/>
    <s v=""/>
    <b v="0"/>
    <n v="0"/>
    <s v=""/>
    <s v="NV Play Cricket"/>
    <b v="0"/>
    <s v="1147531761771003904"/>
    <s v="Tweet"/>
    <n v="0"/>
    <n v="0"/>
    <m/>
    <m/>
    <m/>
    <m/>
    <m/>
    <m/>
    <m/>
    <m/>
    <n v="4"/>
    <s v="13"/>
    <s v="13"/>
  </r>
  <r>
    <s v="malikslam"/>
    <s v="sheffhallamuni"/>
    <m/>
    <m/>
    <m/>
    <m/>
    <m/>
    <m/>
    <m/>
    <m/>
    <m/>
    <n v="180"/>
    <m/>
    <m/>
    <x v="0"/>
    <d v="2019-07-06T19:25:54.000"/>
    <s v="RT @was3210: Learn to analyse Twitter data for academic research at this 1 day workshop at @sheffhallamuni_x000a__x000a_Social Media &amp;amp; Digital Humaniti…"/>
    <m/>
    <m/>
    <x v="0"/>
    <m/>
    <s v="http://pbs.twimg.com/profile_images/741063277548044289/5Z73u8tj_normal.jpg"/>
    <x v="68"/>
    <s v="https://twitter.com/#!/malikslam/status/1147587496206852097"/>
    <m/>
    <m/>
    <s v="1147587496206852097"/>
    <m/>
    <b v="0"/>
    <n v="0"/>
    <s v=""/>
    <b v="0"/>
    <s v="en"/>
    <m/>
    <s v=""/>
    <b v="0"/>
    <n v="4"/>
    <s v="1147434422402191360"/>
    <s v="Twitter for Android"/>
    <b v="0"/>
    <s v="1147434422402191360"/>
    <s v="Tweet"/>
    <n v="0"/>
    <n v="0"/>
    <m/>
    <m/>
    <m/>
    <m/>
    <m/>
    <m/>
    <m/>
    <m/>
    <n v="1"/>
    <s v="1"/>
    <s v="1"/>
  </r>
  <r>
    <s v="technolandy"/>
    <s v="_valeriei"/>
    <m/>
    <m/>
    <m/>
    <m/>
    <m/>
    <m/>
    <m/>
    <m/>
    <m/>
    <n v="182"/>
    <m/>
    <m/>
    <x v="0"/>
    <d v="2019-07-06T22:51:15.000"/>
    <s v="RT @_valeriei: #edtechuvic #tiegrad https://t.co/M2FXtBQ6wf"/>
    <s v="https://twitter.com/was3210/status/1147434198745198593"/>
    <s v="twitter.com"/>
    <x v="8"/>
    <m/>
    <s v="http://pbs.twimg.com/profile_images/813464241462124545/WAaqM3uG_normal.jpg"/>
    <x v="69"/>
    <s v="https://twitter.com/#!/technolandy/status/1147639174440243200"/>
    <m/>
    <m/>
    <s v="1147639174440243200"/>
    <m/>
    <b v="0"/>
    <n v="0"/>
    <s v=""/>
    <b v="1"/>
    <s v="und"/>
    <m/>
    <s v="1147434198745198593"/>
    <b v="0"/>
    <n v="3"/>
    <s v="1147442908980600833"/>
    <s v="Twitter for iPhone"/>
    <b v="0"/>
    <s v="1147442908980600833"/>
    <s v="Tweet"/>
    <n v="0"/>
    <n v="0"/>
    <m/>
    <m/>
    <m/>
    <m/>
    <m/>
    <m/>
    <m/>
    <m/>
    <n v="1"/>
    <s v="10"/>
    <s v="10"/>
  </r>
  <r>
    <s v="supayalaya"/>
    <s v="lseimpactblog"/>
    <m/>
    <m/>
    <m/>
    <m/>
    <m/>
    <m/>
    <m/>
    <m/>
    <m/>
    <n v="183"/>
    <m/>
    <m/>
    <x v="0"/>
    <d v="2019-07-07T00:32:37.000"/>
    <s v="RT @TheSRAOrg: Using Twitter as a data source: an overview of social media research tools (2019)_x000a_Blog post by @was3210 for @LSEImpactBlog_x000a_h…"/>
    <m/>
    <m/>
    <x v="0"/>
    <m/>
    <s v="http://pbs.twimg.com/profile_images/378800000611128908/8d8e1c4984b4d9ee557d6722f805912a_normal.jpeg"/>
    <x v="70"/>
    <s v="https://twitter.com/#!/supayalaya/status/1147664684037881857"/>
    <m/>
    <m/>
    <s v="1147664684037881857"/>
    <m/>
    <b v="0"/>
    <n v="0"/>
    <s v=""/>
    <b v="0"/>
    <s v="en"/>
    <m/>
    <s v=""/>
    <b v="0"/>
    <n v="14"/>
    <s v="1147061353116512256"/>
    <s v="Twitter Web Client"/>
    <b v="0"/>
    <s v="1147061353116512256"/>
    <s v="Tweet"/>
    <n v="0"/>
    <n v="0"/>
    <m/>
    <m/>
    <m/>
    <m/>
    <m/>
    <m/>
    <m/>
    <m/>
    <n v="1"/>
    <s v="2"/>
    <s v="2"/>
  </r>
  <r>
    <s v="josephdowning1"/>
    <s v="alanhayes725"/>
    <m/>
    <m/>
    <m/>
    <m/>
    <m/>
    <m/>
    <m/>
    <m/>
    <m/>
    <n v="186"/>
    <m/>
    <m/>
    <x v="0"/>
    <d v="2019-07-07T05:30:52.000"/>
    <s v="RT @alanhayes725: Really helpful 👨‍🎓👩‍🎓 https://t.co/95Ljyssz3N"/>
    <s v="https://twitter.com/was3210/status/1147434198745198593"/>
    <s v="twitter.com"/>
    <x v="0"/>
    <m/>
    <s v="http://pbs.twimg.com/profile_images/857072871746752513/2S-zNH_R_normal.jpg"/>
    <x v="71"/>
    <s v="https://twitter.com/#!/josephdowning1/status/1147739738482388992"/>
    <m/>
    <m/>
    <s v="1147739738482388992"/>
    <m/>
    <b v="0"/>
    <n v="0"/>
    <s v=""/>
    <b v="1"/>
    <s v="en"/>
    <m/>
    <s v="1147434198745198593"/>
    <b v="0"/>
    <n v="2"/>
    <s v="1147488267505475584"/>
    <s v="Twitter for iPhone"/>
    <b v="0"/>
    <s v="1147488267505475584"/>
    <s v="Tweet"/>
    <n v="0"/>
    <n v="0"/>
    <m/>
    <m/>
    <m/>
    <m/>
    <m/>
    <m/>
    <m/>
    <m/>
    <n v="1"/>
    <s v="1"/>
    <s v="1"/>
  </r>
  <r>
    <s v="greentechdon"/>
    <s v="chidambara09"/>
    <m/>
    <m/>
    <m/>
    <m/>
    <m/>
    <m/>
    <m/>
    <m/>
    <m/>
    <n v="187"/>
    <m/>
    <m/>
    <x v="0"/>
    <d v="2019-06-30T11:55:04.000"/>
    <s v="RT @Thomas_Harrer: #NodeXL via @NodeXL_x000a__x000a_ðŸ“– https://t.co/8UzmveNdbh_x000a_@nodexl_x000a_@vivianfrancos_x000a_@smr_foundation_x000a_@chidambara09_x000a_ðŸ“Œ @thomas_harrer_x000a_@stâ€¦"/>
    <s v="https://nodexlgraphgallery.org/Pages/Graph.aspx?graphID=199355"/>
    <s v="nodexlgraphgallery.org"/>
    <x v="4"/>
    <m/>
    <s v="http://pbs.twimg.com/profile_images/1088467528379260928/Jpqavmrb_normal.jpg"/>
    <x v="72"/>
    <s v="https://twitter.com/#!/greentechdon/status/1145299713257803776"/>
    <m/>
    <m/>
    <s v="1145299713257803776"/>
    <m/>
    <b v="0"/>
    <n v="0"/>
    <s v=""/>
    <b v="0"/>
    <s v="en"/>
    <m/>
    <s v=""/>
    <b v="0"/>
    <n v="4"/>
    <s v="1145299442171547649"/>
    <s v="Information Critical"/>
    <b v="0"/>
    <s v="1145299442171547649"/>
    <s v="Tweet"/>
    <n v="0"/>
    <n v="0"/>
    <m/>
    <m/>
    <m/>
    <m/>
    <m/>
    <m/>
    <m/>
    <m/>
    <n v="1"/>
    <s v="3"/>
    <s v="3"/>
  </r>
  <r>
    <s v="benedicterios"/>
    <s v="greentechdon"/>
    <m/>
    <m/>
    <m/>
    <m/>
    <m/>
    <m/>
    <m/>
    <m/>
    <m/>
    <n v="192"/>
    <m/>
    <m/>
    <x v="0"/>
    <d v="2019-06-30T11:55:41.000"/>
    <s v="RT @greentechdon: RT @Thomas_Harrer: #NodeXL via @NodeXL_x000a__x000a_ðŸ“– https://t.co/7pBEu7EWEe_x000a_@nodexl_x000a_@vivianfrancos_x000a_@smr_foundation_x000a_@chidambara09_x000a_ðŸ“Œ @thomas_harrer_x000a_@statmaven_x000a_@marc_smith_x000a_@was3210_x000a_@gmacscotland_x000a_@martinhoyes_x000a__x000a_Top hashtags:_x000a_#ai_x000a_#iot_x000a_#bigdata_x000a_#noâ€¦ https://t.co/UvF5Vq1RmF"/>
    <s v="https://nodexlgraphgallery.org/Pages/Graph.aspx?graphID=199355"/>
    <s v="nodexlgraphgallery.org"/>
    <x v="9"/>
    <s v="https://pbs.twimg.com/media/D826oRXXoAAsMav.jpg"/>
    <s v="https://pbs.twimg.com/media/D826oRXXoAAsMav.jpg"/>
    <x v="73"/>
    <s v="https://twitter.com/#!/benedicterios/status/1145299865813037056"/>
    <m/>
    <m/>
    <s v="1145299865813037056"/>
    <m/>
    <b v="0"/>
    <n v="7"/>
    <s v=""/>
    <b v="0"/>
    <s v="en"/>
    <m/>
    <s v=""/>
    <b v="0"/>
    <n v="4"/>
    <s v=""/>
    <s v="IFTTT"/>
    <b v="0"/>
    <s v="1145299865813037056"/>
    <s v="Tweet"/>
    <n v="0"/>
    <n v="0"/>
    <m/>
    <m/>
    <m/>
    <m/>
    <m/>
    <m/>
    <m/>
    <m/>
    <n v="1"/>
    <s v="3"/>
    <s v="3"/>
  </r>
  <r>
    <s v="chidambara09"/>
    <s v="greentechdon"/>
    <m/>
    <m/>
    <m/>
    <m/>
    <m/>
    <m/>
    <m/>
    <m/>
    <m/>
    <n v="193"/>
    <m/>
    <m/>
    <x v="0"/>
    <d v="2019-06-30T13:35:25.000"/>
    <s v="RT @BenedicteRios: RT @greentechdon: RT @Thomas_Harrer: #NodeXL via @NodeXL_x000a__x000a_ðŸ“– https://t.co/7pBEu7EWEe_x000a_@nodexl_x000a_@vivianfrancos_x000a_@smr_foundatiâ€¦"/>
    <s v="https://nodexlgraphgallery.org/Pages/Graph.aspx?graphID=199355"/>
    <s v="nodexlgraphgallery.org"/>
    <x v="4"/>
    <m/>
    <s v="http://pbs.twimg.com/profile_images/760774125522518016/jhzjWv0i_normal.jpg"/>
    <x v="74"/>
    <s v="https://twitter.com/#!/chidambara09/status/1145324964179927041"/>
    <m/>
    <m/>
    <s v="1145324964179927041"/>
    <m/>
    <b v="0"/>
    <n v="0"/>
    <s v=""/>
    <b v="0"/>
    <s v="en"/>
    <m/>
    <s v=""/>
    <b v="0"/>
    <n v="4"/>
    <s v="1145299865813037056"/>
    <s v="Twitter Web App"/>
    <b v="0"/>
    <s v="1145299865813037056"/>
    <s v="Tweet"/>
    <n v="0"/>
    <n v="0"/>
    <m/>
    <m/>
    <m/>
    <m/>
    <m/>
    <m/>
    <m/>
    <m/>
    <n v="1"/>
    <s v="3"/>
    <s v="3"/>
  </r>
  <r>
    <s v="vivianfrancos"/>
    <s v="greentechdon"/>
    <m/>
    <m/>
    <m/>
    <m/>
    <m/>
    <m/>
    <m/>
    <m/>
    <m/>
    <n v="194"/>
    <m/>
    <m/>
    <x v="0"/>
    <d v="2019-06-30T12:44:14.000"/>
    <s v="RT @BenedicteRios: RT @greentechdon: RT @Thomas_Harrer: #NodeXL via @NodeXL_x000a__x000a_ðŸ“– https://t.co/7pBEu7EWEe_x000a_@nodexl_x000a_@vivianfrancos_x000a_@smr_foundatiâ€¦"/>
    <s v="https://nodexlgraphgallery.org/Pages/Graph.aspx?graphID=199355"/>
    <s v="nodexlgraphgallery.org"/>
    <x v="4"/>
    <m/>
    <s v="http://pbs.twimg.com/profile_images/1136525117285179392/4LBIES5Y_normal.png"/>
    <x v="75"/>
    <s v="https://twitter.com/#!/vivianfrancos/status/1145312083057291264"/>
    <m/>
    <m/>
    <s v="1145312083057291264"/>
    <m/>
    <b v="0"/>
    <n v="0"/>
    <s v=""/>
    <b v="0"/>
    <s v="en"/>
    <m/>
    <s v=""/>
    <b v="0"/>
    <n v="4"/>
    <s v="1145299865813037056"/>
    <s v="Twitter for Android"/>
    <b v="0"/>
    <s v="1145299865813037056"/>
    <s v="Tweet"/>
    <n v="0"/>
    <n v="0"/>
    <m/>
    <m/>
    <m/>
    <m/>
    <m/>
    <m/>
    <m/>
    <m/>
    <n v="1"/>
    <s v="3"/>
    <s v="3"/>
  </r>
  <r>
    <s v="benedicterios"/>
    <s v="martinhoyes"/>
    <m/>
    <m/>
    <m/>
    <m/>
    <m/>
    <m/>
    <m/>
    <m/>
    <m/>
    <n v="195"/>
    <m/>
    <m/>
    <x v="0"/>
    <d v="2019-06-30T11:55:38.000"/>
    <s v="RT @Thomas_Harrer: #NodeXL via @NodeXL_x000a__x000a_ðŸ“– https://t.co/7pBEu7EWEe_x000a_@nodexl_x000a_@vivianfrancos_x000a_@smr_foundation_x000a_@chidambara09_x000a_ðŸ“Œ @thomas_harrer_x000a_@statmaven_x000a_@marc_smith_x000a_@was3210_x000a_@gmacscotland_x000a_@martinhoyes_x000a__x000a_Top hashtags:_x000a_#ai_x000a_#iot_x000a_#bigdata_x000a_#nodexl_x000a_#socialmedia_x000a_â€¦ https://t.co/UvF5Vq1RmF"/>
    <s v="https://nodexlgraphgallery.org/Pages/Graph.aspx?graphID=199355"/>
    <s v="nodexlgraphgallery.org"/>
    <x v="10"/>
    <s v="https://pbs.twimg.com/media/D826oRXXoAAsMav.jpg"/>
    <s v="https://pbs.twimg.com/media/D826oRXXoAAsMav.jpg"/>
    <x v="76"/>
    <s v="https://twitter.com/#!/benedicterios/status/1145299854597513216"/>
    <m/>
    <m/>
    <s v="1145299854597513216"/>
    <m/>
    <b v="0"/>
    <n v="7"/>
    <s v=""/>
    <b v="0"/>
    <s v="en"/>
    <m/>
    <s v=""/>
    <b v="0"/>
    <n v="3"/>
    <s v=""/>
    <s v="IFTTT"/>
    <b v="0"/>
    <s v="1145299854597513216"/>
    <s v="Tweet"/>
    <n v="0"/>
    <n v="0"/>
    <m/>
    <m/>
    <m/>
    <m/>
    <m/>
    <m/>
    <m/>
    <m/>
    <n v="2"/>
    <s v="3"/>
    <s v="3"/>
  </r>
  <r>
    <s v="chidambara09"/>
    <s v="benedicterios"/>
    <m/>
    <m/>
    <m/>
    <m/>
    <m/>
    <m/>
    <m/>
    <m/>
    <m/>
    <n v="216"/>
    <m/>
    <m/>
    <x v="0"/>
    <d v="2019-06-30T13:35:34.000"/>
    <s v="RT @BenedicteRios: RT @Thomas_Harrer: #NodeXL via @NodeXL_x000a__x000a_ðŸ“– https://t.co/7pBEu7EWEe_x000a_@nodexl_x000a_@vivianfrancos_x000a_@smr_foundation_x000a_@chidambara09_x000a_ðŸ“Œâ€¦"/>
    <s v="https://nodexlgraphgallery.org/Pages/Graph.aspx?graphID=199355"/>
    <s v="nodexlgraphgallery.org"/>
    <x v="4"/>
    <m/>
    <s v="http://pbs.twimg.com/profile_images/760774125522518016/jhzjWv0i_normal.jpg"/>
    <x v="77"/>
    <s v="https://twitter.com/#!/chidambara09/status/1145325002603954176"/>
    <m/>
    <m/>
    <s v="1145325002603954176"/>
    <m/>
    <b v="0"/>
    <n v="0"/>
    <s v=""/>
    <b v="0"/>
    <s v="en"/>
    <m/>
    <s v=""/>
    <b v="0"/>
    <n v="3"/>
    <s v="1145299854597513216"/>
    <s v="Twitter Web App"/>
    <b v="0"/>
    <s v="1145299854597513216"/>
    <s v="Tweet"/>
    <n v="0"/>
    <n v="0"/>
    <m/>
    <m/>
    <m/>
    <m/>
    <m/>
    <m/>
    <m/>
    <m/>
    <n v="2"/>
    <s v="3"/>
    <s v="3"/>
  </r>
  <r>
    <s v="chidambara09"/>
    <s v="benedicterios"/>
    <m/>
    <m/>
    <m/>
    <m/>
    <m/>
    <m/>
    <m/>
    <m/>
    <m/>
    <n v="217"/>
    <m/>
    <m/>
    <x v="1"/>
    <d v="2019-06-30T13:42:20.000"/>
    <s v="@BenedicteRios @Thomas_Harrer @nodexl @VivianFrancos @smr_foundation @statmaven @marc_smith @was3210 @gmacscotland @martinhoyes Thank  U _x000a_bÃ©NÃ©DicTe riOS ðŸ"/>
    <m/>
    <m/>
    <x v="0"/>
    <m/>
    <s v="http://pbs.twimg.com/profile_images/760774125522518016/jhzjWv0i_normal.jpg"/>
    <x v="78"/>
    <s v="https://twitter.com/#!/chidambara09/status/1145326703947894784"/>
    <m/>
    <m/>
    <s v="1145326703947894784"/>
    <s v="1145299854597513216"/>
    <b v="0"/>
    <n v="1"/>
    <s v="1100420256789606406"/>
    <b v="0"/>
    <s v="fr"/>
    <m/>
    <s v=""/>
    <b v="0"/>
    <n v="0"/>
    <s v=""/>
    <s v="Twitter Web App"/>
    <b v="0"/>
    <s v="1145299854597513216"/>
    <s v="Tweet"/>
    <n v="0"/>
    <n v="0"/>
    <m/>
    <m/>
    <m/>
    <m/>
    <m/>
    <m/>
    <m/>
    <m/>
    <n v="1"/>
    <s v="3"/>
    <s v="3"/>
  </r>
  <r>
    <s v="vivianfrancos"/>
    <s v="benedicterios"/>
    <m/>
    <m/>
    <m/>
    <m/>
    <m/>
    <m/>
    <m/>
    <m/>
    <m/>
    <n v="218"/>
    <m/>
    <m/>
    <x v="0"/>
    <d v="2019-06-30T12:00:54.000"/>
    <s v="RT @BenedicteRios: RT @Thomas_Harrer: #NodeXL via @NodeXL_x000a__x000a_ðŸ“– https://t.co/7pBEu7EWEe_x000a_@nodexl_x000a_@vivianfrancos_x000a_@smr_foundation_x000a_@chidambara09_x000a_ðŸ“Œâ€¦"/>
    <s v="https://nodexlgraphgallery.org/Pages/Graph.aspx?graphID=199355"/>
    <s v="nodexlgraphgallery.org"/>
    <x v="4"/>
    <m/>
    <s v="http://pbs.twimg.com/profile_images/1136525117285179392/4LBIES5Y_normal.png"/>
    <x v="79"/>
    <s v="https://twitter.com/#!/vivianfrancos/status/1145301180916088832"/>
    <m/>
    <m/>
    <s v="1145301180916088832"/>
    <m/>
    <b v="0"/>
    <n v="0"/>
    <s v=""/>
    <b v="0"/>
    <s v="en"/>
    <m/>
    <s v=""/>
    <b v="0"/>
    <n v="3"/>
    <s v="1145299854597513216"/>
    <s v="Twitter for Android"/>
    <b v="0"/>
    <s v="1145299854597513216"/>
    <s v="Tweet"/>
    <n v="0"/>
    <n v="0"/>
    <m/>
    <m/>
    <m/>
    <m/>
    <m/>
    <m/>
    <m/>
    <m/>
    <n v="2"/>
    <s v="3"/>
    <s v="3"/>
  </r>
  <r>
    <s v="thomas_harrer"/>
    <s v="martinhoyes"/>
    <m/>
    <m/>
    <m/>
    <m/>
    <m/>
    <m/>
    <m/>
    <m/>
    <m/>
    <n v="220"/>
    <m/>
    <m/>
    <x v="0"/>
    <d v="2019-06-30T11:54:00.000"/>
    <s v="#NodeXL via @NodeXL_x000a__x000a_ðŸ“– https://t.co/8UzmveNdbh_x000a_@nodexl_x000a_@vivianfrancos_x000a_@smr_foundation_x000a_@chidambara09_x000a_ðŸ“Œ @thomas_harrer_x000a_@statmaven_x000a_@marc_smith_x000a_@was3210_x000a_@gmacscotland_x000a_@martinhoyes_x000a__x000a_Top hashtags:_x000a_#ai_x000a_#iot_x000a_#bigdata_x000a_#nodexl_x000a_#socialmedia_x000a_#ibm_x000a_#machinelearning_x000a_#4ir_x000a_#vivatech_x000a_#socialcto https://t.co/IlSUVt298p"/>
    <s v="https://nodexlgraphgallery.org/Pages/Graph.aspx?graphID=199355"/>
    <s v="nodexlgraphgallery.org"/>
    <x v="11"/>
    <s v="https://pbs.twimg.com/media/D826oRXXoAAsMav.jpg"/>
    <s v="https://pbs.twimg.com/media/D826oRXXoAAsMav.jpg"/>
    <x v="80"/>
    <s v="https://twitter.com/#!/thomas_harrer/status/1145299442171547649"/>
    <m/>
    <m/>
    <s v="1145299442171547649"/>
    <m/>
    <b v="0"/>
    <n v="8"/>
    <s v=""/>
    <b v="0"/>
    <s v="en"/>
    <m/>
    <s v=""/>
    <b v="0"/>
    <n v="4"/>
    <s v=""/>
    <s v="TweetDeck"/>
    <b v="0"/>
    <s v="1145299442171547649"/>
    <s v="Tweet"/>
    <n v="0"/>
    <n v="0"/>
    <m/>
    <m/>
    <m/>
    <m/>
    <m/>
    <m/>
    <m/>
    <m/>
    <n v="2"/>
    <s v="3"/>
    <s v="3"/>
  </r>
  <r>
    <s v="thomas_harrer"/>
    <s v="martinhoyes"/>
    <m/>
    <m/>
    <m/>
    <m/>
    <m/>
    <m/>
    <m/>
    <m/>
    <m/>
    <n v="221"/>
    <m/>
    <m/>
    <x v="0"/>
    <d v="2019-07-07T11:54:00.000"/>
    <s v="#NodeXL via @NodeXL_x000a__x000a_📖 https://t.co/8UzmveNdbh_x000a_@nodexl_x000a_@vivianfrancos_x000a_@smr_foundation_x000a_@chidambara09_x000a_📌 @thomas_harrer_x000a_@statmaven_x000a_@marc_smith_x000a_@was3210_x000a_@gmacscotland_x000a_@martinhoyes_x000a__x000a_Top hashtags:_x000a_#ai_x000a_#iot_x000a_#bigdata_x000a_#nodexl_x000a_#socialmedia_x000a_#ibm_x000a_#machinelearning_x000a_#4ir_x000a_#vivatech_x000a_#socialcto https://t.co/y6bdf1V08W"/>
    <s v="https://nodexlgraphgallery.org/Pages/Graph.aspx?graphID=199355"/>
    <s v="nodexlgraphgallery.org"/>
    <x v="11"/>
    <s v="https://pbs.twimg.com/media/D826uhJWsAEXUUN.jpg"/>
    <s v="https://pbs.twimg.com/media/D826uhJWsAEXUUN.jpg"/>
    <x v="81"/>
    <s v="https://twitter.com/#!/thomas_harrer/status/1147836157230755840"/>
    <m/>
    <m/>
    <s v="1147836157230755840"/>
    <m/>
    <b v="0"/>
    <n v="4"/>
    <s v=""/>
    <b v="0"/>
    <s v="en"/>
    <m/>
    <s v=""/>
    <b v="0"/>
    <n v="2"/>
    <s v=""/>
    <s v="TweetDeck"/>
    <b v="0"/>
    <s v="1147836157230755840"/>
    <s v="Tweet"/>
    <n v="0"/>
    <n v="0"/>
    <m/>
    <m/>
    <m/>
    <m/>
    <m/>
    <m/>
    <m/>
    <m/>
    <n v="2"/>
    <s v="3"/>
    <s v="3"/>
  </r>
  <r>
    <s v="chidambara09"/>
    <s v="martinhoyes"/>
    <m/>
    <m/>
    <m/>
    <m/>
    <m/>
    <m/>
    <m/>
    <m/>
    <m/>
    <n v="222"/>
    <m/>
    <m/>
    <x v="0"/>
    <d v="2019-06-30T13:40:20.000"/>
    <s v="@Thomas_Harrer @nodexl @VivianFrancos @smr_foundation @statmaven @marc_smith @was3210 @gmacscotland @martinhoyes #NOdeXL  via @nodexl _x000a_T h A n k   U _x000a_Mr tHOmAS hArReR _x000a__x000a_#IBM _x000a_#ibmitalia #AI #oot _x000a_#HealthTech #CNBC  #WSJ #biotech #DigitalMarketing #bigdata _x000a_#MachineLearning _x000a_#cybersecurity _x000a_#CloudComputing #apple _x000a_#iPhone #iOS13 ðŸ"/>
    <m/>
    <m/>
    <x v="12"/>
    <m/>
    <s v="http://pbs.twimg.com/profile_images/760774125522518016/jhzjWv0i_normal.jpg"/>
    <x v="82"/>
    <s v="https://twitter.com/#!/chidambara09/status/1145326200677531648"/>
    <m/>
    <m/>
    <s v="1145326200677531648"/>
    <s v="1145299442171547649"/>
    <b v="0"/>
    <n v="2"/>
    <s v="1347255096"/>
    <b v="0"/>
    <s v="en"/>
    <m/>
    <s v=""/>
    <b v="0"/>
    <n v="1"/>
    <s v=""/>
    <s v="Twitter Web App"/>
    <b v="0"/>
    <s v="1145299442171547649"/>
    <s v="Tweet"/>
    <n v="0"/>
    <n v="0"/>
    <m/>
    <m/>
    <m/>
    <m/>
    <m/>
    <m/>
    <m/>
    <m/>
    <n v="3"/>
    <s v="3"/>
    <s v="3"/>
  </r>
  <r>
    <s v="chidambara09"/>
    <s v="martinhoyes"/>
    <m/>
    <m/>
    <m/>
    <m/>
    <m/>
    <m/>
    <m/>
    <m/>
    <m/>
    <n v="224"/>
    <m/>
    <m/>
    <x v="0"/>
    <d v="2019-07-07T12:01:17.000"/>
    <s v="@Thomas_Harrer @nodexl @VivianFrancos @smr_foundation @statmaven @marc_smith @was3210 @gmacscotland @martinhoyes #NodeXL  via  @nodexl _x000a_T h A n k   U _x000a_Mr tHOmAS  HArReR   _x000a__x000a_#AI _x000a_#iot #ios13 _x000a_#fashion _x000a_#biotech #IBM #IBMsystems _x000a_#CNBC #IBMwatson #bigdata _x000a_#digital #datagovernance _x000a_#WSJ _x000a_#healthcare 🍁"/>
    <m/>
    <m/>
    <x v="13"/>
    <m/>
    <s v="http://pbs.twimg.com/profile_images/760774125522518016/jhzjWv0i_normal.jpg"/>
    <x v="83"/>
    <s v="https://twitter.com/#!/chidambara09/status/1147837993031368706"/>
    <m/>
    <m/>
    <s v="1147837993031368706"/>
    <s v="1147836157230755840"/>
    <b v="0"/>
    <n v="2"/>
    <s v="1347255096"/>
    <b v="0"/>
    <s v="en"/>
    <m/>
    <s v=""/>
    <b v="0"/>
    <n v="1"/>
    <s v=""/>
    <s v="Twitter Web App"/>
    <b v="0"/>
    <s v="1147836157230755840"/>
    <s v="Tweet"/>
    <n v="0"/>
    <n v="0"/>
    <m/>
    <m/>
    <m/>
    <m/>
    <m/>
    <m/>
    <m/>
    <m/>
    <n v="3"/>
    <s v="3"/>
    <s v="3"/>
  </r>
  <r>
    <s v="vivianfrancos"/>
    <s v="martinhoyes"/>
    <m/>
    <m/>
    <m/>
    <m/>
    <m/>
    <m/>
    <m/>
    <m/>
    <m/>
    <n v="225"/>
    <m/>
    <m/>
    <x v="0"/>
    <d v="2019-07-07T12:08:13.000"/>
    <s v="RT @chidambara09: @Thomas_Harrer @nodexl @VivianFrancos @smr_foundation @statmaven @marc_smith @was3210 @gmacscotland @martinhoyes #NodeXL…"/>
    <m/>
    <m/>
    <x v="4"/>
    <m/>
    <s v="http://pbs.twimg.com/profile_images/1136525117285179392/4LBIES5Y_normal.png"/>
    <x v="84"/>
    <s v="https://twitter.com/#!/vivianfrancos/status/1147839734691127297"/>
    <m/>
    <m/>
    <s v="1147839734691127297"/>
    <m/>
    <b v="0"/>
    <n v="0"/>
    <s v=""/>
    <b v="0"/>
    <s v="en"/>
    <m/>
    <s v=""/>
    <b v="0"/>
    <n v="1"/>
    <s v="1147837993031368706"/>
    <s v="Twitter for Android"/>
    <b v="0"/>
    <s v="1147837993031368706"/>
    <s v="Tweet"/>
    <n v="0"/>
    <n v="0"/>
    <m/>
    <m/>
    <m/>
    <m/>
    <m/>
    <m/>
    <m/>
    <m/>
    <n v="1"/>
    <s v="3"/>
    <s v="3"/>
  </r>
  <r>
    <s v="chidambara09"/>
    <s v="st"/>
    <m/>
    <m/>
    <m/>
    <m/>
    <m/>
    <m/>
    <m/>
    <m/>
    <m/>
    <n v="238"/>
    <m/>
    <m/>
    <x v="0"/>
    <d v="2019-07-07T11:56:00.000"/>
    <s v="RT @Thomas_Harrer: #NodeXL via @NodeXL_x000a__x000a_📖 https://t.co/8UzmveNdbh_x000a_@nodexl_x000a_@vivianfrancos_x000a_@smr_foundation_x000a_@chidambara09_x000a_📌 @thomas_harrer_x000a_@st…"/>
    <s v="https://nodexlgraphgallery.org/Pages/Graph.aspx?graphID=199355"/>
    <s v="nodexlgraphgallery.org"/>
    <x v="4"/>
    <m/>
    <s v="http://pbs.twimg.com/profile_images/760774125522518016/jhzjWv0i_normal.jpg"/>
    <x v="85"/>
    <s v="https://twitter.com/#!/chidambara09/status/1147836662845542402"/>
    <m/>
    <m/>
    <s v="1147836662845542402"/>
    <m/>
    <b v="0"/>
    <n v="0"/>
    <s v=""/>
    <b v="0"/>
    <s v="en"/>
    <m/>
    <s v=""/>
    <b v="0"/>
    <n v="2"/>
    <s v="1147836157230755840"/>
    <s v="Twitter Web App"/>
    <b v="0"/>
    <s v="1147836157230755840"/>
    <s v="Tweet"/>
    <n v="0"/>
    <n v="0"/>
    <m/>
    <m/>
    <m/>
    <m/>
    <m/>
    <m/>
    <m/>
    <m/>
    <n v="1"/>
    <s v="3"/>
    <s v="3"/>
  </r>
  <r>
    <s v="vivianfrancos"/>
    <s v="st"/>
    <m/>
    <m/>
    <m/>
    <m/>
    <m/>
    <m/>
    <m/>
    <m/>
    <m/>
    <n v="239"/>
    <m/>
    <m/>
    <x v="0"/>
    <d v="2019-07-07T12:08:19.000"/>
    <s v="RT @Thomas_Harrer: #NodeXL via @NodeXL_x000a__x000a_📖 https://t.co/8UzmveNdbh_x000a_@nodexl_x000a_@vivianfrancos_x000a_@smr_foundation_x000a_@chidambara09_x000a_📌 @thomas_harrer_x000a_@st…"/>
    <s v="https://nodexlgraphgallery.org/Pages/Graph.aspx?graphID=199355"/>
    <s v="nodexlgraphgallery.org"/>
    <x v="4"/>
    <m/>
    <s v="http://pbs.twimg.com/profile_images/1136525117285179392/4LBIES5Y_normal.png"/>
    <x v="86"/>
    <s v="https://twitter.com/#!/vivianfrancos/status/1147839760498601984"/>
    <m/>
    <m/>
    <s v="1147839760498601984"/>
    <m/>
    <b v="0"/>
    <n v="0"/>
    <s v=""/>
    <b v="0"/>
    <s v="en"/>
    <m/>
    <s v=""/>
    <b v="0"/>
    <n v="2"/>
    <s v="1147836157230755840"/>
    <s v="Twitter for Android"/>
    <b v="0"/>
    <s v="1147836157230755840"/>
    <s v="Tweet"/>
    <n v="0"/>
    <n v="0"/>
    <m/>
    <m/>
    <m/>
    <m/>
    <m/>
    <m/>
    <m/>
    <m/>
    <n v="1"/>
    <s v="3"/>
    <s v="3"/>
  </r>
  <r>
    <s v="chidambara09"/>
    <s v="smr_foundation"/>
    <m/>
    <m/>
    <m/>
    <m/>
    <m/>
    <m/>
    <m/>
    <m/>
    <m/>
    <n v="249"/>
    <m/>
    <m/>
    <x v="0"/>
    <d v="2019-06-30T13:35:50.000"/>
    <s v="RT @Thomas_Harrer: #NodeXL via @NodeXL_x000a__x000a_ðŸ“– https://t.co/8UzmveNdbh_x000a_@nodexl_x000a_@vivianfrancos_x000a_@smr_foundation_x000a_@chidambara09_x000a_ðŸ“Œ @thomas_harrer_x000a_@stâ€¦"/>
    <s v="https://nodexlgraphgallery.org/Pages/Graph.aspx?graphID=199355"/>
    <s v="nodexlgraphgallery.org"/>
    <x v="4"/>
    <m/>
    <s v="http://pbs.twimg.com/profile_images/760774125522518016/jhzjWv0i_normal.jpg"/>
    <x v="87"/>
    <s v="https://twitter.com/#!/chidambara09/status/1145325069838647300"/>
    <m/>
    <m/>
    <s v="1145325069838647300"/>
    <m/>
    <b v="0"/>
    <n v="0"/>
    <s v=""/>
    <b v="0"/>
    <s v="en"/>
    <m/>
    <s v=""/>
    <b v="0"/>
    <n v="4"/>
    <s v="1145299442171547649"/>
    <s v="Twitter Web App"/>
    <b v="0"/>
    <s v="1145299442171547649"/>
    <s v="Tweet"/>
    <n v="0"/>
    <n v="0"/>
    <m/>
    <m/>
    <m/>
    <m/>
    <m/>
    <m/>
    <m/>
    <m/>
    <n v="6"/>
    <s v="3"/>
    <s v="3"/>
  </r>
  <r>
    <s v="vivianfrancos"/>
    <s v="chidambara09"/>
    <m/>
    <m/>
    <m/>
    <m/>
    <m/>
    <m/>
    <m/>
    <m/>
    <m/>
    <n v="275"/>
    <m/>
    <m/>
    <x v="0"/>
    <d v="2019-06-30T12:00:44.000"/>
    <s v="RT @Thomas_Harrer: #NodeXL via @NodeXL_x000a__x000a_ðŸ“– https://t.co/8UzmveNdbh_x000a_@nodexl_x000a_@vivianfrancos_x000a_@smr_foundation_x000a_@chidambara09_x000a_ðŸ“Œ @thomas_harrer_x000a_@stâ€¦"/>
    <s v="https://nodexlgraphgallery.org/Pages/Graph.aspx?graphID=199355"/>
    <s v="nodexlgraphgallery.org"/>
    <x v="4"/>
    <m/>
    <s v="http://pbs.twimg.com/profile_images/1136525117285179392/4LBIES5Y_normal.png"/>
    <x v="88"/>
    <s v="https://twitter.com/#!/vivianfrancos/status/1145301135554752513"/>
    <m/>
    <m/>
    <s v="1145301135554752513"/>
    <m/>
    <b v="0"/>
    <n v="0"/>
    <s v=""/>
    <b v="0"/>
    <s v="en"/>
    <m/>
    <s v=""/>
    <b v="0"/>
    <n v="4"/>
    <s v="1145299442171547649"/>
    <s v="Twitter for Android"/>
    <b v="0"/>
    <s v="1145299442171547649"/>
    <s v="Tweet"/>
    <n v="0"/>
    <n v="0"/>
    <m/>
    <m/>
    <m/>
    <m/>
    <m/>
    <m/>
    <m/>
    <m/>
    <n v="4"/>
    <s v="3"/>
    <s v="3"/>
  </r>
  <r>
    <s v="vivianfrancos"/>
    <s v="filmstarstudies"/>
    <m/>
    <m/>
    <m/>
    <m/>
    <m/>
    <m/>
    <m/>
    <m/>
    <m/>
    <n v="301"/>
    <m/>
    <m/>
    <x v="0"/>
    <d v="2019-07-06T09:41:49.000"/>
    <s v="RT @filmstarstudies: Useful for researching Twitter/social media medhod &amp;amp; methodology including reference links &amp;amp; advisable tools._x000a__x000a_'Using…"/>
    <m/>
    <m/>
    <x v="0"/>
    <m/>
    <s v="http://pbs.twimg.com/profile_images/1136525117285179392/4LBIES5Y_normal.png"/>
    <x v="89"/>
    <s v="https://twitter.com/#!/vivianfrancos/status/1147440505934045184"/>
    <m/>
    <m/>
    <s v="1147440505934045184"/>
    <m/>
    <b v="0"/>
    <n v="0"/>
    <s v=""/>
    <b v="0"/>
    <s v="en"/>
    <m/>
    <s v=""/>
    <b v="0"/>
    <n v="3"/>
    <s v="1147235436303196161"/>
    <s v="Twitter for Android"/>
    <b v="0"/>
    <s v="1147235436303196161"/>
    <s v="Tweet"/>
    <n v="0"/>
    <n v="0"/>
    <m/>
    <m/>
    <m/>
    <m/>
    <m/>
    <m/>
    <m/>
    <m/>
    <n v="1"/>
    <s v="3"/>
    <s v="1"/>
  </r>
  <r>
    <s v="jimmyroybloom"/>
    <s v="sheffhallamuni"/>
    <m/>
    <m/>
    <m/>
    <m/>
    <m/>
    <m/>
    <m/>
    <m/>
    <m/>
    <n v="306"/>
    <m/>
    <m/>
    <x v="0"/>
    <d v="2019-07-07T13:48:33.000"/>
    <s v="RT @was3210: Learn to analyse Twitter data for academic research at this 1 day workshop at @sheffhallamuni_x000a__x000a_Social Media &amp;amp; Digital Humaniti…"/>
    <m/>
    <m/>
    <x v="0"/>
    <m/>
    <s v="http://pbs.twimg.com/profile_images/1148367639850422279/hwPsaNfW_normal.png"/>
    <x v="90"/>
    <s v="https://twitter.com/#!/jimmyroybloom/status/1147864985130983424"/>
    <m/>
    <m/>
    <s v="1147864985130983424"/>
    <m/>
    <b v="0"/>
    <n v="0"/>
    <s v=""/>
    <b v="0"/>
    <s v="en"/>
    <m/>
    <s v=""/>
    <b v="0"/>
    <n v="3"/>
    <s v="1146795870396059649"/>
    <s v="Twitter Web Client"/>
    <b v="0"/>
    <s v="1146795870396059649"/>
    <s v="Tweet"/>
    <n v="0"/>
    <n v="0"/>
    <m/>
    <m/>
    <m/>
    <m/>
    <m/>
    <m/>
    <m/>
    <m/>
    <n v="1"/>
    <s v="1"/>
    <s v="1"/>
  </r>
  <r>
    <s v="wasim_ahmed_"/>
    <s v="maryamnsharif"/>
    <m/>
    <m/>
    <m/>
    <m/>
    <m/>
    <m/>
    <m/>
    <m/>
    <m/>
    <n v="308"/>
    <m/>
    <m/>
    <x v="1"/>
    <d v="2019-07-01T05:10:44.000"/>
    <s v="@MaryamNSharif Baji appnay bahio say kahain london kay flat bech kar pasay wapis kar dain aur appnay abbu ko lay jahain... Un ko flats piyaray hain ya appnay abbu?"/>
    <m/>
    <m/>
    <x v="0"/>
    <m/>
    <s v="http://pbs.twimg.com/profile_images/837378254667452417/7spZ1vGU_normal.jpg"/>
    <x v="91"/>
    <s v="https://twitter.com/#!/wasim_ahmed_/status/1145560345941086208"/>
    <m/>
    <m/>
    <s v="1145560345941086208"/>
    <s v="1145303304265719809"/>
    <b v="0"/>
    <n v="0"/>
    <s v="453507741"/>
    <b v="0"/>
    <s v="tl"/>
    <m/>
    <s v=""/>
    <b v="0"/>
    <n v="0"/>
    <s v=""/>
    <s v="Twitter for Android"/>
    <b v="0"/>
    <s v="1145303304265719809"/>
    <s v="Tweet"/>
    <n v="0"/>
    <n v="0"/>
    <m/>
    <m/>
    <m/>
    <m/>
    <m/>
    <m/>
    <m/>
    <m/>
    <n v="1"/>
    <s v="8"/>
    <s v="8"/>
  </r>
  <r>
    <s v="wasim_ahmed_"/>
    <s v="maryamnsharif"/>
    <m/>
    <m/>
    <m/>
    <m/>
    <m/>
    <m/>
    <m/>
    <m/>
    <m/>
    <n v="309"/>
    <m/>
    <m/>
    <x v="0"/>
    <d v="2019-07-07T10:35:45.000"/>
    <s v="@TahirMughalPml1 @MaryamNSharif Don't be gulam of these people, have self Respect and dignity."/>
    <m/>
    <m/>
    <x v="0"/>
    <m/>
    <s v="http://pbs.twimg.com/profile_images/837378254667452417/7spZ1vGU_normal.jpg"/>
    <x v="92"/>
    <s v="https://twitter.com/#!/wasim_ahmed_/status/1147816464453373952"/>
    <m/>
    <m/>
    <s v="1147816464453373952"/>
    <s v="1147485296201617414"/>
    <b v="0"/>
    <n v="1"/>
    <s v="897429360738799617"/>
    <b v="0"/>
    <s v="en"/>
    <m/>
    <s v=""/>
    <b v="0"/>
    <n v="0"/>
    <s v=""/>
    <s v="Twitter for Android"/>
    <b v="0"/>
    <s v="1147485296201617414"/>
    <s v="Tweet"/>
    <n v="0"/>
    <n v="0"/>
    <m/>
    <m/>
    <m/>
    <m/>
    <m/>
    <m/>
    <m/>
    <m/>
    <n v="1"/>
    <s v="8"/>
    <s v="8"/>
  </r>
  <r>
    <s v="wasim_ahmed_"/>
    <s v="hamidmirpak"/>
    <m/>
    <m/>
    <m/>
    <m/>
    <m/>
    <m/>
    <m/>
    <m/>
    <m/>
    <n v="311"/>
    <m/>
    <m/>
    <x v="1"/>
    <d v="2019-07-07T10:40:16.000"/>
    <s v="@HamidMirPAK don't try to make zardari and nawaz sharif hero... they have looted our money and transfer it to london and Dubai... #RejectLifafaSahafat"/>
    <m/>
    <m/>
    <x v="14"/>
    <m/>
    <s v="http://pbs.twimg.com/profile_images/837378254667452417/7spZ1vGU_normal.jpg"/>
    <x v="93"/>
    <s v="https://twitter.com/#!/wasim_ahmed_/status/1147817603051741184"/>
    <m/>
    <m/>
    <s v="1147817603051741184"/>
    <m/>
    <b v="0"/>
    <n v="0"/>
    <s v="213539531"/>
    <b v="0"/>
    <s v="en"/>
    <m/>
    <s v=""/>
    <b v="0"/>
    <n v="0"/>
    <s v=""/>
    <s v="Twitter for Android"/>
    <b v="0"/>
    <s v="1147817603051741184"/>
    <s v="Tweet"/>
    <n v="0"/>
    <n v="0"/>
    <m/>
    <m/>
    <m/>
    <m/>
    <m/>
    <m/>
    <m/>
    <m/>
    <n v="1"/>
    <s v="8"/>
    <s v="8"/>
  </r>
  <r>
    <s v="wasim_ahmed_"/>
    <s v="bbhuttozardari"/>
    <m/>
    <m/>
    <m/>
    <m/>
    <m/>
    <m/>
    <m/>
    <m/>
    <m/>
    <n v="312"/>
    <m/>
    <m/>
    <x v="1"/>
    <d v="2019-07-01T05:18:52.000"/>
    <s v="@BBhuttoZardari Saray chor akatay ho kar aik dafa pir say logon ko bewaqoof bananay ki koshish kar rahay hain... Pelay appnay abbu say fake account ka pasa tu wapis dilwahoo..."/>
    <m/>
    <m/>
    <x v="0"/>
    <m/>
    <s v="http://pbs.twimg.com/profile_images/837378254667452417/7spZ1vGU_normal.jpg"/>
    <x v="94"/>
    <s v="https://twitter.com/#!/wasim_ahmed_/status/1145562393533177856"/>
    <m/>
    <m/>
    <s v="1145562393533177856"/>
    <s v="1145324048064425984"/>
    <b v="0"/>
    <n v="0"/>
    <s v="339040963"/>
    <b v="0"/>
    <s v="hi"/>
    <m/>
    <s v=""/>
    <b v="0"/>
    <n v="0"/>
    <s v=""/>
    <s v="Twitter for Android"/>
    <b v="0"/>
    <s v="1145324048064425984"/>
    <s v="Tweet"/>
    <n v="0"/>
    <n v="0"/>
    <m/>
    <m/>
    <m/>
    <m/>
    <m/>
    <m/>
    <m/>
    <m/>
    <n v="1"/>
    <s v="8"/>
    <s v="8"/>
  </r>
  <r>
    <s v="wasim_ahmed_"/>
    <s v="bbhuttozardari"/>
    <m/>
    <m/>
    <m/>
    <m/>
    <m/>
    <m/>
    <m/>
    <m/>
    <m/>
    <n v="313"/>
    <m/>
    <m/>
    <x v="0"/>
    <d v="2019-07-08T08:05:17.000"/>
    <s v="@BakhtawarBZ @BBhuttoZardari #chorNaManzoor"/>
    <m/>
    <m/>
    <x v="15"/>
    <m/>
    <s v="http://pbs.twimg.com/profile_images/837378254667452417/7spZ1vGU_normal.jpg"/>
    <x v="95"/>
    <s v="https://twitter.com/#!/wasim_ahmed_/status/1148140988977672192"/>
    <m/>
    <m/>
    <s v="1148140988977672192"/>
    <s v="1147549171236442112"/>
    <b v="0"/>
    <n v="0"/>
    <s v="97537762"/>
    <b v="0"/>
    <s v="und"/>
    <m/>
    <s v=""/>
    <b v="0"/>
    <n v="0"/>
    <s v=""/>
    <s v="Twitter for Android"/>
    <b v="0"/>
    <s v="1147549171236442112"/>
    <s v="Tweet"/>
    <n v="0"/>
    <n v="0"/>
    <m/>
    <m/>
    <m/>
    <m/>
    <m/>
    <m/>
    <m/>
    <m/>
    <n v="1"/>
    <s v="8"/>
    <s v="8"/>
  </r>
  <r>
    <s v="praxsozi"/>
    <s v="sageoceantweets"/>
    <m/>
    <m/>
    <m/>
    <m/>
    <m/>
    <m/>
    <m/>
    <m/>
    <m/>
    <n v="315"/>
    <m/>
    <m/>
    <x v="0"/>
    <d v="2019-07-08T16:27:33.000"/>
    <s v="RT @SAGEOceanTweets: Great post, thanks for the shout-out! Read our review of #socialmedia tools here &amp;gt; https://t.co/XbweHxUh5n https://t.c…"/>
    <s v="https://ocean.sagepub.com/blog/social-media-data-in-research-a-review-of-the-current-landscape"/>
    <s v="sagepub.com"/>
    <x v="16"/>
    <m/>
    <s v="http://pbs.twimg.com/profile_images/783652165965479936/K7UyJyCD_normal.jpg"/>
    <x v="96"/>
    <s v="https://twitter.com/#!/praxsozi/status/1148267386539257858"/>
    <m/>
    <m/>
    <s v="1148267386539257858"/>
    <m/>
    <b v="0"/>
    <n v="0"/>
    <s v=""/>
    <b v="1"/>
    <s v="en"/>
    <m/>
    <s v="1148230406044622848"/>
    <b v="0"/>
    <n v="2"/>
    <s v="1148264440728416259"/>
    <s v="Twitter Web Client"/>
    <b v="0"/>
    <s v="1148264440728416259"/>
    <s v="Tweet"/>
    <n v="0"/>
    <n v="0"/>
    <m/>
    <m/>
    <m/>
    <m/>
    <m/>
    <m/>
    <m/>
    <m/>
    <n v="1"/>
    <s v="2"/>
    <s v="2"/>
  </r>
  <r>
    <s v="danielamof"/>
    <s v="anncavoukian"/>
    <m/>
    <m/>
    <m/>
    <m/>
    <m/>
    <m/>
    <m/>
    <m/>
    <m/>
    <n v="316"/>
    <m/>
    <m/>
    <x v="0"/>
    <d v="2019-07-09T05:23:48.000"/>
    <s v="RT @Engbrg: @PhilOnEdTech @jhengstler @OnlineCrsLady @SSHRC_CRSH @carebaccer @was3210 @AnnCavoukian Privacy Enhancing Technologies is a lar…"/>
    <m/>
    <m/>
    <x v="0"/>
    <m/>
    <s v="http://pbs.twimg.com/profile_images/658238458075459584/xMjzmAtG_normal.jpg"/>
    <x v="97"/>
    <s v="https://twitter.com/#!/danielamof/status/1148462734884986880"/>
    <m/>
    <m/>
    <s v="1148462734884986880"/>
    <m/>
    <b v="0"/>
    <n v="0"/>
    <s v=""/>
    <b v="0"/>
    <s v="en"/>
    <m/>
    <s v=""/>
    <b v="0"/>
    <n v="2"/>
    <s v="1148277202586349568"/>
    <s v="Twitter for Android"/>
    <b v="0"/>
    <s v="1148277202586349568"/>
    <s v="Tweet"/>
    <n v="0"/>
    <n v="0"/>
    <m/>
    <m/>
    <m/>
    <m/>
    <m/>
    <m/>
    <m/>
    <m/>
    <n v="1"/>
    <s v="4"/>
    <s v="4"/>
  </r>
  <r>
    <s v="jhengstler"/>
    <s v="bcgeu"/>
    <m/>
    <m/>
    <m/>
    <m/>
    <m/>
    <m/>
    <m/>
    <m/>
    <m/>
    <n v="324"/>
    <m/>
    <m/>
    <x v="0"/>
    <d v="2019-07-08T16:10:22.000"/>
    <s v="@OnlineCrsLady @SSHRC_CRSH @carebaccer @was3210 @NOYBeu Generally only ‘individuals’ can complain under #FIPPA re. #privacy violations though notable exception re. @bctf local in an employment pre-screening case w/co. In US.  Also @bcgeu made seminal submission re. #Transborder #data implications that led to FIPPA changes."/>
    <m/>
    <m/>
    <x v="17"/>
    <m/>
    <s v="http://pbs.twimg.com/profile_images/1068329878850686976/UH5WzvpQ_normal.jpg"/>
    <x v="98"/>
    <s v="https://twitter.com/#!/jhengstler/status/1148263061729374208"/>
    <m/>
    <m/>
    <s v="1148263061729374208"/>
    <s v="1148261389259046912"/>
    <b v="0"/>
    <n v="0"/>
    <s v="19895837"/>
    <b v="0"/>
    <s v="en"/>
    <m/>
    <s v=""/>
    <b v="0"/>
    <n v="0"/>
    <s v=""/>
    <s v="Twitter for iPhone"/>
    <b v="0"/>
    <s v="1148261389259046912"/>
    <s v="Tweet"/>
    <n v="0"/>
    <n v="0"/>
    <m/>
    <m/>
    <m/>
    <m/>
    <m/>
    <m/>
    <m/>
    <m/>
    <n v="1"/>
    <s v="4"/>
    <s v="4"/>
  </r>
  <r>
    <s v="jhengstler"/>
    <s v="noybeu"/>
    <m/>
    <m/>
    <m/>
    <m/>
    <m/>
    <m/>
    <m/>
    <m/>
    <m/>
    <n v="326"/>
    <m/>
    <m/>
    <x v="0"/>
    <d v="2019-07-08T16:01:05.000"/>
    <s v="@OnlineCrsLady @SSHRC_CRSH @carebaccer @was3210 Imagine if we had some avenue like through group like  @NOYBeu to fight on behalf of groups under #GDPR, file complaints for investigation, support groups of individuals’ #privacy"/>
    <m/>
    <m/>
    <x v="18"/>
    <m/>
    <s v="http://pbs.twimg.com/profile_images/1068329878850686976/UH5WzvpQ_normal.jpg"/>
    <x v="99"/>
    <s v="https://twitter.com/#!/jhengstler/status/1148260727347482624"/>
    <m/>
    <m/>
    <s v="1148260727347482624"/>
    <s v="1148258595903016961"/>
    <b v="0"/>
    <n v="1"/>
    <s v="7044082"/>
    <b v="0"/>
    <s v="en"/>
    <m/>
    <s v=""/>
    <b v="0"/>
    <n v="0"/>
    <s v=""/>
    <s v="Twitter for iPhone"/>
    <b v="0"/>
    <s v="1148258595903016961"/>
    <s v="Tweet"/>
    <n v="0"/>
    <n v="0"/>
    <m/>
    <m/>
    <m/>
    <m/>
    <m/>
    <m/>
    <m/>
    <m/>
    <n v="3"/>
    <s v="4"/>
    <s v="4"/>
  </r>
  <r>
    <s v="jhengstler"/>
    <s v="noybeu"/>
    <m/>
    <m/>
    <m/>
    <m/>
    <m/>
    <m/>
    <m/>
    <m/>
    <m/>
    <n v="327"/>
    <m/>
    <m/>
    <x v="0"/>
    <d v="2019-07-08T16:03:43.000"/>
    <s v="@OnlineCrsLady @SSHRC_CRSH @carebaccer @was3210 Even in BC living under #FIPPA as I do, I know ‘average’ individuals are overwhelmed or disheartened at process to bring forward suspected #privacy violations in school #EdTech —once they even know it’s a possible venue. An @NOYBeu type group could help if #FIPPA allowed."/>
    <m/>
    <m/>
    <x v="19"/>
    <m/>
    <s v="http://pbs.twimg.com/profile_images/1068329878850686976/UH5WzvpQ_normal.jpg"/>
    <x v="100"/>
    <s v="https://twitter.com/#!/jhengstler/status/1148261389259046912"/>
    <m/>
    <m/>
    <s v="1148261389259046912"/>
    <s v="1148258595903016961"/>
    <b v="0"/>
    <n v="0"/>
    <s v="7044082"/>
    <b v="0"/>
    <s v="en"/>
    <m/>
    <s v=""/>
    <b v="0"/>
    <n v="0"/>
    <s v=""/>
    <s v="Twitter for iPhone"/>
    <b v="0"/>
    <s v="1148258595903016961"/>
    <s v="Tweet"/>
    <n v="0"/>
    <n v="0"/>
    <m/>
    <m/>
    <m/>
    <m/>
    <m/>
    <m/>
    <m/>
    <m/>
    <n v="3"/>
    <s v="4"/>
    <s v="4"/>
  </r>
  <r>
    <s v="philonedtech"/>
    <s v="anncavoukian"/>
    <m/>
    <m/>
    <m/>
    <m/>
    <m/>
    <m/>
    <m/>
    <m/>
    <m/>
    <n v="329"/>
    <m/>
    <m/>
    <x v="0"/>
    <d v="2019-07-08T16:10:54.000"/>
    <s v="@jhengstler @OnlineCrsLady @SSHRC_CRSH @carebaccer @was3210 @AnnCavoukian Best link to read principles?"/>
    <m/>
    <m/>
    <x v="0"/>
    <m/>
    <s v="http://pbs.twimg.com/profile_images/855503087049482242/S7WZv--L_normal.jpg"/>
    <x v="101"/>
    <s v="https://twitter.com/#!/philonedtech/status/1148263195586383872"/>
    <m/>
    <m/>
    <s v="1148263195586383872"/>
    <s v="1148261884002369541"/>
    <b v="0"/>
    <n v="0"/>
    <s v="19895837"/>
    <b v="0"/>
    <s v="en"/>
    <m/>
    <s v=""/>
    <b v="0"/>
    <n v="0"/>
    <s v=""/>
    <s v="Twitter for iPhone"/>
    <b v="0"/>
    <s v="1148261884002369541"/>
    <s v="Tweet"/>
    <n v="0"/>
    <n v="0"/>
    <s v="-122.035311,37.193164 _x000a_-121.71215,37.193164 _x000a_-121.71215,37.469154 _x000a_-122.035311,37.469154"/>
    <s v="United States"/>
    <s v="US"/>
    <s v="San Jose, CA"/>
    <s v="7d62cffe6f98f349"/>
    <s v="San Jose"/>
    <s v="city"/>
    <s v="https://api.twitter.com/1.1/geo/id/7d62cffe6f98f349.json"/>
    <n v="1"/>
    <s v="4"/>
    <s v="4"/>
  </r>
  <r>
    <s v="anncavoukian"/>
    <s v="philonedtech"/>
    <m/>
    <m/>
    <m/>
    <m/>
    <m/>
    <m/>
    <m/>
    <m/>
    <m/>
    <n v="330"/>
    <m/>
    <m/>
    <x v="0"/>
    <d v="2019-07-08T16:36:45.000"/>
    <s v="RT @jhengstler: @OnlineCrsLady @SSHRC_CRSH @carebaccer @was3210 @PhilOnEdTech And why @AnnCavoukian ‘s #privacybydesign principles should b…"/>
    <m/>
    <m/>
    <x v="20"/>
    <m/>
    <s v="http://pbs.twimg.com/profile_images/488805943497338880/vjzEF43F_normal.png"/>
    <x v="102"/>
    <s v="https://twitter.com/#!/anncavoukian/status/1148269703183372288"/>
    <m/>
    <m/>
    <s v="1148269703183372288"/>
    <m/>
    <b v="0"/>
    <n v="0"/>
    <s v=""/>
    <b v="0"/>
    <s v="en"/>
    <m/>
    <s v=""/>
    <b v="0"/>
    <n v="1"/>
    <s v="1148261884002369541"/>
    <s v="Twitter for iPhone"/>
    <b v="0"/>
    <s v="1148261884002369541"/>
    <s v="Tweet"/>
    <n v="0"/>
    <n v="0"/>
    <m/>
    <m/>
    <m/>
    <m/>
    <m/>
    <m/>
    <m/>
    <m/>
    <n v="1"/>
    <s v="4"/>
    <s v="4"/>
  </r>
  <r>
    <s v="engbrg"/>
    <s v="anncavoukian"/>
    <m/>
    <m/>
    <m/>
    <m/>
    <m/>
    <m/>
    <m/>
    <m/>
    <m/>
    <n v="336"/>
    <m/>
    <m/>
    <x v="0"/>
    <d v="2019-07-08T17:06:33.000"/>
    <s v="@PhilOnEdTech @jhengstler @OnlineCrsLady @SSHRC_CRSH @carebaccer @was3210 @AnnCavoukian Privacy Enhancing Technologies is a large and complex field. _x000a__x000a_Suggest this as the first elective work on Privacy by Design_x000a_https://t.co/Hwf9GXjn8T_x000a__x000a_This is also complimented as one of the better sources dealing with the complexities of real-world problems_x000a_https://t.co/HjC5H22BJ3"/>
    <s v="http://www.ontla.on.ca/library/repository/mon/10000/184530.pdf http://blog.privacytrust.eu/public/Reports/NewDigitalSecurityModels.pdf"/>
    <s v="on.ca privacytrust.eu"/>
    <x v="0"/>
    <m/>
    <s v="http://pbs.twimg.com/profile_images/1064825940839157760/8EFfe6QT_normal.jpg"/>
    <x v="103"/>
    <s v="https://twitter.com/#!/engbrg/status/1148277202586349568"/>
    <m/>
    <m/>
    <s v="1148277202586349568"/>
    <s v="1148263195586383872"/>
    <b v="0"/>
    <n v="2"/>
    <s v="17997570"/>
    <b v="0"/>
    <s v="en"/>
    <m/>
    <s v=""/>
    <b v="0"/>
    <n v="1"/>
    <s v=""/>
    <s v="Twitter for Android"/>
    <b v="0"/>
    <s v="1148263195586383872"/>
    <s v="Tweet"/>
    <n v="0"/>
    <n v="0"/>
    <m/>
    <m/>
    <m/>
    <m/>
    <m/>
    <m/>
    <m/>
    <m/>
    <n v="1"/>
    <s v="4"/>
    <s v="4"/>
  </r>
  <r>
    <s v="onlinecrslady"/>
    <s v="anncavoukian"/>
    <m/>
    <m/>
    <m/>
    <m/>
    <m/>
    <m/>
    <m/>
    <m/>
    <m/>
    <n v="337"/>
    <m/>
    <m/>
    <x v="0"/>
    <d v="2019-07-08T16:17:40.000"/>
    <s v="@PhilOnEdTech @jhengstler @SSHRC_CRSH @carebaccer @was3210 @AnnCavoukian for ethics, there is FATE (Fairness, Accountability, Transparency, and Ethics) of AI in Education; more refs here: https://t.co/6KMWEkFSVJ ... also FAT in ML: Fairness, Accountability, and Transparency in Machine Learning, with resources: https://t.co/LUyuB2DhHk #datamongering https://t.co/XB4G72gHwi"/>
    <s v="https://sites.google.com/view/thefateofaied https://www.fatml.org/resources/relevant-scholarship"/>
    <s v="google.com fatml.org"/>
    <x v="21"/>
    <s v="https://pbs.twimg.com/media/D-90yLyWsAA9O44.jpg"/>
    <s v="https://pbs.twimg.com/media/D-90yLyWsAA9O44.jpg"/>
    <x v="104"/>
    <s v="https://twitter.com/#!/onlinecrslady/status/1148264901695197185"/>
    <m/>
    <m/>
    <s v="1148264901695197185"/>
    <s v="1148263195586383872"/>
    <b v="0"/>
    <n v="0"/>
    <s v="17997570"/>
    <b v="0"/>
    <s v="en"/>
    <m/>
    <s v=""/>
    <b v="0"/>
    <n v="1"/>
    <s v=""/>
    <s v="Twitter Web Client"/>
    <b v="0"/>
    <s v="1148263195586383872"/>
    <s v="Tweet"/>
    <n v="0"/>
    <n v="0"/>
    <m/>
    <m/>
    <m/>
    <m/>
    <m/>
    <m/>
    <m/>
    <m/>
    <n v="3"/>
    <s v="4"/>
    <s v="4"/>
  </r>
  <r>
    <s v="onlinecrslady"/>
    <s v="anncavoukian"/>
    <m/>
    <m/>
    <m/>
    <m/>
    <m/>
    <m/>
    <m/>
    <m/>
    <m/>
    <n v="338"/>
    <m/>
    <m/>
    <x v="0"/>
    <d v="2019-07-08T17:26:37.000"/>
    <s v="RT @Engbrg: @PhilOnEdTech @jhengstler @OnlineCrsLady @SSHRC_CRSH @carebaccer @was3210 @AnnCavoukian Privacy Enhancing Technologies is a lar…"/>
    <m/>
    <m/>
    <x v="0"/>
    <m/>
    <s v="http://pbs.twimg.com/profile_images/2190857671/photo_normal.jpg"/>
    <x v="105"/>
    <s v="https://twitter.com/#!/onlinecrslady/status/1148282252507435008"/>
    <m/>
    <m/>
    <s v="1148282252507435008"/>
    <m/>
    <b v="0"/>
    <n v="0"/>
    <s v=""/>
    <b v="0"/>
    <s v="en"/>
    <m/>
    <s v=""/>
    <b v="0"/>
    <n v="1"/>
    <s v="1148277202586349568"/>
    <s v="Twitter Web Client"/>
    <b v="0"/>
    <s v="1148277202586349568"/>
    <s v="Tweet"/>
    <n v="0"/>
    <n v="0"/>
    <m/>
    <m/>
    <m/>
    <m/>
    <m/>
    <m/>
    <m/>
    <m/>
    <n v="3"/>
    <s v="4"/>
    <s v="4"/>
  </r>
  <r>
    <s v="onlinecrslady"/>
    <s v="anncavoukian"/>
    <m/>
    <m/>
    <m/>
    <m/>
    <m/>
    <m/>
    <m/>
    <m/>
    <m/>
    <n v="339"/>
    <m/>
    <m/>
    <x v="0"/>
    <d v="2019-07-08T17:26:45.000"/>
    <s v="RT @jhengstler: @PhilOnEdTech @OnlineCrsLady @SSHRC_CRSH @carebaccer @was3210 @AnnCavoukian She’s already replied😊 See @AnnCavoukian ‘s twe…"/>
    <m/>
    <m/>
    <x v="0"/>
    <m/>
    <s v="http://pbs.twimg.com/profile_images/2190857671/photo_normal.jpg"/>
    <x v="106"/>
    <s v="https://twitter.com/#!/onlinecrslady/status/1148282286888108037"/>
    <m/>
    <m/>
    <s v="1148282286888108037"/>
    <m/>
    <b v="0"/>
    <n v="0"/>
    <s v=""/>
    <b v="1"/>
    <s v="en"/>
    <m/>
    <s v="1148271588753715201"/>
    <b v="0"/>
    <n v="1"/>
    <s v="1148277173343547392"/>
    <s v="Twitter Web Client"/>
    <b v="0"/>
    <s v="1148277173343547392"/>
    <s v="Tweet"/>
    <n v="0"/>
    <n v="0"/>
    <m/>
    <m/>
    <m/>
    <m/>
    <m/>
    <m/>
    <m/>
    <m/>
    <n v="3"/>
    <s v="4"/>
    <s v="4"/>
  </r>
  <r>
    <s v="jhengstler"/>
    <s v="anncavoukian"/>
    <m/>
    <m/>
    <m/>
    <m/>
    <m/>
    <m/>
    <m/>
    <m/>
    <m/>
    <n v="340"/>
    <m/>
    <m/>
    <x v="0"/>
    <d v="2019-07-08T16:05:41.000"/>
    <s v="@OnlineCrsLady @SSHRC_CRSH @carebaccer @was3210 @PhilOnEdTech And why @AnnCavoukian ‘s #privacybydesign principles should be embedded in EVERY #edtech from ground up—harder to retrofit &amp;amp; requires cultural change in org as well"/>
    <m/>
    <m/>
    <x v="22"/>
    <m/>
    <s v="http://pbs.twimg.com/profile_images/1068329878850686976/UH5WzvpQ_normal.jpg"/>
    <x v="107"/>
    <s v="https://twitter.com/#!/jhengstler/status/1148261884002369541"/>
    <m/>
    <m/>
    <s v="1148261884002369541"/>
    <s v="1148261159956615180"/>
    <b v="0"/>
    <n v="3"/>
    <s v="7044082"/>
    <b v="0"/>
    <s v="en"/>
    <m/>
    <s v=""/>
    <b v="0"/>
    <n v="1"/>
    <s v=""/>
    <s v="Twitter for iPhone"/>
    <b v="0"/>
    <s v="1148261159956615180"/>
    <s v="Tweet"/>
    <n v="0"/>
    <n v="0"/>
    <m/>
    <m/>
    <m/>
    <m/>
    <m/>
    <m/>
    <m/>
    <m/>
    <n v="5"/>
    <s v="4"/>
    <s v="4"/>
  </r>
  <r>
    <s v="jhengstler"/>
    <s v="anncavoukian"/>
    <m/>
    <m/>
    <m/>
    <m/>
    <m/>
    <m/>
    <m/>
    <m/>
    <m/>
    <n v="341"/>
    <m/>
    <m/>
    <x v="0"/>
    <d v="2019-07-08T16:14:24.000"/>
    <s v="@PhilOnEdTech @OnlineCrsLady @SSHRC_CRSH @carebaccer @was3210 @AnnCavoukian Have reached out to @AnnCavoukian directly for her preferred primer👍🏼"/>
    <m/>
    <m/>
    <x v="0"/>
    <m/>
    <s v="http://pbs.twimg.com/profile_images/1068329878850686976/UH5WzvpQ_normal.jpg"/>
    <x v="108"/>
    <s v="https://twitter.com/#!/jhengstler/status/1148264076373454849"/>
    <m/>
    <m/>
    <s v="1148264076373454849"/>
    <s v="1148263195586383872"/>
    <b v="0"/>
    <n v="2"/>
    <s v="17997570"/>
    <b v="0"/>
    <s v="en"/>
    <m/>
    <s v=""/>
    <b v="0"/>
    <n v="0"/>
    <s v=""/>
    <s v="Twitter for iPhone"/>
    <b v="0"/>
    <s v="1148263195586383872"/>
    <s v="Tweet"/>
    <n v="0"/>
    <n v="0"/>
    <m/>
    <m/>
    <m/>
    <m/>
    <m/>
    <m/>
    <m/>
    <m/>
    <n v="5"/>
    <s v="4"/>
    <s v="4"/>
  </r>
  <r>
    <s v="jhengstler"/>
    <s v="anncavoukian"/>
    <m/>
    <m/>
    <m/>
    <m/>
    <m/>
    <m/>
    <m/>
    <m/>
    <m/>
    <n v="342"/>
    <m/>
    <m/>
    <x v="0"/>
    <d v="2019-07-08T16:23:36.000"/>
    <s v="RT @OnlineCrsLady: @PhilOnEdTech @jhengstler @SSHRC_CRSH @carebaccer @was3210 @AnnCavoukian for ethics, there is FATE (Fairness, Accountabi…"/>
    <m/>
    <m/>
    <x v="0"/>
    <m/>
    <s v="http://pbs.twimg.com/profile_images/1068329878850686976/UH5WzvpQ_normal.jpg"/>
    <x v="109"/>
    <s v="https://twitter.com/#!/jhengstler/status/1148266394741460992"/>
    <m/>
    <m/>
    <s v="1148266394741460992"/>
    <m/>
    <b v="0"/>
    <n v="0"/>
    <s v=""/>
    <b v="0"/>
    <s v="en"/>
    <m/>
    <s v=""/>
    <b v="0"/>
    <n v="1"/>
    <s v="1148264901695197185"/>
    <s v="Twitter for iPhone"/>
    <b v="0"/>
    <s v="1148264901695197185"/>
    <s v="Tweet"/>
    <n v="0"/>
    <n v="0"/>
    <m/>
    <m/>
    <m/>
    <m/>
    <m/>
    <m/>
    <m/>
    <m/>
    <n v="5"/>
    <s v="4"/>
    <s v="4"/>
  </r>
  <r>
    <s v="jhengstler"/>
    <s v="anncavoukian"/>
    <m/>
    <m/>
    <m/>
    <m/>
    <m/>
    <m/>
    <m/>
    <m/>
    <m/>
    <n v="343"/>
    <m/>
    <m/>
    <x v="0"/>
    <d v="2019-07-08T17:06:26.000"/>
    <s v="@PhilOnEdTech @OnlineCrsLady @SSHRC_CRSH @carebaccer @was3210 @AnnCavoukian She’s already replied😊 See @AnnCavoukian ‘s tweet https://t.co/3gdAnkoqqd Thanks, Ann!"/>
    <s v="https://twitter.com/anncavoukian/status/1148271588753715201?s=21"/>
    <s v="twitter.com"/>
    <x v="0"/>
    <m/>
    <s v="http://pbs.twimg.com/profile_images/1068329878850686976/UH5WzvpQ_normal.jpg"/>
    <x v="110"/>
    <s v="https://twitter.com/#!/jhengstler/status/1148277173343547392"/>
    <m/>
    <m/>
    <s v="1148277173343547392"/>
    <s v="1148263195586383872"/>
    <b v="0"/>
    <n v="1"/>
    <s v="17997570"/>
    <b v="1"/>
    <s v="en"/>
    <m/>
    <s v="1148271588753715201"/>
    <b v="0"/>
    <n v="1"/>
    <s v=""/>
    <s v="Twitter for iPhone"/>
    <b v="0"/>
    <s v="1148263195586383872"/>
    <s v="Tweet"/>
    <n v="0"/>
    <n v="0"/>
    <m/>
    <m/>
    <m/>
    <m/>
    <m/>
    <m/>
    <m/>
    <m/>
    <n v="5"/>
    <s v="4"/>
    <s v="4"/>
  </r>
  <r>
    <s v="jhengstler"/>
    <s v="anncavoukian"/>
    <m/>
    <m/>
    <m/>
    <m/>
    <m/>
    <m/>
    <m/>
    <m/>
    <m/>
    <n v="344"/>
    <m/>
    <m/>
    <x v="0"/>
    <d v="2019-07-09T00:45:29.000"/>
    <s v="RT @Engbrg: @PhilOnEdTech @jhengstler @OnlineCrsLady @SSHRC_CRSH @carebaccer @was3210 @AnnCavoukian Privacy Enhancing Technologies is a lar…"/>
    <m/>
    <m/>
    <x v="0"/>
    <m/>
    <s v="http://pbs.twimg.com/profile_images/1068329878850686976/UH5WzvpQ_normal.jpg"/>
    <x v="111"/>
    <s v="https://twitter.com/#!/jhengstler/status/1148392697406771201"/>
    <m/>
    <m/>
    <s v="1148392697406771201"/>
    <m/>
    <b v="0"/>
    <n v="0"/>
    <s v=""/>
    <b v="0"/>
    <s v="en"/>
    <m/>
    <s v=""/>
    <b v="0"/>
    <n v="2"/>
    <s v="1148277202586349568"/>
    <s v="Twitter for iPhone"/>
    <b v="0"/>
    <s v="1148277202586349568"/>
    <s v="Tweet"/>
    <n v="0"/>
    <n v="0"/>
    <m/>
    <m/>
    <m/>
    <m/>
    <m/>
    <m/>
    <m/>
    <m/>
    <n v="5"/>
    <s v="4"/>
    <s v="4"/>
  </r>
  <r>
    <s v="onlinecrslady"/>
    <s v="carebaccer"/>
    <m/>
    <m/>
    <m/>
    <m/>
    <m/>
    <m/>
    <m/>
    <m/>
    <m/>
    <n v="347"/>
    <m/>
    <m/>
    <x v="0"/>
    <d v="2019-07-08T15:49:33.000"/>
    <s v="RT @jhengstler: .@OnlineCrsLady I am with you &amp;amp; have been tweeting @SSHRC_CRSH &amp;amp; @carebaccer re. need for research ethics on ‘publicly avai…"/>
    <m/>
    <m/>
    <x v="0"/>
    <m/>
    <s v="http://pbs.twimg.com/profile_images/2190857671/photo_normal.jpg"/>
    <x v="112"/>
    <s v="https://twitter.com/#!/onlinecrslady/status/1148257825178734592"/>
    <m/>
    <m/>
    <s v="1148257825178734592"/>
    <m/>
    <b v="0"/>
    <n v="0"/>
    <s v=""/>
    <b v="1"/>
    <s v="en"/>
    <m/>
    <s v="1148250854060900353"/>
    <b v="0"/>
    <n v="1"/>
    <s v="1148257644143976448"/>
    <s v="Twitter Web Client"/>
    <b v="0"/>
    <s v="1148257644143976448"/>
    <s v="Tweet"/>
    <n v="0"/>
    <n v="0"/>
    <m/>
    <m/>
    <m/>
    <m/>
    <m/>
    <m/>
    <m/>
    <m/>
    <n v="6"/>
    <s v="4"/>
    <s v="4"/>
  </r>
  <r>
    <s v="onlinecrslady"/>
    <s v="was3210"/>
    <m/>
    <m/>
    <m/>
    <m/>
    <m/>
    <m/>
    <m/>
    <m/>
    <m/>
    <n v="350"/>
    <m/>
    <m/>
    <x v="0"/>
    <d v="2019-07-08T15:52:37.000"/>
    <s v="@jhengstler @SSHRC_CRSH @carebaccer @was3210 and I haven't given up hope that we might get some clarification and a data OPT-OUT from Instructure; I submitted that question for the #InstCon Engineering panel on Thursday...details here: https://t.co/in9KUHWfjr : IMO students, teachers, and schools all need a data opt-out :-) https://t.co/MiuQX4dakc"/>
    <s v="http://oudigitools.blogspot.com/2019/07/data-mongering-11-special.html"/>
    <s v="blogspot.com"/>
    <x v="23"/>
    <s v="https://pbs.twimg.com/media/D-9u962WwAAYSTh.png"/>
    <s v="https://pbs.twimg.com/media/D-9u962WwAAYSTh.png"/>
    <x v="113"/>
    <s v="https://twitter.com/#!/onlinecrslady/status/1148258595903016961"/>
    <m/>
    <m/>
    <s v="1148258595903016961"/>
    <s v="1148257644143976448"/>
    <b v="0"/>
    <n v="1"/>
    <s v="19895837"/>
    <b v="0"/>
    <s v="en"/>
    <m/>
    <s v=""/>
    <b v="0"/>
    <n v="0"/>
    <s v=""/>
    <s v="Twitter Web Client"/>
    <b v="0"/>
    <s v="1148257644143976448"/>
    <s v="Tweet"/>
    <n v="0"/>
    <n v="0"/>
    <m/>
    <m/>
    <m/>
    <m/>
    <m/>
    <m/>
    <m/>
    <m/>
    <n v="5"/>
    <s v="4"/>
    <s v="1"/>
  </r>
  <r>
    <s v="onlinecrslady"/>
    <s v="philonedtech"/>
    <m/>
    <m/>
    <m/>
    <m/>
    <m/>
    <m/>
    <m/>
    <m/>
    <m/>
    <n v="354"/>
    <m/>
    <m/>
    <x v="0"/>
    <d v="2019-07-08T16:02:48.000"/>
    <s v="@jhengstler @SSHRC_CRSH @carebaccer @was3210 this is where I would like to see Instructure step up to the plate and show us they're different from other ed tech companies: they could offer us an opt-out, they could create an advisory board on ethical use of data, etc. ... they would be a better company for it! @PhilOnEdTech"/>
    <m/>
    <m/>
    <x v="0"/>
    <m/>
    <s v="http://pbs.twimg.com/profile_images/2190857671/photo_normal.jpg"/>
    <x v="114"/>
    <s v="https://twitter.com/#!/onlinecrslady/status/1148261159956615180"/>
    <m/>
    <m/>
    <s v="1148261159956615180"/>
    <s v="1148260231798898688"/>
    <b v="0"/>
    <n v="1"/>
    <s v="19895837"/>
    <b v="0"/>
    <s v="en"/>
    <m/>
    <s v=""/>
    <b v="0"/>
    <n v="1"/>
    <s v=""/>
    <s v="Twitter Web Client"/>
    <b v="0"/>
    <s v="1148260231798898688"/>
    <s v="Tweet"/>
    <n v="0"/>
    <n v="0"/>
    <m/>
    <m/>
    <m/>
    <m/>
    <m/>
    <m/>
    <m/>
    <m/>
    <n v="3"/>
    <s v="4"/>
    <s v="4"/>
  </r>
  <r>
    <s v="jhengstler"/>
    <s v="onlinecrslady"/>
    <m/>
    <m/>
    <m/>
    <m/>
    <m/>
    <m/>
    <m/>
    <m/>
    <m/>
    <n v="375"/>
    <m/>
    <m/>
    <x v="0"/>
    <d v="2019-07-08T15:48:50.000"/>
    <s v=".@OnlineCrsLady I am with you &amp;amp; have been tweeting @SSHRC_CRSH &amp;amp; @carebaccer re. need for research ethics on ‘publicly available’ #socialmedia data. Unfortunately have not gotten much of a response. @was3210 does solid work in this ethical area https://t.co/OnaRIG8Zoy"/>
    <s v="https://twitter.com/onlinecrslady/status/1148250854060900353"/>
    <s v="twitter.com"/>
    <x v="16"/>
    <m/>
    <s v="http://pbs.twimg.com/profile_images/1068329878850686976/UH5WzvpQ_normal.jpg"/>
    <x v="115"/>
    <s v="https://twitter.com/#!/jhengstler/status/1148257644143976448"/>
    <m/>
    <m/>
    <s v="1148257644143976448"/>
    <m/>
    <b v="0"/>
    <n v="3"/>
    <s v=""/>
    <b v="1"/>
    <s v="en"/>
    <m/>
    <s v="1148250854060900353"/>
    <b v="0"/>
    <n v="1"/>
    <s v=""/>
    <s v="Twitter for iPhone"/>
    <b v="0"/>
    <s v="1148257644143976448"/>
    <s v="Tweet"/>
    <n v="0"/>
    <n v="0"/>
    <m/>
    <m/>
    <m/>
    <m/>
    <m/>
    <m/>
    <m/>
    <m/>
    <n v="7"/>
    <s v="4"/>
    <s v="4"/>
  </r>
  <r>
    <s v="jhengstler"/>
    <s v="onlinecrslady"/>
    <m/>
    <m/>
    <m/>
    <m/>
    <m/>
    <m/>
    <m/>
    <m/>
    <m/>
    <n v="376"/>
    <m/>
    <m/>
    <x v="0"/>
    <d v="2019-07-08T15:57:02.000"/>
    <s v="RT @OnlineCrsLady: @jhengstler @SSHRC_CRSH @carebaccer @was3210 and I haven't given up hope that we might get some clarification and a data…"/>
    <m/>
    <m/>
    <x v="0"/>
    <m/>
    <s v="http://pbs.twimg.com/profile_images/1068329878850686976/UH5WzvpQ_normal.jpg"/>
    <x v="116"/>
    <s v="https://twitter.com/#!/jhengstler/status/1148259705384366080"/>
    <m/>
    <m/>
    <s v="1148259705384366080"/>
    <m/>
    <b v="0"/>
    <n v="0"/>
    <s v=""/>
    <b v="0"/>
    <s v="en"/>
    <m/>
    <s v=""/>
    <b v="0"/>
    <n v="0"/>
    <s v="1148258595903016961"/>
    <s v="Twitter for iPhone"/>
    <b v="0"/>
    <s v="1148258595903016961"/>
    <s v="Tweet"/>
    <n v="0"/>
    <n v="0"/>
    <m/>
    <m/>
    <m/>
    <m/>
    <m/>
    <m/>
    <m/>
    <m/>
    <n v="7"/>
    <s v="4"/>
    <s v="4"/>
  </r>
  <r>
    <s v="jhengstler"/>
    <s v="onlinecrslady"/>
    <m/>
    <m/>
    <m/>
    <m/>
    <m/>
    <m/>
    <m/>
    <m/>
    <m/>
    <n v="377"/>
    <m/>
    <m/>
    <x v="1"/>
    <d v="2019-07-08T15:59:07.000"/>
    <s v="@OnlineCrsLady @SSHRC_CRSH @carebaccer @was3210 Absolutely. But like all these agreements, who monitors &amp;amp; holds accountable? Not lawyer, but placing #privacy protection under contractual protection means litigation necessary, right? What users’=vendor resources to litigate?"/>
    <m/>
    <m/>
    <x v="24"/>
    <m/>
    <s v="http://pbs.twimg.com/profile_images/1068329878850686976/UH5WzvpQ_normal.jpg"/>
    <x v="117"/>
    <s v="https://twitter.com/#!/jhengstler/status/1148260231798898688"/>
    <m/>
    <m/>
    <s v="1148260231798898688"/>
    <s v="1148258595903016961"/>
    <b v="0"/>
    <n v="0"/>
    <s v="7044082"/>
    <b v="0"/>
    <s v="en"/>
    <m/>
    <s v=""/>
    <b v="0"/>
    <n v="0"/>
    <s v=""/>
    <s v="Twitter for iPhone"/>
    <b v="0"/>
    <s v="1148258595903016961"/>
    <s v="Tweet"/>
    <n v="0"/>
    <n v="0"/>
    <m/>
    <m/>
    <m/>
    <m/>
    <m/>
    <m/>
    <m/>
    <m/>
    <n v="5"/>
    <s v="4"/>
    <s v="4"/>
  </r>
  <r>
    <s v="jhengstler"/>
    <s v="onlinecrslady"/>
    <m/>
    <m/>
    <m/>
    <m/>
    <m/>
    <m/>
    <m/>
    <m/>
    <m/>
    <n v="380"/>
    <m/>
    <m/>
    <x v="0"/>
    <d v="2019-07-08T16:04:07.000"/>
    <s v="RT @OnlineCrsLady: @jhengstler @SSHRC_CRSH @carebaccer @was3210 this is where I would like to see Instructure step up to the plate and show…"/>
    <m/>
    <m/>
    <x v="0"/>
    <m/>
    <s v="http://pbs.twimg.com/profile_images/1068329878850686976/UH5WzvpQ_normal.jpg"/>
    <x v="118"/>
    <s v="https://twitter.com/#!/jhengstler/status/1148261489158971392"/>
    <m/>
    <m/>
    <s v="1148261489158971392"/>
    <m/>
    <b v="0"/>
    <n v="0"/>
    <s v=""/>
    <b v="0"/>
    <s v="en"/>
    <m/>
    <s v=""/>
    <b v="0"/>
    <n v="1"/>
    <s v="1148261159956615180"/>
    <s v="Twitter for iPhone"/>
    <b v="0"/>
    <s v="1148261159956615180"/>
    <s v="Tweet"/>
    <n v="0"/>
    <n v="0"/>
    <m/>
    <m/>
    <m/>
    <m/>
    <m/>
    <m/>
    <m/>
    <m/>
    <n v="7"/>
    <s v="4"/>
    <s v="4"/>
  </r>
  <r>
    <s v="jhengstler"/>
    <s v="carebaccer"/>
    <m/>
    <m/>
    <m/>
    <m/>
    <m/>
    <m/>
    <m/>
    <m/>
    <m/>
    <n v="414"/>
    <m/>
    <m/>
    <x v="0"/>
    <d v="2019-07-09T06:14:30.000"/>
    <s v=".@was3210 @SSHRC_CRSH @carebaccer Something to make your internal #REB voice squirm.... https://t.co/3I26GXLhFo"/>
    <s v="https://twitter.com/chadloder/status/1148370411714822144"/>
    <s v="twitter.com"/>
    <x v="25"/>
    <m/>
    <s v="http://pbs.twimg.com/profile_images/1068329878850686976/UH5WzvpQ_normal.jpg"/>
    <x v="119"/>
    <s v="https://twitter.com/#!/jhengstler/status/1148475496662831104"/>
    <m/>
    <m/>
    <s v="1148475496662831104"/>
    <m/>
    <b v="0"/>
    <n v="1"/>
    <s v=""/>
    <b v="1"/>
    <s v="en"/>
    <m/>
    <s v="1148370411714822144"/>
    <b v="0"/>
    <n v="0"/>
    <s v=""/>
    <s v="Twitter for iPhone"/>
    <b v="0"/>
    <s v="1148475496662831104"/>
    <s v="Tweet"/>
    <n v="0"/>
    <n v="0"/>
    <m/>
    <m/>
    <m/>
    <m/>
    <m/>
    <m/>
    <m/>
    <m/>
    <n v="13"/>
    <s v="4"/>
    <s v="4"/>
  </r>
  <r>
    <s v="real_person_dh"/>
    <s v="nodexl"/>
    <m/>
    <m/>
    <m/>
    <m/>
    <m/>
    <m/>
    <m/>
    <m/>
    <m/>
    <n v="428"/>
    <m/>
    <m/>
    <x v="0"/>
    <d v="2019-07-02T18:16:40.000"/>
    <s v="RT @was3210: Social Media &amp;amp; Digital Humanities: Social Network Analysis Using _x000a_@NodeXL_x000a__x000a_*virtual attendance possible*_x000a__x000a_https://t.co/dVAOYi0â€¦"/>
    <m/>
    <m/>
    <x v="0"/>
    <m/>
    <s v="http://pbs.twimg.com/profile_images/967506429027418114/cIlK0Mf0_normal.jpg"/>
    <x v="120"/>
    <s v="https://twitter.com/#!/real_person_dh/status/1146120519399419904"/>
    <m/>
    <m/>
    <s v="1146120519399419904"/>
    <m/>
    <b v="0"/>
    <n v="0"/>
    <s v=""/>
    <b v="0"/>
    <s v="en"/>
    <m/>
    <s v=""/>
    <b v="0"/>
    <n v="3"/>
    <s v="1146115790086770689"/>
    <s v="Totally Real DH Person"/>
    <b v="0"/>
    <s v="1146115790086770689"/>
    <s v="Tweet"/>
    <n v="0"/>
    <n v="0"/>
    <m/>
    <m/>
    <m/>
    <m/>
    <m/>
    <m/>
    <m/>
    <m/>
    <n v="6"/>
    <s v="1"/>
    <s v="3"/>
  </r>
  <r>
    <s v="real_person_dh"/>
    <s v="nodexl"/>
    <m/>
    <m/>
    <m/>
    <m/>
    <m/>
    <m/>
    <m/>
    <m/>
    <m/>
    <n v="430"/>
    <m/>
    <m/>
    <x v="0"/>
    <d v="2019-07-02T22:16:31.000"/>
    <s v="RT @was3210: Social Media &amp;amp; Digital Humanities: Social Network Analysis Using _x000a_@NodeXL_x000a__x000a_*virtual attendance possible*_x000a__x000a_https://t.co/dVAOYi0â€¦"/>
    <m/>
    <m/>
    <x v="0"/>
    <m/>
    <s v="http://pbs.twimg.com/profile_images/967506429027418114/cIlK0Mf0_normal.jpg"/>
    <x v="121"/>
    <s v="https://twitter.com/#!/real_person_dh/status/1146180880173604864"/>
    <m/>
    <m/>
    <s v="1146180880173604864"/>
    <m/>
    <b v="0"/>
    <n v="0"/>
    <s v=""/>
    <b v="0"/>
    <s v="en"/>
    <m/>
    <s v=""/>
    <b v="0"/>
    <n v="3"/>
    <s v="1146177112396767233"/>
    <s v="Totally Real DH Person"/>
    <b v="0"/>
    <s v="1146177112396767233"/>
    <s v="Tweet"/>
    <n v="0"/>
    <n v="0"/>
    <m/>
    <m/>
    <m/>
    <m/>
    <m/>
    <m/>
    <m/>
    <m/>
    <n v="6"/>
    <s v="1"/>
    <s v="3"/>
  </r>
  <r>
    <s v="real_person_dh"/>
    <s v="nodexl"/>
    <m/>
    <m/>
    <m/>
    <m/>
    <m/>
    <m/>
    <m/>
    <m/>
    <m/>
    <n v="432"/>
    <m/>
    <m/>
    <x v="0"/>
    <d v="2019-07-03T12:16:21.000"/>
    <s v="RT @was3210: Social Media &amp;amp; Digital Humanities: Social Network Analysis Using _x000a_@NodeXL_x000a__x000a_*virtual attendance possible*_x000a__x000a_https://t.co/dVAOYi0â€¦"/>
    <m/>
    <m/>
    <x v="0"/>
    <m/>
    <s v="http://pbs.twimg.com/profile_images/967506429027418114/cIlK0Mf0_normal.jpg"/>
    <x v="122"/>
    <s v="https://twitter.com/#!/real_person_dh/status/1146392233156972545"/>
    <m/>
    <m/>
    <s v="1146392233156972545"/>
    <m/>
    <b v="0"/>
    <n v="0"/>
    <s v=""/>
    <b v="0"/>
    <s v="en"/>
    <m/>
    <s v=""/>
    <b v="0"/>
    <n v="2"/>
    <s v="1146390343547588608"/>
    <s v="Totally Real DH Person"/>
    <b v="0"/>
    <s v="1146390343547588608"/>
    <s v="Tweet"/>
    <n v="0"/>
    <n v="0"/>
    <m/>
    <m/>
    <m/>
    <m/>
    <m/>
    <m/>
    <m/>
    <m/>
    <n v="6"/>
    <s v="1"/>
    <s v="3"/>
  </r>
  <r>
    <s v="real_person_dh"/>
    <s v="was3210"/>
    <m/>
    <m/>
    <m/>
    <m/>
    <m/>
    <m/>
    <m/>
    <m/>
    <m/>
    <n v="434"/>
    <m/>
    <m/>
    <x v="0"/>
    <d v="2019-07-03T13:16:37.000"/>
    <s v="RT @was3210: I was in secondary school when social media became popular &amp;amp; Facebook launched. At the time  I didn't understand the power ofâ€¦"/>
    <m/>
    <m/>
    <x v="0"/>
    <m/>
    <s v="http://pbs.twimg.com/profile_images/967506429027418114/cIlK0Mf0_normal.jpg"/>
    <x v="123"/>
    <s v="https://twitter.com/#!/real_person_dh/status/1146407398397140992"/>
    <m/>
    <m/>
    <s v="1146407398397140992"/>
    <m/>
    <b v="0"/>
    <n v="0"/>
    <s v=""/>
    <b v="0"/>
    <s v="en"/>
    <m/>
    <s v=""/>
    <b v="0"/>
    <n v="3"/>
    <s v="1146400309192908802"/>
    <s v="Totally Real DH Person"/>
    <b v="0"/>
    <s v="1146400309192908802"/>
    <s v="Tweet"/>
    <n v="0"/>
    <n v="0"/>
    <m/>
    <m/>
    <m/>
    <m/>
    <m/>
    <m/>
    <m/>
    <m/>
    <n v="16"/>
    <s v="1"/>
    <s v="1"/>
  </r>
  <r>
    <s v="real_person_dh"/>
    <s v="was3210"/>
    <m/>
    <m/>
    <m/>
    <m/>
    <m/>
    <m/>
    <m/>
    <m/>
    <m/>
    <n v="435"/>
    <m/>
    <m/>
    <x v="0"/>
    <d v="2019-07-03T18:16:21.000"/>
    <s v="RT @was3210: I was in secondary school when social media became popular &amp;amp; Facebook launched. At the time  I didn't understand the power ofâ€¦"/>
    <m/>
    <m/>
    <x v="0"/>
    <m/>
    <s v="http://pbs.twimg.com/profile_images/967506429027418114/cIlK0Mf0_normal.jpg"/>
    <x v="124"/>
    <s v="https://twitter.com/#!/real_person_dh/status/1146482829880152065"/>
    <m/>
    <m/>
    <s v="1146482829880152065"/>
    <m/>
    <b v="0"/>
    <n v="0"/>
    <s v=""/>
    <b v="0"/>
    <s v="en"/>
    <m/>
    <s v=""/>
    <b v="0"/>
    <n v="4"/>
    <s v="1146467568951189504"/>
    <s v="Totally Real DH Person"/>
    <b v="0"/>
    <s v="1146467568951189504"/>
    <s v="Tweet"/>
    <n v="0"/>
    <n v="0"/>
    <m/>
    <m/>
    <m/>
    <m/>
    <m/>
    <m/>
    <m/>
    <m/>
    <n v="16"/>
    <s v="1"/>
    <s v="1"/>
  </r>
  <r>
    <s v="real_person_dh"/>
    <s v="nodexl"/>
    <m/>
    <m/>
    <m/>
    <m/>
    <m/>
    <m/>
    <m/>
    <m/>
    <m/>
    <n v="436"/>
    <m/>
    <m/>
    <x v="0"/>
    <d v="2019-07-03T21:16:30.000"/>
    <s v="RT @was3210: Social Media &amp;amp; Digital Humanities: Social Network Analysis Using _x000a_@NodeXL_x000a__x000a_*virtual attendance possible*_x000a__x000a_https://t.co/dVAOYi0…"/>
    <m/>
    <m/>
    <x v="0"/>
    <m/>
    <s v="http://pbs.twimg.com/profile_images/967506429027418114/cIlK0Mf0_normal.jpg"/>
    <x v="125"/>
    <s v="https://twitter.com/#!/real_person_dh/status/1146528162676989953"/>
    <m/>
    <m/>
    <s v="1146528162676989953"/>
    <m/>
    <b v="0"/>
    <n v="0"/>
    <s v=""/>
    <b v="0"/>
    <s v="en"/>
    <m/>
    <s v=""/>
    <b v="0"/>
    <n v="4"/>
    <s v="1146520981227343872"/>
    <s v="Totally Real DH Person"/>
    <b v="0"/>
    <s v="1146520981227343872"/>
    <s v="Tweet"/>
    <n v="0"/>
    <n v="0"/>
    <m/>
    <m/>
    <m/>
    <m/>
    <m/>
    <m/>
    <m/>
    <m/>
    <n v="6"/>
    <s v="1"/>
    <s v="3"/>
  </r>
  <r>
    <s v="real_person_dh"/>
    <s v="nodexl"/>
    <m/>
    <m/>
    <m/>
    <m/>
    <m/>
    <m/>
    <m/>
    <m/>
    <m/>
    <n v="438"/>
    <m/>
    <m/>
    <x v="0"/>
    <d v="2019-07-04T08:16:27.000"/>
    <s v="RT @was3210: This is what a @NodeXL graph looks like on #diabetes discussion on Twitter (see full report here https://t.co/ysuPrVlcEK)_x000a__x000a_Lea…"/>
    <s v="http://www.nodexlgraphgallery.org/Pages/Graph.aspx?graphID=201982"/>
    <s v="nodexlgraphgallery.org"/>
    <x v="6"/>
    <m/>
    <s v="http://pbs.twimg.com/profile_images/967506429027418114/cIlK0Mf0_normal.jpg"/>
    <x v="126"/>
    <s v="https://twitter.com/#!/real_person_dh/status/1146694247883640832"/>
    <m/>
    <m/>
    <s v="1146694247883640832"/>
    <m/>
    <b v="0"/>
    <n v="0"/>
    <s v=""/>
    <b v="0"/>
    <s v="en"/>
    <m/>
    <s v=""/>
    <b v="0"/>
    <n v="3"/>
    <s v="1146684532583751680"/>
    <s v="Totally Real DH Person"/>
    <b v="0"/>
    <s v="1146684532583751680"/>
    <s v="Tweet"/>
    <n v="0"/>
    <n v="0"/>
    <m/>
    <m/>
    <m/>
    <m/>
    <m/>
    <m/>
    <m/>
    <m/>
    <n v="6"/>
    <s v="1"/>
    <s v="3"/>
  </r>
  <r>
    <s v="real_person_dh"/>
    <s v="nodexl"/>
    <m/>
    <m/>
    <m/>
    <m/>
    <m/>
    <m/>
    <m/>
    <m/>
    <m/>
    <n v="440"/>
    <m/>
    <m/>
    <x v="0"/>
    <d v="2019-07-04T12:16:21.000"/>
    <s v="RT @was3210: Social Media &amp;amp; Digital Humanities: Social Network Analysis Using _x000a_@NodeXL_x000a__x000a_*virtual attendance possible*_x000a__x000a_https://t.co/dVAOYi0…"/>
    <m/>
    <m/>
    <x v="0"/>
    <m/>
    <s v="http://pbs.twimg.com/profile_images/967506429027418114/cIlK0Mf0_normal.jpg"/>
    <x v="127"/>
    <s v="https://twitter.com/#!/real_person_dh/status/1146754620179587072"/>
    <m/>
    <m/>
    <s v="1146754620179587072"/>
    <m/>
    <b v="0"/>
    <n v="0"/>
    <s v=""/>
    <b v="0"/>
    <s v="en"/>
    <m/>
    <s v=""/>
    <b v="0"/>
    <n v="2"/>
    <s v="1146751827058274304"/>
    <s v="Totally Real DH Person"/>
    <b v="0"/>
    <s v="1146751827058274304"/>
    <s v="Tweet"/>
    <n v="0"/>
    <n v="0"/>
    <m/>
    <m/>
    <m/>
    <m/>
    <m/>
    <m/>
    <m/>
    <m/>
    <n v="6"/>
    <s v="1"/>
    <s v="3"/>
  </r>
  <r>
    <s v="real_person_dh"/>
    <s v="sheffhallamuni"/>
    <m/>
    <m/>
    <m/>
    <m/>
    <m/>
    <m/>
    <m/>
    <m/>
    <m/>
    <n v="442"/>
    <m/>
    <m/>
    <x v="0"/>
    <d v="2019-07-04T15:16:24.000"/>
    <s v="RT @was3210: Learn to analyse Twitter data for academic research at this 1 day workshop at @sheffhallamuni_x000a__x000a_Social Media &amp;amp; Digital Humaniti…"/>
    <m/>
    <m/>
    <x v="0"/>
    <m/>
    <s v="http://pbs.twimg.com/profile_images/967506429027418114/cIlK0Mf0_normal.jpg"/>
    <x v="128"/>
    <s v="https://twitter.com/#!/real_person_dh/status/1146799932059344902"/>
    <m/>
    <m/>
    <s v="1146799932059344902"/>
    <m/>
    <b v="0"/>
    <n v="0"/>
    <s v=""/>
    <b v="0"/>
    <s v="en"/>
    <m/>
    <s v=""/>
    <b v="0"/>
    <n v="2"/>
    <s v="1146795870396059649"/>
    <s v="Totally Real DH Person"/>
    <b v="0"/>
    <s v="1146795870396059649"/>
    <s v="Tweet"/>
    <n v="0"/>
    <n v="0"/>
    <m/>
    <m/>
    <m/>
    <m/>
    <m/>
    <m/>
    <m/>
    <m/>
    <n v="6"/>
    <s v="1"/>
    <s v="1"/>
  </r>
  <r>
    <s v="real_person_dh"/>
    <s v="was3210"/>
    <m/>
    <m/>
    <m/>
    <m/>
    <m/>
    <m/>
    <m/>
    <m/>
    <m/>
    <n v="444"/>
    <m/>
    <m/>
    <x v="0"/>
    <d v="2019-07-04T18:16:21.000"/>
    <s v="RT @was3210: I was in secondary school when social media became popular &amp;amp; Facebook launched. At the time  I didn't understand the power of…"/>
    <m/>
    <m/>
    <x v="0"/>
    <m/>
    <s v="http://pbs.twimg.com/profile_images/967506429027418114/cIlK0Mf0_normal.jpg"/>
    <x v="129"/>
    <s v="https://twitter.com/#!/real_person_dh/status/1146845217095585792"/>
    <m/>
    <m/>
    <s v="1146845217095585792"/>
    <m/>
    <b v="0"/>
    <n v="0"/>
    <s v=""/>
    <b v="0"/>
    <s v="en"/>
    <m/>
    <s v=""/>
    <b v="0"/>
    <n v="2"/>
    <s v="1146837082658279424"/>
    <s v="Totally Real DH Person"/>
    <b v="0"/>
    <s v="1146837082658279424"/>
    <s v="Tweet"/>
    <n v="0"/>
    <n v="0"/>
    <m/>
    <m/>
    <m/>
    <m/>
    <m/>
    <m/>
    <m/>
    <m/>
    <n v="16"/>
    <s v="1"/>
    <s v="1"/>
  </r>
  <r>
    <s v="real_person_dh"/>
    <s v="sheffhallamuni"/>
    <m/>
    <m/>
    <m/>
    <m/>
    <m/>
    <m/>
    <m/>
    <m/>
    <m/>
    <n v="445"/>
    <m/>
    <m/>
    <x v="0"/>
    <d v="2019-07-04T21:16:31.000"/>
    <s v="RT @was3210: Learn to analyse Twitter data for academic research at this 1 day workshop at @sheffhallamuni_x000a__x000a_Social Media &amp;amp; Digital Humaniti…"/>
    <m/>
    <m/>
    <x v="0"/>
    <m/>
    <s v="http://pbs.twimg.com/profile_images/967506429027418114/cIlK0Mf0_normal.jpg"/>
    <x v="130"/>
    <s v="https://twitter.com/#!/real_person_dh/status/1146890554648813578"/>
    <m/>
    <m/>
    <s v="1146890554648813578"/>
    <m/>
    <b v="0"/>
    <n v="0"/>
    <s v=""/>
    <b v="0"/>
    <s v="en"/>
    <m/>
    <s v=""/>
    <b v="0"/>
    <n v="5"/>
    <s v="1146887569344552961"/>
    <s v="Totally Real DH Person"/>
    <b v="0"/>
    <s v="1146887569344552961"/>
    <s v="Tweet"/>
    <n v="0"/>
    <n v="0"/>
    <m/>
    <m/>
    <m/>
    <m/>
    <m/>
    <m/>
    <m/>
    <m/>
    <n v="6"/>
    <s v="1"/>
    <s v="1"/>
  </r>
  <r>
    <s v="real_person_dh"/>
    <s v="sheffhallamuni"/>
    <m/>
    <m/>
    <m/>
    <m/>
    <m/>
    <m/>
    <m/>
    <m/>
    <m/>
    <n v="447"/>
    <m/>
    <m/>
    <x v="0"/>
    <d v="2019-07-05T21:16:46.000"/>
    <s v="RT @was3210: Learn to analyse Twitter data for academic research at this 1 day workshop at @sheffhallamuni_x000a__x000a_Social Media &amp;amp; Digital Humaniti…"/>
    <m/>
    <m/>
    <x v="0"/>
    <m/>
    <s v="http://pbs.twimg.com/profile_images/967506429027418114/cIlK0Mf0_normal.jpg"/>
    <x v="131"/>
    <s v="https://twitter.com/#!/real_person_dh/status/1147253006594953219"/>
    <m/>
    <m/>
    <s v="1147253006594953219"/>
    <m/>
    <b v="0"/>
    <n v="0"/>
    <s v=""/>
    <b v="0"/>
    <s v="en"/>
    <m/>
    <s v=""/>
    <b v="0"/>
    <n v="4"/>
    <s v="1147241692296372224"/>
    <s v="Totally Real DH Person"/>
    <b v="0"/>
    <s v="1147241692296372224"/>
    <s v="Tweet"/>
    <n v="0"/>
    <n v="0"/>
    <m/>
    <m/>
    <m/>
    <m/>
    <m/>
    <m/>
    <m/>
    <m/>
    <n v="6"/>
    <s v="1"/>
    <s v="1"/>
  </r>
  <r>
    <s v="real_person_dh"/>
    <s v="sheffhallamuni"/>
    <m/>
    <m/>
    <m/>
    <m/>
    <m/>
    <m/>
    <m/>
    <m/>
    <m/>
    <n v="449"/>
    <m/>
    <m/>
    <x v="0"/>
    <d v="2019-07-06T10:16:25.000"/>
    <s v="RT @was3210: Learn to analyse Twitter data for academic research at this 1 day workshop at @sheffhallamuni_x000a__x000a_Social Media &amp;amp; Digital Humaniti…"/>
    <m/>
    <m/>
    <x v="0"/>
    <m/>
    <s v="http://pbs.twimg.com/profile_images/967506429027418114/cIlK0Mf0_normal.jpg"/>
    <x v="132"/>
    <s v="https://twitter.com/#!/real_person_dh/status/1147449211056721922"/>
    <m/>
    <m/>
    <s v="1147449211056721922"/>
    <m/>
    <b v="0"/>
    <n v="0"/>
    <s v=""/>
    <b v="0"/>
    <s v="en"/>
    <m/>
    <s v=""/>
    <b v="0"/>
    <n v="4"/>
    <s v="1147434422402191360"/>
    <s v="Totally Real DH Person"/>
    <b v="0"/>
    <s v="1147434422402191360"/>
    <s v="Tweet"/>
    <n v="0"/>
    <n v="0"/>
    <m/>
    <m/>
    <m/>
    <m/>
    <m/>
    <m/>
    <m/>
    <m/>
    <n v="6"/>
    <s v="1"/>
    <s v="1"/>
  </r>
  <r>
    <s v="real_person_dh"/>
    <s v="sheffhallamuni"/>
    <m/>
    <m/>
    <m/>
    <m/>
    <m/>
    <m/>
    <m/>
    <m/>
    <m/>
    <n v="451"/>
    <m/>
    <m/>
    <x v="0"/>
    <d v="2019-07-06T15:16:22.000"/>
    <s v="RT @was3210: Learn to analyse Twitter data for academic research at this 1 day workshop at @sheffhallamuni_x000a__x000a_https://t.co/dVAOYi04Aj_x000a__x000a_#phdch…"/>
    <s v="https://www.eventbrite.com/e/social-media-digital-humanities-social-network-analysis-using-nodexl-tickets-59532362900"/>
    <s v="eventbrite.com"/>
    <x v="0"/>
    <m/>
    <s v="http://pbs.twimg.com/profile_images/967506429027418114/cIlK0Mf0_normal.jpg"/>
    <x v="133"/>
    <s v="https://twitter.com/#!/real_person_dh/status/1147524695325052928"/>
    <m/>
    <m/>
    <s v="1147524695325052928"/>
    <m/>
    <b v="0"/>
    <n v="0"/>
    <s v=""/>
    <b v="0"/>
    <s v="en"/>
    <m/>
    <s v=""/>
    <b v="0"/>
    <n v="2"/>
    <s v="1147517608327045120"/>
    <s v="Totally Real DH Person"/>
    <b v="0"/>
    <s v="1147517608327045120"/>
    <s v="Tweet"/>
    <n v="0"/>
    <n v="0"/>
    <m/>
    <m/>
    <m/>
    <m/>
    <m/>
    <m/>
    <m/>
    <m/>
    <n v="6"/>
    <s v="1"/>
    <s v="1"/>
  </r>
  <r>
    <s v="real_person_dh"/>
    <s v="sheffhallamuni"/>
    <m/>
    <m/>
    <m/>
    <m/>
    <m/>
    <m/>
    <m/>
    <m/>
    <m/>
    <n v="453"/>
    <m/>
    <m/>
    <x v="0"/>
    <d v="2019-07-08T17:16:44.000"/>
    <s v="RT @was3210: Learn to analyse Twitter data for academic research at this 1 day workshop at @sheffhallamuni_x000a__x000a_Social Media &amp;amp; Digital Humaniti…"/>
    <m/>
    <m/>
    <x v="0"/>
    <m/>
    <s v="http://pbs.twimg.com/profile_images/967506429027418114/cIlK0Mf0_normal.jpg"/>
    <x v="134"/>
    <s v="https://twitter.com/#!/real_person_dh/status/1148279763049549824"/>
    <m/>
    <m/>
    <s v="1148279763049549824"/>
    <m/>
    <b v="0"/>
    <n v="0"/>
    <s v=""/>
    <b v="0"/>
    <s v="en"/>
    <m/>
    <s v=""/>
    <b v="0"/>
    <n v="1"/>
    <s v="1148275784039239682"/>
    <s v="Totally Real DH Person"/>
    <b v="0"/>
    <s v="1148275784039239682"/>
    <s v="Tweet"/>
    <n v="0"/>
    <n v="0"/>
    <m/>
    <m/>
    <m/>
    <m/>
    <m/>
    <m/>
    <m/>
    <m/>
    <n v="6"/>
    <s v="1"/>
    <s v="1"/>
  </r>
  <r>
    <s v="real_person_dh"/>
    <s v="was3210"/>
    <m/>
    <m/>
    <m/>
    <m/>
    <m/>
    <m/>
    <m/>
    <m/>
    <m/>
    <n v="455"/>
    <m/>
    <m/>
    <x v="0"/>
    <d v="2019-07-09T07:16:41.000"/>
    <s v="RT @EmmanuelDaboPhD: 😁 I got the mine. New book in my personal library_x000a_#socialnetworkanalysis #SNA @was3210 the next step now is the #train…"/>
    <m/>
    <m/>
    <x v="26"/>
    <m/>
    <s v="http://pbs.twimg.com/profile_images/967506429027418114/cIlK0Mf0_normal.jpg"/>
    <x v="135"/>
    <s v="https://twitter.com/#!/real_person_dh/status/1148491145573556224"/>
    <m/>
    <m/>
    <s v="1148491145573556224"/>
    <m/>
    <b v="0"/>
    <n v="0"/>
    <s v=""/>
    <b v="0"/>
    <s v="en"/>
    <m/>
    <s v=""/>
    <b v="0"/>
    <n v="3"/>
    <s v="1148490943789707264"/>
    <s v="Totally Real DH Person"/>
    <b v="0"/>
    <s v="1148490943789707264"/>
    <s v="Tweet"/>
    <n v="0"/>
    <n v="0"/>
    <m/>
    <m/>
    <m/>
    <m/>
    <m/>
    <m/>
    <m/>
    <m/>
    <n v="16"/>
    <s v="1"/>
    <s v="1"/>
  </r>
  <r>
    <s v="jorgegeo28"/>
    <s v="was3210"/>
    <m/>
    <m/>
    <m/>
    <m/>
    <m/>
    <m/>
    <m/>
    <m/>
    <m/>
    <n v="457"/>
    <m/>
    <m/>
    <x v="0"/>
    <d v="2019-07-09T13:27:38.000"/>
    <s v="RT @EmmanuelDaboPhD: 😁 I got the mine. New book in my personal library_x000a_#socialnetworkanalysis #SNA @was3210 the next step now is the #train…"/>
    <m/>
    <m/>
    <x v="26"/>
    <m/>
    <s v="http://pbs.twimg.com/profile_images/983304127202684928/sHdgPnVi_normal.jpg"/>
    <x v="136"/>
    <s v="https://twitter.com/#!/jorgegeo28/status/1148584498260578304"/>
    <m/>
    <m/>
    <s v="1148584498260578304"/>
    <m/>
    <b v="0"/>
    <n v="0"/>
    <s v=""/>
    <b v="0"/>
    <s v="en"/>
    <m/>
    <s v=""/>
    <b v="0"/>
    <n v="3"/>
    <s v="1148490943789707264"/>
    <s v="Twitter for Android"/>
    <b v="0"/>
    <s v="1148490943789707264"/>
    <s v="Tweet"/>
    <n v="0"/>
    <n v="0"/>
    <m/>
    <m/>
    <m/>
    <m/>
    <m/>
    <m/>
    <m/>
    <m/>
    <n v="1"/>
    <s v="1"/>
    <s v="1"/>
  </r>
  <r>
    <s v="paulomatui"/>
    <s v="nodexl"/>
    <m/>
    <m/>
    <m/>
    <m/>
    <m/>
    <m/>
    <m/>
    <m/>
    <m/>
    <n v="459"/>
    <m/>
    <m/>
    <x v="0"/>
    <d v="2019-07-10T01:48:11.000"/>
    <s v="RT @was3210: In our recent paper on #Twitter a part of our analysis applied social network analysis (#SNA) using @NodeXL in order to better…"/>
    <m/>
    <m/>
    <x v="27"/>
    <m/>
    <s v="http://pbs.twimg.com/profile_images/1145428952/blog_uplink_normal.jpg"/>
    <x v="137"/>
    <s v="https://twitter.com/#!/paulomatui/status/1148770863543721984"/>
    <m/>
    <m/>
    <s v="1148770863543721984"/>
    <m/>
    <b v="0"/>
    <n v="0"/>
    <s v=""/>
    <b v="0"/>
    <s v="en"/>
    <m/>
    <s v=""/>
    <b v="0"/>
    <n v="1"/>
    <s v="1148336117223215109"/>
    <s v="Twitter for Android"/>
    <b v="0"/>
    <s v="1148336117223215109"/>
    <s v="Tweet"/>
    <n v="0"/>
    <n v="0"/>
    <m/>
    <m/>
    <m/>
    <m/>
    <m/>
    <m/>
    <m/>
    <m/>
    <n v="1"/>
    <s v="3"/>
    <s v="3"/>
  </r>
  <r>
    <s v="wasim_ahmed"/>
    <s v="aajtak"/>
    <m/>
    <m/>
    <m/>
    <m/>
    <m/>
    <m/>
    <m/>
    <m/>
    <m/>
    <n v="461"/>
    <m/>
    <m/>
    <x v="1"/>
    <d v="2019-07-01T16:36:35.000"/>
    <s v="@aajtak Ye Yuvak nahi Atankwadi hain..."/>
    <m/>
    <m/>
    <x v="0"/>
    <m/>
    <s v="http://pbs.twimg.com/profile_images/610361457910284288/1mGE0aTY_normal.jpg"/>
    <x v="138"/>
    <s v="https://twitter.com/#!/wasim_ahmed/status/1145732944499052547"/>
    <m/>
    <m/>
    <s v="1145732944499052547"/>
    <s v="1145674268782616582"/>
    <b v="0"/>
    <n v="0"/>
    <s v="42606652"/>
    <b v="0"/>
    <s v="hi"/>
    <m/>
    <s v=""/>
    <b v="0"/>
    <n v="0"/>
    <s v=""/>
    <s v="Twitter for Android"/>
    <b v="0"/>
    <s v="1145674268782616582"/>
    <s v="Tweet"/>
    <n v="0"/>
    <n v="0"/>
    <m/>
    <m/>
    <m/>
    <m/>
    <m/>
    <m/>
    <m/>
    <m/>
    <n v="1"/>
    <s v="6"/>
    <s v="6"/>
  </r>
  <r>
    <s v="drmmgs"/>
    <s v="drmdhnecr"/>
    <m/>
    <m/>
    <m/>
    <m/>
    <m/>
    <m/>
    <m/>
    <m/>
    <m/>
    <n v="462"/>
    <m/>
    <m/>
    <x v="0"/>
    <d v="2019-07-10T03:24:19.000"/>
    <s v="@RailwaySeva @wasim_ahmed @CRSECHGECR1 Matter forwarded to @drmdhnecr for watering."/>
    <m/>
    <m/>
    <x v="0"/>
    <m/>
    <s v="http://pbs.twimg.com/profile_images/992646950393647104/gJKnD55Z_normal.jpg"/>
    <x v="139"/>
    <s v="https://twitter.com/#!/drmmgs/status/1148795053701120000"/>
    <m/>
    <m/>
    <s v="1148795053701120000"/>
    <s v="1148793812778545152"/>
    <b v="0"/>
    <n v="0"/>
    <s v="945918632642494464"/>
    <b v="0"/>
    <s v="en"/>
    <m/>
    <s v=""/>
    <b v="0"/>
    <n v="0"/>
    <s v=""/>
    <s v="Twitter Web Client"/>
    <b v="0"/>
    <s v="1148793812778545152"/>
    <s v="Tweet"/>
    <n v="0"/>
    <n v="0"/>
    <s v="84.9939102,25.4835457 _x000a_85.2101668,25.4835457 _x000a_85.2101668,25.6554017 _x000a_84.9939102,25.6554017"/>
    <s v="India"/>
    <s v="IN"/>
    <s v="Patna, India"/>
    <s v="1c302ac214ae518c"/>
    <s v="Patna"/>
    <s v="city"/>
    <s v="https://api.twitter.com/1.1/geo/id/1c302ac214ae518c.json"/>
    <n v="1"/>
    <s v="6"/>
    <s v="6"/>
  </r>
  <r>
    <s v="wasim_ahmed"/>
    <s v="drmdhnecr"/>
    <m/>
    <m/>
    <m/>
    <m/>
    <m/>
    <m/>
    <m/>
    <m/>
    <m/>
    <n v="463"/>
    <m/>
    <m/>
    <x v="0"/>
    <d v="2019-07-10T03:25:23.000"/>
    <s v="@drmmgs @RailwaySeva @CRSECHGECR1 @drmdhnecr PNR:2264090156, Thank you in advance..."/>
    <m/>
    <m/>
    <x v="0"/>
    <m/>
    <s v="http://pbs.twimg.com/profile_images/610361457910284288/1mGE0aTY_normal.jpg"/>
    <x v="140"/>
    <s v="https://twitter.com/#!/wasim_ahmed/status/1148795323147419648"/>
    <m/>
    <m/>
    <s v="1148795323147419648"/>
    <s v="1148795053701120000"/>
    <b v="0"/>
    <n v="0"/>
    <s v="3308646348"/>
    <b v="0"/>
    <s v="en"/>
    <m/>
    <s v=""/>
    <b v="0"/>
    <n v="0"/>
    <s v=""/>
    <s v="Twitter for Android"/>
    <b v="0"/>
    <s v="1148795053701120000"/>
    <s v="Tweet"/>
    <n v="0"/>
    <n v="0"/>
    <m/>
    <m/>
    <m/>
    <m/>
    <m/>
    <m/>
    <m/>
    <m/>
    <n v="1"/>
    <s v="6"/>
    <s v="6"/>
  </r>
  <r>
    <s v="wasim_ahmed"/>
    <s v="railminindia"/>
    <m/>
    <m/>
    <m/>
    <m/>
    <m/>
    <m/>
    <m/>
    <m/>
    <m/>
    <n v="464"/>
    <m/>
    <m/>
    <x v="1"/>
    <d v="2019-07-10T03:04:03.000"/>
    <s v="@RailMinIndia Train no.12382, There is no water in toilet in Compartment A1 since the train left Pt DDU station at 6.20 am...Please look into the matter..."/>
    <m/>
    <m/>
    <x v="0"/>
    <m/>
    <s v="http://pbs.twimg.com/profile_images/610361457910284288/1mGE0aTY_normal.jpg"/>
    <x v="141"/>
    <s v="https://twitter.com/#!/wasim_ahmed/status/1148789953716822016"/>
    <m/>
    <m/>
    <s v="1148789953716822016"/>
    <m/>
    <b v="0"/>
    <n v="0"/>
    <s v="2602959463"/>
    <b v="0"/>
    <s v="en"/>
    <m/>
    <s v=""/>
    <b v="0"/>
    <n v="0"/>
    <s v=""/>
    <s v="Twitter for Android"/>
    <b v="0"/>
    <s v="1148789953716822016"/>
    <s v="Tweet"/>
    <n v="0"/>
    <n v="0"/>
    <m/>
    <m/>
    <m/>
    <m/>
    <m/>
    <m/>
    <m/>
    <m/>
    <n v="1"/>
    <s v="6"/>
    <s v="6"/>
  </r>
  <r>
    <s v="wasim_ahmed"/>
    <s v="railminindia"/>
    <m/>
    <m/>
    <m/>
    <m/>
    <m/>
    <m/>
    <m/>
    <m/>
    <m/>
    <n v="465"/>
    <m/>
    <m/>
    <x v="0"/>
    <d v="2019-07-10T07:04:15.000"/>
    <s v="@RailwaySeva @drmmgs @CRSECHGECR1 @RailMinIndia Now at 12.25pm water is being filled at dhanbad station...This is the state of AC 2 TIER imagine...70yr old man is travelling who cannot go to other compartment to use toilet...Sorry to say Very very bad service..."/>
    <m/>
    <m/>
    <x v="0"/>
    <m/>
    <s v="http://pbs.twimg.com/profile_images/610361457910284288/1mGE0aTY_normal.jpg"/>
    <x v="142"/>
    <s v="https://twitter.com/#!/wasim_ahmed/status/1148850404551057408"/>
    <m/>
    <m/>
    <s v="1148850404551057408"/>
    <s v="1148793812778545152"/>
    <b v="0"/>
    <n v="0"/>
    <s v="945918632642494464"/>
    <b v="0"/>
    <s v="en"/>
    <m/>
    <s v=""/>
    <b v="0"/>
    <n v="0"/>
    <s v=""/>
    <s v="Twitter for Android"/>
    <b v="0"/>
    <s v="1148793812778545152"/>
    <s v="Tweet"/>
    <n v="0"/>
    <n v="0"/>
    <m/>
    <m/>
    <m/>
    <m/>
    <m/>
    <m/>
    <m/>
    <m/>
    <n v="1"/>
    <s v="6"/>
    <s v="6"/>
  </r>
  <r>
    <s v="railwayseva"/>
    <s v="crsechgecr1"/>
    <m/>
    <m/>
    <m/>
    <m/>
    <m/>
    <m/>
    <m/>
    <m/>
    <m/>
    <n v="466"/>
    <m/>
    <m/>
    <x v="0"/>
    <d v="2019-07-10T03:19:23.000"/>
    <s v="@wasim_ahmed Kindly share PNR number. Matter is being escalated to the concerned official for further action. @Drmmgs   @crsechgecr1"/>
    <m/>
    <m/>
    <x v="0"/>
    <m/>
    <s v="http://pbs.twimg.com/profile_images/945953979535564800/L3zNCNHo_normal.jpg"/>
    <x v="143"/>
    <s v="https://twitter.com/#!/railwayseva/status/1148793812778545152"/>
    <m/>
    <m/>
    <s v="1148793812778545152"/>
    <s v="1148789953716822016"/>
    <b v="0"/>
    <n v="0"/>
    <s v="112393519"/>
    <b v="0"/>
    <s v="en"/>
    <m/>
    <s v=""/>
    <b v="0"/>
    <n v="0"/>
    <s v=""/>
    <s v="OneDirect Suite"/>
    <b v="0"/>
    <s v="1148789953716822016"/>
    <s v="Tweet"/>
    <n v="0"/>
    <n v="0"/>
    <m/>
    <m/>
    <m/>
    <m/>
    <m/>
    <m/>
    <m/>
    <m/>
    <n v="1"/>
    <s v="6"/>
    <s v="6"/>
  </r>
  <r>
    <s v="wasim_ahmed"/>
    <s v="kp24"/>
    <m/>
    <m/>
    <m/>
    <m/>
    <m/>
    <m/>
    <m/>
    <m/>
    <m/>
    <n v="478"/>
    <m/>
    <m/>
    <x v="1"/>
    <d v="2019-07-11T07:08:14.000"/>
    <s v="@KP24 They'll shut you up by losing the Semi-final.."/>
    <m/>
    <m/>
    <x v="0"/>
    <m/>
    <s v="http://pbs.twimg.com/profile_images/610361457910284288/1mGE0aTY_normal.jpg"/>
    <x v="144"/>
    <s v="https://twitter.com/#!/wasim_ahmed/status/1149213795102806016"/>
    <m/>
    <m/>
    <s v="1149213795102806016"/>
    <s v="1149189420018536448"/>
    <b v="0"/>
    <n v="0"/>
    <s v="171117515"/>
    <b v="0"/>
    <s v="en"/>
    <m/>
    <s v=""/>
    <b v="0"/>
    <n v="0"/>
    <s v=""/>
    <s v="Twitter for Android"/>
    <b v="0"/>
    <s v="1149189420018536448"/>
    <s v="Tweet"/>
    <n v="0"/>
    <n v="0"/>
    <m/>
    <m/>
    <m/>
    <m/>
    <m/>
    <m/>
    <m/>
    <m/>
    <n v="1"/>
    <s v="6"/>
    <s v="6"/>
  </r>
  <r>
    <s v="spainportugalmc"/>
    <s v="lseimpactblog"/>
    <m/>
    <m/>
    <m/>
    <m/>
    <m/>
    <m/>
    <m/>
    <m/>
    <m/>
    <n v="479"/>
    <m/>
    <m/>
    <x v="0"/>
    <d v="2019-07-11T09:40:25.000"/>
    <s v="RT @MSCActions: Twitter remains the most popular platform for academic #research. Read this article from @was3210 @LSEImpactBlog to know mo…"/>
    <m/>
    <m/>
    <x v="3"/>
    <m/>
    <s v="http://pbs.twimg.com/profile_images/942456518074564608/SZctDvWe_normal.jpg"/>
    <x v="145"/>
    <s v="https://twitter.com/#!/spainportugalmc/status/1149252090180591616"/>
    <m/>
    <m/>
    <s v="1149252090180591616"/>
    <m/>
    <b v="0"/>
    <n v="0"/>
    <s v=""/>
    <b v="0"/>
    <s v="en"/>
    <m/>
    <s v=""/>
    <b v="0"/>
    <n v="20"/>
    <s v="1145262951445614592"/>
    <s v="Twitter for Android"/>
    <b v="0"/>
    <s v="1145262951445614592"/>
    <s v="Tweet"/>
    <n v="0"/>
    <n v="0"/>
    <m/>
    <m/>
    <m/>
    <m/>
    <m/>
    <m/>
    <m/>
    <m/>
    <n v="1"/>
    <s v="2"/>
    <s v="2"/>
  </r>
  <r>
    <s v="wasim___ahmed"/>
    <s v="rickygervais"/>
    <m/>
    <m/>
    <m/>
    <m/>
    <m/>
    <m/>
    <m/>
    <m/>
    <m/>
    <n v="482"/>
    <m/>
    <m/>
    <x v="0"/>
    <d v="2019-07-12T13:22:25.000"/>
    <s v="unexpected doorstep fart scene had me in stitches. Genius @rickygervais &quot;Go to the doctor. You've got bowel cancer&quot; 🤢🤣 #AfterLife"/>
    <m/>
    <m/>
    <x v="28"/>
    <m/>
    <s v="http://pbs.twimg.com/profile_images/1038138917843808256/eactcl1I_normal.jpg"/>
    <x v="146"/>
    <s v="https://twitter.com/#!/wasim___ahmed/status/1149670346443972608"/>
    <m/>
    <m/>
    <s v="1149670346443972608"/>
    <m/>
    <b v="0"/>
    <n v="0"/>
    <s v=""/>
    <b v="0"/>
    <s v="en"/>
    <m/>
    <s v=""/>
    <b v="0"/>
    <n v="0"/>
    <s v=""/>
    <s v="Twitter for Android"/>
    <b v="0"/>
    <s v="1149670346443972608"/>
    <s v="Tweet"/>
    <n v="0"/>
    <n v="0"/>
    <m/>
    <m/>
    <m/>
    <m/>
    <m/>
    <m/>
    <m/>
    <m/>
    <n v="1"/>
    <s v="14"/>
    <s v="14"/>
  </r>
  <r>
    <s v="theladythinks"/>
    <s v="was3210"/>
    <m/>
    <m/>
    <m/>
    <m/>
    <m/>
    <m/>
    <m/>
    <m/>
    <m/>
    <n v="483"/>
    <m/>
    <m/>
    <x v="0"/>
    <d v="2019-07-13T11:13:48.000"/>
    <s v="RT @LSEImpactBlog: Using Twitter as a data source: an overview of social media research tools (2019) @was3210_x000a__x000a_https://t.co/jgTXD1BAm3 #Aca…"/>
    <s v="https://blogs.lse.ac.uk/impactofsocialsciences/?p=35732"/>
    <s v="ac.uk"/>
    <x v="0"/>
    <m/>
    <s v="http://pbs.twimg.com/profile_images/1024656949458153472/Ok-BD5V__normal.jpg"/>
    <x v="147"/>
    <s v="https://twitter.com/#!/theladythinks/status/1150000366601347072"/>
    <m/>
    <m/>
    <s v="1150000366601347072"/>
    <m/>
    <b v="0"/>
    <n v="0"/>
    <s v=""/>
    <b v="0"/>
    <s v="en"/>
    <m/>
    <s v=""/>
    <b v="0"/>
    <n v="90"/>
    <s v="1140923666806558721"/>
    <s v="Twitter for Android"/>
    <b v="0"/>
    <s v="1140923666806558721"/>
    <s v="Tweet"/>
    <n v="0"/>
    <n v="0"/>
    <m/>
    <m/>
    <m/>
    <m/>
    <m/>
    <m/>
    <m/>
    <m/>
    <n v="1"/>
    <s v="2"/>
    <s v="1"/>
  </r>
  <r>
    <s v="walejay"/>
    <s v="was3210"/>
    <m/>
    <m/>
    <m/>
    <m/>
    <m/>
    <m/>
    <m/>
    <m/>
    <m/>
    <n v="485"/>
    <m/>
    <m/>
    <x v="0"/>
    <d v="2019-07-13T19:04:57.000"/>
    <s v="RT @was3210: My PhD thesis &quot;Using Twitter data to provide qualitative insights into pandemics and epidemic&quot; thesis just hit 1,000 downloads…"/>
    <m/>
    <m/>
    <x v="0"/>
    <m/>
    <s v="http://pbs.twimg.com/profile_images/598951050222170112/mW0tMsJg_normal.jpg"/>
    <x v="148"/>
    <s v="https://twitter.com/#!/walejay/status/1150118938606526464"/>
    <m/>
    <m/>
    <s v="1150118938606526464"/>
    <m/>
    <b v="0"/>
    <n v="0"/>
    <s v=""/>
    <b v="1"/>
    <s v="en"/>
    <m/>
    <s v="999232201807093760"/>
    <b v="0"/>
    <n v="2"/>
    <s v="1150114912359858177"/>
    <s v="Twitter for iPhone"/>
    <b v="0"/>
    <s v="1150114912359858177"/>
    <s v="Tweet"/>
    <n v="0"/>
    <n v="0"/>
    <m/>
    <m/>
    <m/>
    <m/>
    <m/>
    <m/>
    <m/>
    <m/>
    <n v="1"/>
    <s v="1"/>
    <s v="1"/>
  </r>
  <r>
    <s v="openresleeds"/>
    <s v="emeraldglobal"/>
    <m/>
    <m/>
    <m/>
    <m/>
    <m/>
    <m/>
    <m/>
    <m/>
    <m/>
    <n v="486"/>
    <m/>
    <m/>
    <x v="0"/>
    <d v="2019-07-11T14:03:12.000"/>
    <s v="@Andy_Tattersall @mrnick @was3210 @ScHARRSheffield @PeterABath @InfoSchoolSheff Plug for blog-post ICYMI last year _x000a_Review/overview of The Ethics of Online Research from @EmeraldGlobal (features chapter from @was3210) _x000a_https://t.co/YM6mWmZcFn"/>
    <s v="https://leedsunilibrary.wordpress.com/2018/08/30/the-ethics-of-online-research/"/>
    <s v="wordpress.com"/>
    <x v="0"/>
    <m/>
    <s v="http://pbs.twimg.com/profile_images/828564150787985408/CR4wEcF9_normal.jpg"/>
    <x v="149"/>
    <s v="https://twitter.com/#!/openresleeds/status/1149318222174461952"/>
    <m/>
    <m/>
    <s v="1149318222174461952"/>
    <s v="1149317326560473089"/>
    <b v="0"/>
    <n v="1"/>
    <s v="263182459"/>
    <b v="0"/>
    <s v="en"/>
    <m/>
    <s v=""/>
    <b v="0"/>
    <n v="2"/>
    <s v=""/>
    <s v="Twitter Web Client"/>
    <b v="0"/>
    <s v="1149317326560473089"/>
    <s v="Tweet"/>
    <n v="0"/>
    <n v="0"/>
    <m/>
    <m/>
    <m/>
    <m/>
    <m/>
    <m/>
    <m/>
    <m/>
    <n v="1"/>
    <s v="7"/>
    <s v="7"/>
  </r>
  <r>
    <s v="mscactions"/>
    <s v="lseimpactblog"/>
    <m/>
    <m/>
    <m/>
    <m/>
    <m/>
    <m/>
    <m/>
    <m/>
    <m/>
    <n v="487"/>
    <m/>
    <m/>
    <x v="0"/>
    <d v="2019-06-30T09:29:00.000"/>
    <s v="Twitter remains the most popular platform for academic #research. Read this article from @was3210 @LSEImpactBlog to know more about tools for the analysis of social media data, key trends &amp;amp; more ðŸ‘‡_x000a_https://t.co/caktWLLTdA"/>
    <s v="https://blogs.lse.ac.uk/impactofsocialsciences/2019/06/18/using-twitter-as-a-data-source-an-overview-of-social-media-research-tools-2019/"/>
    <s v="ac.uk"/>
    <x v="3"/>
    <m/>
    <s v="http://pbs.twimg.com/profile_images/983324781457104896/OJXdfPPM_normal.jpg"/>
    <x v="150"/>
    <s v="https://twitter.com/#!/mscactions/status/1145262951445614592"/>
    <m/>
    <m/>
    <s v="1145262951445614592"/>
    <m/>
    <b v="0"/>
    <n v="32"/>
    <s v=""/>
    <b v="0"/>
    <s v="en"/>
    <m/>
    <s v=""/>
    <b v="0"/>
    <n v="11"/>
    <s v=""/>
    <s v="TweetDeck"/>
    <b v="0"/>
    <s v="1145262951445614592"/>
    <s v="Tweet"/>
    <n v="0"/>
    <n v="0"/>
    <m/>
    <m/>
    <m/>
    <m/>
    <m/>
    <m/>
    <m/>
    <m/>
    <n v="1"/>
    <s v="2"/>
    <s v="2"/>
  </r>
  <r>
    <s v="was3210"/>
    <s v="mscactions"/>
    <m/>
    <m/>
    <m/>
    <m/>
    <m/>
    <m/>
    <m/>
    <m/>
    <m/>
    <n v="489"/>
    <m/>
    <m/>
    <x v="0"/>
    <d v="2019-06-30T09:55:10.000"/>
    <s v="RT @MSCActions: Twitter remains the most popular platform for academic #research. Read this article from @was3210 @LSEImpactBlog to know moâ€¦"/>
    <m/>
    <m/>
    <x v="3"/>
    <m/>
    <s v="http://pbs.twimg.com/profile_images/1102940827075203073/3Ywj3wKa_normal.png"/>
    <x v="151"/>
    <s v="https://twitter.com/#!/was3210/status/1145269538944094209"/>
    <m/>
    <m/>
    <s v="1145269538944094209"/>
    <m/>
    <b v="0"/>
    <n v="0"/>
    <s v=""/>
    <b v="0"/>
    <s v="en"/>
    <m/>
    <s v=""/>
    <b v="0"/>
    <n v="11"/>
    <s v="1145262951445614592"/>
    <s v="Twitter for Android"/>
    <b v="0"/>
    <s v="1145262951445614592"/>
    <s v="Tweet"/>
    <n v="0"/>
    <n v="0"/>
    <m/>
    <m/>
    <m/>
    <m/>
    <m/>
    <m/>
    <m/>
    <m/>
    <n v="1"/>
    <s v="1"/>
    <s v="2"/>
  </r>
  <r>
    <s v="studentsncl"/>
    <s v="studentsncl"/>
    <m/>
    <m/>
    <m/>
    <m/>
    <m/>
    <m/>
    <m/>
    <m/>
    <m/>
    <n v="490"/>
    <m/>
    <m/>
    <x v="2"/>
    <d v="2019-06-19T08:05:02.000"/>
    <s v="Today we're celebrating retaining our global position within the Top 150 in the QS world rankings #QSWUR https://t.co/6UwzQ8M9eR https://t.co/F9KpqfgVhm"/>
    <s v="https://bit.ly/2RnwBQB"/>
    <s v="bit.ly"/>
    <x v="29"/>
    <s v="https://pbs.twimg.com/media/D9aN4BuWwAA-3zY.jpg"/>
    <s v="https://pbs.twimg.com/media/D9aN4BuWwAA-3zY.jpg"/>
    <x v="152"/>
    <s v="https://twitter.com/#!/studentsncl/status/1141255553366315009"/>
    <m/>
    <m/>
    <s v="1141255553366315009"/>
    <m/>
    <b v="0"/>
    <n v="62"/>
    <s v=""/>
    <b v="0"/>
    <s v="en"/>
    <m/>
    <s v=""/>
    <b v="0"/>
    <n v="21"/>
    <s v=""/>
    <s v="Sprout Social"/>
    <b v="0"/>
    <s v="1141255553366315009"/>
    <s v="Retweet"/>
    <n v="0"/>
    <n v="0"/>
    <m/>
    <m/>
    <m/>
    <m/>
    <m/>
    <m/>
    <m/>
    <m/>
    <n v="1"/>
    <s v="1"/>
    <s v="1"/>
  </r>
  <r>
    <s v="was3210"/>
    <s v="studentsncl"/>
    <m/>
    <m/>
    <m/>
    <m/>
    <m/>
    <m/>
    <m/>
    <m/>
    <m/>
    <n v="491"/>
    <m/>
    <m/>
    <x v="0"/>
    <d v="2019-06-30T11:02:57.000"/>
    <s v="RT @StudentsNCL: Today we're celebrating retaining our global position within the Top 150 in the QS world rankings #QSWUR https://t.co/6Uwzâ€¦"/>
    <m/>
    <m/>
    <x v="29"/>
    <m/>
    <s v="http://pbs.twimg.com/profile_images/1102940827075203073/3Ywj3wKa_normal.png"/>
    <x v="153"/>
    <s v="https://twitter.com/#!/was3210/status/1145286596167634944"/>
    <m/>
    <m/>
    <s v="1145286596167634944"/>
    <m/>
    <b v="0"/>
    <n v="0"/>
    <s v=""/>
    <b v="0"/>
    <s v="en"/>
    <m/>
    <s v=""/>
    <b v="0"/>
    <n v="21"/>
    <s v="1141255553366315009"/>
    <s v="Twitter for Android"/>
    <b v="0"/>
    <s v="1141255553366315009"/>
    <s v="Tweet"/>
    <n v="0"/>
    <n v="0"/>
    <m/>
    <m/>
    <m/>
    <m/>
    <m/>
    <m/>
    <m/>
    <m/>
    <n v="1"/>
    <s v="1"/>
    <s v="1"/>
  </r>
  <r>
    <s v="uniofnewcastle"/>
    <s v="prof_chrisday"/>
    <m/>
    <m/>
    <m/>
    <m/>
    <m/>
    <m/>
    <m/>
    <m/>
    <m/>
    <n v="492"/>
    <m/>
    <m/>
    <x v="0"/>
    <d v="2019-07-01T09:15:34.000"/>
    <s v="Newcastle University VC and President @prof_chrisday opens the inaugural Professional Services Conference #nclpsconf19 https://t.co/1LmgxIepLZ"/>
    <m/>
    <m/>
    <x v="30"/>
    <s v="https://pbs.twimg.com/media/D-YRGIJXkAAOxOC.jpg"/>
    <s v="https://pbs.twimg.com/media/D-YRGIJXkAAOxOC.jpg"/>
    <x v="154"/>
    <s v="https://twitter.com/#!/uniofnewcastle/status/1145621960505856000"/>
    <m/>
    <m/>
    <s v="1145621960505856000"/>
    <m/>
    <b v="0"/>
    <n v="15"/>
    <s v=""/>
    <b v="0"/>
    <s v="en"/>
    <m/>
    <s v=""/>
    <b v="0"/>
    <n v="2"/>
    <s v=""/>
    <s v="Twitter for Android"/>
    <b v="0"/>
    <s v="1145621960505856000"/>
    <s v="Retweet"/>
    <n v="0"/>
    <n v="0"/>
    <m/>
    <m/>
    <m/>
    <m/>
    <m/>
    <m/>
    <m/>
    <m/>
    <n v="1"/>
    <s v="1"/>
    <s v="1"/>
  </r>
  <r>
    <s v="was3210"/>
    <s v="prof_chrisday"/>
    <m/>
    <m/>
    <m/>
    <m/>
    <m/>
    <m/>
    <m/>
    <m/>
    <m/>
    <n v="493"/>
    <m/>
    <m/>
    <x v="0"/>
    <d v="2019-07-01T09:17:30.000"/>
    <s v="RT @UniofNewcastle: Newcastle University VC and President @prof_chrisday opens the inaugural Professional Services Conference #nclpsconf19â€¦"/>
    <m/>
    <m/>
    <x v="30"/>
    <m/>
    <s v="http://pbs.twimg.com/profile_images/1102940827075203073/3Ywj3wKa_normal.png"/>
    <x v="155"/>
    <s v="https://twitter.com/#!/was3210/status/1145622446860582915"/>
    <m/>
    <m/>
    <s v="1145622446860582915"/>
    <m/>
    <b v="0"/>
    <n v="0"/>
    <s v=""/>
    <b v="0"/>
    <s v="en"/>
    <m/>
    <s v=""/>
    <b v="0"/>
    <n v="2"/>
    <s v="1145621960505856000"/>
    <s v="Twitter Web Client"/>
    <b v="0"/>
    <s v="1145621960505856000"/>
    <s v="Tweet"/>
    <n v="0"/>
    <n v="0"/>
    <m/>
    <m/>
    <m/>
    <m/>
    <m/>
    <m/>
    <m/>
    <m/>
    <n v="1"/>
    <s v="1"/>
    <s v="1"/>
  </r>
  <r>
    <s v="was3210"/>
    <s v="uniofnewcastle"/>
    <m/>
    <m/>
    <m/>
    <m/>
    <m/>
    <m/>
    <m/>
    <m/>
    <m/>
    <n v="494"/>
    <m/>
    <m/>
    <x v="0"/>
    <d v="2019-06-30T11:07:39.000"/>
    <s v="Newcastle University retains its global Top 150 position in a leading HE guide via @UniofNewcastle _x000a__x000a_https://t.co/prMg3OAZdo https://t.co/haszRyQYmo"/>
    <s v="https://www.ncl.ac.uk/press/articles/latest/2019/06/qs2020/?utm_source=twitter&amp;utm_medium=social&amp;utm_campaign=university-news-promotion&amp;utm_content=qs2020"/>
    <s v="ac.uk"/>
    <x v="0"/>
    <s v="https://pbs.twimg.com/media/D-ThKAlXUAEQkOC.jpg"/>
    <s v="https://pbs.twimg.com/media/D-ThKAlXUAEQkOC.jpg"/>
    <x v="156"/>
    <s v="https://twitter.com/#!/was3210/status/1145287776889450496"/>
    <m/>
    <m/>
    <s v="1145287776889450496"/>
    <m/>
    <b v="0"/>
    <n v="0"/>
    <s v=""/>
    <b v="0"/>
    <s v="en"/>
    <m/>
    <s v=""/>
    <b v="0"/>
    <n v="0"/>
    <s v=""/>
    <s v="Twitter for Android"/>
    <b v="0"/>
    <s v="1145287776889450496"/>
    <s v="Tweet"/>
    <n v="0"/>
    <n v="0"/>
    <m/>
    <m/>
    <m/>
    <m/>
    <m/>
    <m/>
    <m/>
    <m/>
    <n v="2"/>
    <s v="1"/>
    <s v="1"/>
  </r>
  <r>
    <s v="cassie_boness"/>
    <s v="cassie_boness"/>
    <m/>
    <m/>
    <m/>
    <m/>
    <m/>
    <m/>
    <m/>
    <m/>
    <m/>
    <n v="496"/>
    <m/>
    <m/>
    <x v="2"/>
    <d v="2019-06-29T23:30:18.000"/>
    <s v="I brought my 3mo old to our annual conference this last week. Iâ€™ve grown accustomed to negative responses regarding my status as a graduate school parent (esp having 2 kids), so I tend to expect the worst. Iâ€™m happy to say, however, that everyone was incredibly supportive https://t.co/j0UU9XSsqj"/>
    <m/>
    <m/>
    <x v="0"/>
    <s v="https://pbs.twimg.com/media/D-RBhClW4AAowwj.jpg"/>
    <s v="https://pbs.twimg.com/media/D-RBhClW4AAowwj.jpg"/>
    <x v="157"/>
    <s v="https://twitter.com/#!/cassie_boness/status/1145112285461078022"/>
    <m/>
    <m/>
    <s v="1145112285461078022"/>
    <m/>
    <b v="0"/>
    <n v="4509"/>
    <s v=""/>
    <b v="0"/>
    <s v="en"/>
    <m/>
    <s v=""/>
    <b v="0"/>
    <n v="166"/>
    <s v=""/>
    <s v="Twitter for iPhone"/>
    <b v="0"/>
    <s v="1145112285461078022"/>
    <s v="Retweet"/>
    <n v="0"/>
    <n v="0"/>
    <m/>
    <m/>
    <m/>
    <m/>
    <m/>
    <m/>
    <m/>
    <m/>
    <n v="1"/>
    <s v="1"/>
    <s v="1"/>
  </r>
  <r>
    <s v="was3210"/>
    <s v="cassie_boness"/>
    <m/>
    <m/>
    <m/>
    <m/>
    <m/>
    <m/>
    <m/>
    <m/>
    <m/>
    <n v="497"/>
    <m/>
    <m/>
    <x v="0"/>
    <d v="2019-07-01T18:14:31.000"/>
    <s v="RT @Cassie_Boness: I brought my 3mo old to our annual conference this last week. Iâ€™ve grown accustomed to negative responses regarding my sâ€¦"/>
    <m/>
    <m/>
    <x v="0"/>
    <m/>
    <s v="http://pbs.twimg.com/profile_images/1102940827075203073/3Ywj3wKa_normal.png"/>
    <x v="158"/>
    <s v="https://twitter.com/#!/was3210/status/1145757592741920769"/>
    <m/>
    <m/>
    <s v="1145757592741920769"/>
    <m/>
    <b v="0"/>
    <n v="0"/>
    <s v=""/>
    <b v="0"/>
    <s v="en"/>
    <m/>
    <s v=""/>
    <b v="0"/>
    <n v="166"/>
    <s v="1145112285461078022"/>
    <s v="Twitter for Android"/>
    <b v="0"/>
    <s v="1145112285461078022"/>
    <s v="Tweet"/>
    <n v="0"/>
    <n v="0"/>
    <m/>
    <m/>
    <m/>
    <m/>
    <m/>
    <m/>
    <m/>
    <m/>
    <n v="1"/>
    <s v="1"/>
    <s v="1"/>
  </r>
  <r>
    <s v="subatomicdoc"/>
    <s v="subatomicdoc"/>
    <m/>
    <m/>
    <m/>
    <m/>
    <m/>
    <m/>
    <m/>
    <m/>
    <m/>
    <n v="498"/>
    <m/>
    <m/>
    <x v="2"/>
    <d v="2019-06-28T20:36:11.000"/>
    <s v="Organizing Online Health Content: Developing Hashtag Collections for Healthier Internet-Based People and Communities https://t.co/maO5hw1HJF _x000a__x000a_Updated cancer tag ontology data and guidance in JCO CCI #bcsm #btsm #gyncsm #lcsm #mmsm #pancsm #ayacsm https://t.co/nA5ICey25j"/>
    <s v="http://bit.ly/2IW2rBh"/>
    <s v="bit.ly"/>
    <x v="31"/>
    <s v="https://pbs.twimg.com/media/D-LQGWuXoAAakgD.png"/>
    <s v="https://pbs.twimg.com/media/D-LQGWuXoAAakgD.png"/>
    <x v="159"/>
    <s v="https://twitter.com/#!/subatomicdoc/status/1144706080779493378"/>
    <m/>
    <m/>
    <s v="1144706080779493378"/>
    <m/>
    <b v="0"/>
    <n v="39"/>
    <s v=""/>
    <b v="0"/>
    <s v="en"/>
    <m/>
    <s v=""/>
    <b v="0"/>
    <n v="22"/>
    <s v=""/>
    <s v="Buffer"/>
    <b v="0"/>
    <s v="1144706080779493378"/>
    <s v="Retweet"/>
    <n v="0"/>
    <n v="0"/>
    <m/>
    <m/>
    <m/>
    <m/>
    <m/>
    <m/>
    <m/>
    <m/>
    <n v="1"/>
    <s v="3"/>
    <s v="3"/>
  </r>
  <r>
    <s v="subatomicdoc"/>
    <s v="nodexl"/>
    <m/>
    <m/>
    <m/>
    <m/>
    <m/>
    <m/>
    <m/>
    <m/>
    <m/>
    <n v="499"/>
    <m/>
    <m/>
    <x v="0"/>
    <d v="2019-07-02T19:50:31.000"/>
    <s v="RT @was3210: Social Media &amp;amp; Digital Humanities: Social Network Analysis Using _x000a_@NodeXL_x000a__x000a_*virtual attendance possible*_x000a__x000a_https://t.co/dVAOYi0â€¦"/>
    <m/>
    <m/>
    <x v="0"/>
    <m/>
    <s v="http://pbs.twimg.com/profile_images/1058048657038094336/9VczTA2O_normal.jpg"/>
    <x v="160"/>
    <s v="https://twitter.com/#!/subatomicdoc/status/1146144138913603585"/>
    <m/>
    <m/>
    <s v="1146144138913603585"/>
    <m/>
    <b v="0"/>
    <n v="0"/>
    <s v=""/>
    <b v="0"/>
    <s v="en"/>
    <m/>
    <s v=""/>
    <b v="0"/>
    <n v="3"/>
    <s v="1146115790086770689"/>
    <s v="Twitter for iPhone"/>
    <b v="0"/>
    <s v="1146115790086770689"/>
    <s v="Tweet"/>
    <n v="0"/>
    <n v="0"/>
    <m/>
    <m/>
    <m/>
    <m/>
    <m/>
    <m/>
    <m/>
    <m/>
    <n v="1"/>
    <s v="3"/>
    <s v="3"/>
  </r>
  <r>
    <s v="was3210"/>
    <s v="subatomicdoc"/>
    <m/>
    <m/>
    <m/>
    <m/>
    <m/>
    <m/>
    <m/>
    <m/>
    <m/>
    <n v="501"/>
    <m/>
    <m/>
    <x v="0"/>
    <d v="2019-07-01T20:31:58.000"/>
    <s v="RT @subatomicdoc: Organizing Online Health Content: Developing Hashtag Collections for Healthier Internet-Based People and Communities httpâ€¦"/>
    <m/>
    <m/>
    <x v="0"/>
    <m/>
    <s v="http://pbs.twimg.com/profile_images/1102940827075203073/3Ywj3wKa_normal.png"/>
    <x v="161"/>
    <s v="https://twitter.com/#!/was3210/status/1145792181183143936"/>
    <m/>
    <m/>
    <s v="1145792181183143936"/>
    <m/>
    <b v="0"/>
    <n v="0"/>
    <s v=""/>
    <b v="0"/>
    <s v="en"/>
    <m/>
    <s v=""/>
    <b v="0"/>
    <n v="22"/>
    <s v="1144706080779493378"/>
    <s v="Twitter for Android"/>
    <b v="0"/>
    <s v="1144706080779493378"/>
    <s v="Tweet"/>
    <n v="0"/>
    <n v="0"/>
    <m/>
    <m/>
    <m/>
    <m/>
    <m/>
    <m/>
    <m/>
    <m/>
    <n v="1"/>
    <s v="1"/>
    <s v="3"/>
  </r>
  <r>
    <s v="sonsocmed"/>
    <s v="hiljnl"/>
    <m/>
    <m/>
    <m/>
    <m/>
    <m/>
    <m/>
    <m/>
    <m/>
    <m/>
    <n v="502"/>
    <m/>
    <m/>
    <x v="0"/>
    <d v="2019-07-03T08:05:59.000"/>
    <s v="RT @was3210: Now fully *open access* @HILJnl article _x000a__x000a_Novel insights into views towards H1N1 during the 2009 Pandemic: a thematic analysisâ€¦"/>
    <m/>
    <m/>
    <x v="0"/>
    <m/>
    <s v="http://pbs.twimg.com/profile_images/1132335395528691712/161rXVij_normal.jpg"/>
    <x v="162"/>
    <s v="https://twitter.com/#!/sonsocmed/status/1146329225311465472"/>
    <m/>
    <m/>
    <s v="1146329225311465472"/>
    <m/>
    <b v="0"/>
    <n v="0"/>
    <s v=""/>
    <b v="0"/>
    <s v="en"/>
    <m/>
    <s v=""/>
    <b v="0"/>
    <n v="2"/>
    <s v="1145988211719757824"/>
    <s v="Twitter for Android"/>
    <b v="0"/>
    <s v="1145988211719757824"/>
    <s v="Tweet"/>
    <n v="0"/>
    <n v="0"/>
    <m/>
    <m/>
    <m/>
    <m/>
    <m/>
    <m/>
    <m/>
    <m/>
    <n v="1"/>
    <s v="1"/>
    <s v="1"/>
  </r>
  <r>
    <s v="was3210"/>
    <s v="hiljnl"/>
    <m/>
    <m/>
    <m/>
    <m/>
    <m/>
    <m/>
    <m/>
    <m/>
    <m/>
    <n v="503"/>
    <m/>
    <m/>
    <x v="0"/>
    <d v="2019-07-02T09:30:55.000"/>
    <s v="Now fully *open access* @HILJnl article _x000a__x000a_Novel insights into views towards H1N1 during the 2009 Pandemic: a thematic analysis of Twitter data_x000a__x000a_https://t.co/ZELTiH7wKU_x000a__x000a_#PhDChat #AcademicTwitter #Health https://t.co/nOktebaeqJ"/>
    <s v="https://onlinelibrary.wiley.com/doi/10.1111/hir.12247"/>
    <s v="wiley.com"/>
    <x v="32"/>
    <s v="https://pbs.twimg.com/media/D-deMrLXUAALYVK.png"/>
    <s v="https://pbs.twimg.com/media/D-deMrLXUAALYVK.png"/>
    <x v="163"/>
    <s v="https://twitter.com/#!/was3210/status/1145988211719757824"/>
    <m/>
    <m/>
    <s v="1145988211719757824"/>
    <m/>
    <b v="0"/>
    <n v="2"/>
    <s v=""/>
    <b v="0"/>
    <s v="en"/>
    <m/>
    <s v=""/>
    <b v="0"/>
    <n v="1"/>
    <s v=""/>
    <s v="Twitter Web Client"/>
    <b v="0"/>
    <s v="1145988211719757824"/>
    <s v="Tweet"/>
    <n v="0"/>
    <n v="0"/>
    <m/>
    <m/>
    <m/>
    <m/>
    <m/>
    <m/>
    <m/>
    <m/>
    <n v="1"/>
    <s v="1"/>
    <s v="1"/>
  </r>
  <r>
    <s v="lawrie_michelle"/>
    <s v="nodexl"/>
    <m/>
    <m/>
    <m/>
    <m/>
    <m/>
    <m/>
    <m/>
    <m/>
    <m/>
    <n v="504"/>
    <m/>
    <m/>
    <x v="0"/>
    <d v="2019-07-03T07:55:20.000"/>
    <s v="@was3210 @nodexl This sounds brilliant, will book my ticket for virtual attendance!"/>
    <m/>
    <m/>
    <x v="0"/>
    <m/>
    <s v="http://pbs.twimg.com/profile_images/1015328036705538048/D8Gtstw7_normal.jpg"/>
    <x v="164"/>
    <s v="https://twitter.com/#!/lawrie_michelle/status/1146326545620971521"/>
    <m/>
    <m/>
    <s v="1146326545620971521"/>
    <s v="1146115790086770689"/>
    <b v="0"/>
    <n v="4"/>
    <s v="2176358690"/>
    <b v="0"/>
    <s v="en"/>
    <m/>
    <s v=""/>
    <b v="0"/>
    <n v="2"/>
    <s v=""/>
    <s v="Twitter Web Client"/>
    <b v="0"/>
    <s v="1146115790086770689"/>
    <s v="Tweet"/>
    <n v="0"/>
    <n v="0"/>
    <m/>
    <m/>
    <m/>
    <m/>
    <m/>
    <m/>
    <m/>
    <m/>
    <n v="2"/>
    <s v="1"/>
    <s v="3"/>
  </r>
  <r>
    <s v="lawrie_michelle"/>
    <s v="nodexl"/>
    <m/>
    <m/>
    <m/>
    <m/>
    <m/>
    <m/>
    <m/>
    <m/>
    <m/>
    <n v="506"/>
    <m/>
    <m/>
    <x v="0"/>
    <d v="2019-07-03T07:55:23.000"/>
    <s v="RT @was3210: Social Media &amp;amp; Digital Humanities: Social Network Analysis Using _x000a_@NodeXL_x000a__x000a_*virtual attendance possible*_x000a__x000a_https://t.co/dVAOYi0â€¦"/>
    <m/>
    <m/>
    <x v="0"/>
    <m/>
    <s v="http://pbs.twimg.com/profile_images/1015328036705538048/D8Gtstw7_normal.jpg"/>
    <x v="165"/>
    <s v="https://twitter.com/#!/lawrie_michelle/status/1146326557969014784"/>
    <m/>
    <m/>
    <s v="1146326557969014784"/>
    <m/>
    <b v="0"/>
    <n v="0"/>
    <s v=""/>
    <b v="0"/>
    <s v="en"/>
    <m/>
    <s v=""/>
    <b v="0"/>
    <n v="8"/>
    <s v="1146115790086770689"/>
    <s v="Twitter Web Client"/>
    <b v="0"/>
    <s v="1146115790086770689"/>
    <s v="Tweet"/>
    <n v="0"/>
    <n v="0"/>
    <m/>
    <m/>
    <m/>
    <m/>
    <m/>
    <m/>
    <m/>
    <m/>
    <n v="2"/>
    <s v="1"/>
    <s v="3"/>
  </r>
  <r>
    <s v="sonsocmed"/>
    <s v="lawrie_michelle"/>
    <m/>
    <m/>
    <m/>
    <m/>
    <m/>
    <m/>
    <m/>
    <m/>
    <m/>
    <n v="508"/>
    <m/>
    <m/>
    <x v="0"/>
    <d v="2019-07-03T08:05:27.000"/>
    <s v="RT @lawrie_michelle: @was3210 @nodexl This sounds brilliant, will book my ticket for virtual attendance!"/>
    <m/>
    <m/>
    <x v="0"/>
    <m/>
    <s v="http://pbs.twimg.com/profile_images/1132335395528691712/161rXVij_normal.jpg"/>
    <x v="166"/>
    <s v="https://twitter.com/#!/sonsocmed/status/1146329090561101825"/>
    <m/>
    <m/>
    <s v="1146329090561101825"/>
    <m/>
    <b v="0"/>
    <n v="0"/>
    <s v=""/>
    <b v="0"/>
    <s v="en"/>
    <m/>
    <s v=""/>
    <b v="0"/>
    <n v="2"/>
    <s v="1146326545620971521"/>
    <s v="Twitter for Android"/>
    <b v="0"/>
    <s v="1146326545620971521"/>
    <s v="Tweet"/>
    <n v="0"/>
    <n v="0"/>
    <m/>
    <m/>
    <m/>
    <m/>
    <m/>
    <m/>
    <m/>
    <m/>
    <n v="1"/>
    <s v="1"/>
    <s v="1"/>
  </r>
  <r>
    <s v="was3210"/>
    <s v="lawrie_michelle"/>
    <m/>
    <m/>
    <m/>
    <m/>
    <m/>
    <m/>
    <m/>
    <m/>
    <m/>
    <n v="509"/>
    <m/>
    <m/>
    <x v="0"/>
    <d v="2019-07-03T07:59:18.000"/>
    <s v="RT @lawrie_michelle: @was3210 @nodexl This sounds brilliant, will book my ticket for virtual attendance!"/>
    <m/>
    <m/>
    <x v="0"/>
    <m/>
    <s v="http://pbs.twimg.com/profile_images/1102940827075203073/3Ywj3wKa_normal.png"/>
    <x v="167"/>
    <s v="https://twitter.com/#!/was3210/status/1146327541202006016"/>
    <m/>
    <m/>
    <s v="1146327541202006016"/>
    <m/>
    <b v="0"/>
    <n v="0"/>
    <s v=""/>
    <b v="0"/>
    <s v="en"/>
    <m/>
    <s v=""/>
    <b v="0"/>
    <n v="2"/>
    <s v="1146326545620971521"/>
    <s v="Twitter for Android"/>
    <b v="0"/>
    <s v="1146326545620971521"/>
    <s v="Tweet"/>
    <n v="0"/>
    <n v="0"/>
    <m/>
    <m/>
    <m/>
    <m/>
    <m/>
    <m/>
    <m/>
    <m/>
    <n v="1"/>
    <s v="1"/>
    <s v="1"/>
  </r>
  <r>
    <s v="was3210"/>
    <s v="ronesh"/>
    <m/>
    <m/>
    <m/>
    <m/>
    <m/>
    <m/>
    <m/>
    <m/>
    <m/>
    <n v="510"/>
    <m/>
    <m/>
    <x v="1"/>
    <d v="2019-07-03T15:06:09.000"/>
    <s v="@ronesh Many congratulations! ðŸ‘ðŸ‘ðŸ‘"/>
    <m/>
    <m/>
    <x v="0"/>
    <m/>
    <s v="http://pbs.twimg.com/profile_images/1102940827075203073/3Ywj3wKa_normal.png"/>
    <x v="168"/>
    <s v="https://twitter.com/#!/was3210/status/1146434960938676224"/>
    <m/>
    <m/>
    <s v="1146434960938676224"/>
    <s v="1146330352090320896"/>
    <b v="0"/>
    <n v="1"/>
    <s v="16109944"/>
    <b v="0"/>
    <s v="en"/>
    <m/>
    <s v=""/>
    <b v="0"/>
    <n v="0"/>
    <s v=""/>
    <s v="Twitter for Android"/>
    <b v="0"/>
    <s v="1146330352090320896"/>
    <s v="Tweet"/>
    <n v="0"/>
    <n v="0"/>
    <m/>
    <m/>
    <m/>
    <m/>
    <m/>
    <m/>
    <m/>
    <m/>
    <n v="1"/>
    <s v="1"/>
    <s v="1"/>
  </r>
  <r>
    <s v="whoisabishag"/>
    <s v="nodexl"/>
    <m/>
    <m/>
    <m/>
    <m/>
    <m/>
    <m/>
    <m/>
    <m/>
    <m/>
    <n v="511"/>
    <m/>
    <m/>
    <x v="0"/>
    <d v="2019-07-03T16:47:11.000"/>
    <s v="RT @was3210: Social Media &amp;amp; Digital Humanities: Social Network Analysis Using _x000a_@NodeXL_x000a__x000a_*virtual attendance possible*_x000a__x000a_https://t.co/dVAOYi0â€¦"/>
    <m/>
    <m/>
    <x v="0"/>
    <m/>
    <s v="http://pbs.twimg.com/profile_images/514961341967114241/9oD39MJA_normal.jpeg"/>
    <x v="169"/>
    <s v="https://twitter.com/#!/whoisabishag/status/1146460387484680193"/>
    <m/>
    <m/>
    <s v="1146460387484680193"/>
    <m/>
    <b v="0"/>
    <n v="0"/>
    <s v=""/>
    <b v="0"/>
    <s v="en"/>
    <m/>
    <s v=""/>
    <b v="0"/>
    <n v="8"/>
    <s v="1146115790086770689"/>
    <s v="Twitter for Android"/>
    <b v="0"/>
    <s v="1146115790086770689"/>
    <s v="Tweet"/>
    <n v="0"/>
    <n v="0"/>
    <m/>
    <m/>
    <m/>
    <m/>
    <m/>
    <m/>
    <m/>
    <m/>
    <n v="1"/>
    <s v="1"/>
    <s v="3"/>
  </r>
  <r>
    <s v="whoisabishag"/>
    <s v="was3210"/>
    <m/>
    <m/>
    <m/>
    <m/>
    <m/>
    <m/>
    <m/>
    <m/>
    <m/>
    <n v="513"/>
    <m/>
    <m/>
    <x v="0"/>
    <d v="2019-07-03T16:52:45.000"/>
    <s v="RT @was3210: &quot;Our findings have broad implications for understanding how social media activity is structured under the conditions of informâ€¦"/>
    <m/>
    <m/>
    <x v="0"/>
    <m/>
    <s v="http://pbs.twimg.com/profile_images/514961341967114241/9oD39MJA_normal.jpeg"/>
    <x v="170"/>
    <s v="https://twitter.com/#!/whoisabishag/status/1146461787925073920"/>
    <m/>
    <m/>
    <s v="1146461787925073920"/>
    <m/>
    <b v="0"/>
    <n v="0"/>
    <s v=""/>
    <b v="0"/>
    <s v="en"/>
    <m/>
    <s v=""/>
    <b v="0"/>
    <n v="3"/>
    <s v="1146441553579302913"/>
    <s v="Twitter for Android"/>
    <b v="0"/>
    <s v="1146441553579302913"/>
    <s v="Tweet"/>
    <n v="0"/>
    <n v="0"/>
    <m/>
    <m/>
    <m/>
    <m/>
    <m/>
    <m/>
    <m/>
    <m/>
    <n v="5"/>
    <s v="1"/>
    <s v="1"/>
  </r>
  <r>
    <s v="whoisabishag"/>
    <s v="was3210"/>
    <m/>
    <m/>
    <m/>
    <m/>
    <m/>
    <m/>
    <m/>
    <m/>
    <m/>
    <n v="514"/>
    <m/>
    <m/>
    <x v="0"/>
    <d v="2019-07-03T16:54:45.000"/>
    <s v="&quot;Thanks @was3210 for this&quot;!&quot; https://t.co/AzReXc8rGM"/>
    <s v="https://twitter.com/SonSocMed/status/1146418038528466945"/>
    <s v="twitter.com"/>
    <x v="0"/>
    <m/>
    <s v="http://pbs.twimg.com/profile_images/514961341967114241/9oD39MJA_normal.jpeg"/>
    <x v="171"/>
    <s v="https://twitter.com/#!/whoisabishag/status/1146462293275729920"/>
    <m/>
    <m/>
    <s v="1146462293275729920"/>
    <m/>
    <b v="0"/>
    <n v="2"/>
    <s v=""/>
    <b v="1"/>
    <s v="en"/>
    <m/>
    <s v="1146418038528466945"/>
    <b v="0"/>
    <n v="2"/>
    <s v=""/>
    <s v="Twitter for Android"/>
    <b v="0"/>
    <s v="1146462293275729920"/>
    <s v="Tweet"/>
    <n v="0"/>
    <n v="0"/>
    <m/>
    <m/>
    <m/>
    <m/>
    <m/>
    <m/>
    <m/>
    <m/>
    <n v="5"/>
    <s v="1"/>
    <s v="1"/>
  </r>
  <r>
    <s v="whoisabishag"/>
    <s v="was3210"/>
    <m/>
    <m/>
    <m/>
    <m/>
    <m/>
    <m/>
    <m/>
    <m/>
    <m/>
    <n v="515"/>
    <m/>
    <m/>
    <x v="0"/>
    <d v="2019-07-03T18:31:19.000"/>
    <s v="RT @was3210: I was in secondary school when social media became popular &amp;amp; Facebook launched. At the time  I didn't understand the power ofâ€¦"/>
    <m/>
    <m/>
    <x v="0"/>
    <m/>
    <s v="http://pbs.twimg.com/profile_images/514961341967114241/9oD39MJA_normal.jpeg"/>
    <x v="172"/>
    <s v="https://twitter.com/#!/whoisabishag/status/1146486593227644928"/>
    <m/>
    <m/>
    <s v="1146486593227644928"/>
    <m/>
    <b v="0"/>
    <n v="0"/>
    <s v=""/>
    <b v="0"/>
    <s v="en"/>
    <m/>
    <s v=""/>
    <b v="0"/>
    <n v="4"/>
    <s v="1146467568951189504"/>
    <s v="Twitter for Android"/>
    <b v="0"/>
    <s v="1146467568951189504"/>
    <s v="Tweet"/>
    <n v="0"/>
    <n v="0"/>
    <m/>
    <m/>
    <m/>
    <m/>
    <m/>
    <m/>
    <m/>
    <m/>
    <n v="5"/>
    <s v="1"/>
    <s v="1"/>
  </r>
  <r>
    <s v="whoisabishag"/>
    <s v="sheffhallamuni"/>
    <m/>
    <m/>
    <m/>
    <m/>
    <m/>
    <m/>
    <m/>
    <m/>
    <m/>
    <n v="516"/>
    <m/>
    <m/>
    <x v="0"/>
    <d v="2019-07-04T21:52:55.000"/>
    <s v="RT @was3210: Learn to analyse Twitter data for academic research at this 1 day workshop at @sheffhallamuni_x000a__x000a_Social Media &amp;amp; Digital Humaniti…"/>
    <m/>
    <m/>
    <x v="0"/>
    <m/>
    <s v="http://pbs.twimg.com/profile_images/514961341967114241/9oD39MJA_normal.jpeg"/>
    <x v="173"/>
    <s v="https://twitter.com/#!/whoisabishag/status/1146899714924638209"/>
    <m/>
    <m/>
    <s v="1146899714924638209"/>
    <m/>
    <b v="0"/>
    <n v="0"/>
    <s v=""/>
    <b v="0"/>
    <s v="en"/>
    <m/>
    <s v=""/>
    <b v="0"/>
    <n v="5"/>
    <s v="1146887569344552961"/>
    <s v="Twitter for Android"/>
    <b v="0"/>
    <s v="1146887569344552961"/>
    <s v="Tweet"/>
    <n v="0"/>
    <n v="0"/>
    <m/>
    <m/>
    <m/>
    <m/>
    <m/>
    <m/>
    <m/>
    <m/>
    <n v="1"/>
    <s v="1"/>
    <s v="1"/>
  </r>
  <r>
    <s v="sonsocmed"/>
    <s v="whoisabishag"/>
    <m/>
    <m/>
    <m/>
    <m/>
    <m/>
    <m/>
    <m/>
    <m/>
    <m/>
    <n v="518"/>
    <m/>
    <m/>
    <x v="0"/>
    <d v="2019-07-03T18:17:06.000"/>
    <s v="RT @WhoIsAbishag: &quot;Thanks @was3210 for this&quot;!&quot; https://t.co/AzReXc8rGM"/>
    <s v="https://twitter.com/SonSocMed/status/1146418038528466945"/>
    <s v="twitter.com"/>
    <x v="0"/>
    <m/>
    <s v="http://pbs.twimg.com/profile_images/1132335395528691712/161rXVij_normal.jpg"/>
    <x v="174"/>
    <s v="https://twitter.com/#!/sonsocmed/status/1146483016027578369"/>
    <m/>
    <m/>
    <s v="1146483016027578369"/>
    <m/>
    <b v="0"/>
    <n v="0"/>
    <s v=""/>
    <b v="1"/>
    <s v="en"/>
    <m/>
    <s v="1146418038528466945"/>
    <b v="0"/>
    <n v="2"/>
    <s v="1146462293275729920"/>
    <s v="Twitter for Android"/>
    <b v="0"/>
    <s v="1146462293275729920"/>
    <s v="Tweet"/>
    <n v="0"/>
    <n v="0"/>
    <m/>
    <m/>
    <m/>
    <m/>
    <m/>
    <m/>
    <m/>
    <m/>
    <n v="1"/>
    <s v="1"/>
    <s v="1"/>
  </r>
  <r>
    <s v="was3210"/>
    <s v="whoisabishag"/>
    <m/>
    <m/>
    <m/>
    <m/>
    <m/>
    <m/>
    <m/>
    <m/>
    <m/>
    <n v="519"/>
    <m/>
    <m/>
    <x v="0"/>
    <d v="2019-07-03T17:07:15.000"/>
    <s v="RT @WhoIsAbishag: &quot;Thanks @was3210 for this&quot;!&quot; https://t.co/AzReXc8rGM"/>
    <s v="https://twitter.com/SonSocMed/status/1146418038528466945"/>
    <s v="twitter.com"/>
    <x v="0"/>
    <m/>
    <s v="http://pbs.twimg.com/profile_images/1102940827075203073/3Ywj3wKa_normal.png"/>
    <x v="175"/>
    <s v="https://twitter.com/#!/was3210/status/1146465437418512384"/>
    <m/>
    <m/>
    <s v="1146465437418512384"/>
    <m/>
    <b v="0"/>
    <n v="0"/>
    <s v=""/>
    <b v="1"/>
    <s v="en"/>
    <m/>
    <s v="1146418038528466945"/>
    <b v="0"/>
    <n v="2"/>
    <s v="1146462293275729920"/>
    <s v="Twitter for Android"/>
    <b v="0"/>
    <s v="1146462293275729920"/>
    <s v="Tweet"/>
    <n v="0"/>
    <n v="0"/>
    <m/>
    <m/>
    <m/>
    <m/>
    <m/>
    <m/>
    <m/>
    <m/>
    <n v="1"/>
    <s v="1"/>
    <s v="1"/>
  </r>
  <r>
    <s v="scporesearch"/>
    <s v="scporesearch"/>
    <m/>
    <m/>
    <m/>
    <m/>
    <m/>
    <m/>
    <m/>
    <m/>
    <m/>
    <n v="520"/>
    <m/>
    <m/>
    <x v="2"/>
    <d v="2019-07-01T16:01:55.000"/>
    <s v="Using #Twitter as a #data source: an overview of social media research tools (2019) https://t.co/95HxvffWMi"/>
    <s v="https://blogs.lse.ac.uk/impactofsocialsciences/2019/06/18/using-twitter-as-a-data-source-an-overview-of-social-media-research-tools-2019/"/>
    <s v="ac.uk"/>
    <x v="33"/>
    <m/>
    <s v="http://pbs.twimg.com/profile_images/685394970635821057/SasdU3nB_normal.png"/>
    <x v="176"/>
    <s v="https://twitter.com/#!/scporesearch/status/1145724219399036931"/>
    <m/>
    <m/>
    <s v="1145724219399036931"/>
    <m/>
    <b v="0"/>
    <n v="4"/>
    <s v=""/>
    <b v="0"/>
    <s v="en"/>
    <m/>
    <s v=""/>
    <b v="0"/>
    <n v="3"/>
    <s v=""/>
    <s v="Twitter Web Client"/>
    <b v="0"/>
    <s v="1145724219399036931"/>
    <s v="Retweet"/>
    <n v="0"/>
    <n v="0"/>
    <s v="2.2241006,48.8155214 _x000a_2.4699053,48.8155214 _x000a_2.4699053,48.9021461 _x000a_2.2241006,48.9021461"/>
    <s v="France"/>
    <s v="FR"/>
    <s v="Paris, France"/>
    <s v="09f6a7707f18e0b1"/>
    <s v="Paris"/>
    <s v="city"/>
    <s v="https://api.twitter.com/1.1/geo/id/09f6a7707f18e0b1.json"/>
    <n v="1"/>
    <s v="1"/>
    <s v="1"/>
  </r>
  <r>
    <s v="was3210"/>
    <s v="scporesearch"/>
    <m/>
    <m/>
    <m/>
    <m/>
    <m/>
    <m/>
    <m/>
    <m/>
    <m/>
    <n v="521"/>
    <m/>
    <m/>
    <x v="0"/>
    <d v="2019-07-03T21:14:22.000"/>
    <s v="RT @ScPoResearch: Using #Twitter as a #data source: an overview of social media research tools (2019) https://t.co/95HxvffWMi"/>
    <s v="https://blogs.lse.ac.uk/impactofsocialsciences/2019/06/18/using-twitter-as-a-data-source-an-overview-of-social-media-research-tools-2019/"/>
    <s v="ac.uk"/>
    <x v="33"/>
    <m/>
    <s v="http://pbs.twimg.com/profile_images/1102940827075203073/3Ywj3wKa_normal.png"/>
    <x v="177"/>
    <s v="https://twitter.com/#!/was3210/status/1146527628041416705"/>
    <m/>
    <m/>
    <s v="1146527628041416705"/>
    <m/>
    <b v="0"/>
    <n v="0"/>
    <s v=""/>
    <b v="0"/>
    <s v="en"/>
    <m/>
    <s v=""/>
    <b v="0"/>
    <n v="3"/>
    <s v="1145724219399036931"/>
    <s v="Twitter for Android"/>
    <b v="0"/>
    <s v="1145724219399036931"/>
    <s v="Tweet"/>
    <n v="0"/>
    <n v="0"/>
    <m/>
    <m/>
    <m/>
    <m/>
    <m/>
    <m/>
    <m/>
    <m/>
    <n v="1"/>
    <s v="1"/>
    <s v="1"/>
  </r>
  <r>
    <s v="jennifertieman"/>
    <s v="jennifertieman"/>
    <m/>
    <m/>
    <m/>
    <m/>
    <m/>
    <m/>
    <m/>
    <m/>
    <m/>
    <n v="522"/>
    <m/>
    <m/>
    <x v="2"/>
    <d v="2019-06-26T04:17:58.000"/>
    <s v="Ever thought about analysing social media posts? Check out this LSE blog_x000a_Using Twitter as a data source: an overview of social media research tools (2019) https://t.co/uiaNdoxr6Q"/>
    <s v="https://blogs.lse.ac.uk/impactofsocialsciences/2019/06/18/using-twitter-as-a-data-source-an-overview-of-social-media-research-tools-2019/"/>
    <s v="ac.uk"/>
    <x v="0"/>
    <m/>
    <s v="http://pbs.twimg.com/profile_images/1046656251122221056/w8rfC0nL_normal.jpg"/>
    <x v="178"/>
    <s v="https://twitter.com/#!/jennifertieman/status/1143735125257027584"/>
    <m/>
    <m/>
    <s v="1143735125257027584"/>
    <m/>
    <b v="0"/>
    <n v="4"/>
    <s v=""/>
    <b v="0"/>
    <s v="en"/>
    <m/>
    <s v=""/>
    <b v="0"/>
    <n v="2"/>
    <s v=""/>
    <s v="Twitter Web Client"/>
    <b v="0"/>
    <s v="1143735125257027584"/>
    <s v="Retweet"/>
    <n v="0"/>
    <n v="0"/>
    <m/>
    <m/>
    <m/>
    <m/>
    <m/>
    <m/>
    <m/>
    <m/>
    <n v="1"/>
    <s v="1"/>
    <s v="1"/>
  </r>
  <r>
    <s v="was3210"/>
    <s v="jennifertieman"/>
    <m/>
    <m/>
    <m/>
    <m/>
    <m/>
    <m/>
    <m/>
    <m/>
    <m/>
    <n v="523"/>
    <m/>
    <m/>
    <x v="0"/>
    <d v="2019-07-03T21:14:33.000"/>
    <s v="RT @JenniferTieman: Ever thought about analysing social media posts? Check out this LSE blog_x000a_Using Twitter as a data source: an overview of…"/>
    <m/>
    <m/>
    <x v="0"/>
    <m/>
    <s v="http://pbs.twimg.com/profile_images/1102940827075203073/3Ywj3wKa_normal.png"/>
    <x v="179"/>
    <s v="https://twitter.com/#!/was3210/status/1146527675089129478"/>
    <m/>
    <m/>
    <s v="1146527675089129478"/>
    <m/>
    <b v="0"/>
    <n v="0"/>
    <s v=""/>
    <b v="0"/>
    <s v="en"/>
    <m/>
    <s v=""/>
    <b v="0"/>
    <n v="2"/>
    <s v="1143735125257027584"/>
    <s v="Twitter for Android"/>
    <b v="0"/>
    <s v="1143735125257027584"/>
    <s v="Tweet"/>
    <n v="0"/>
    <n v="0"/>
    <m/>
    <m/>
    <m/>
    <m/>
    <m/>
    <m/>
    <m/>
    <m/>
    <n v="1"/>
    <s v="1"/>
    <s v="1"/>
  </r>
  <r>
    <s v="digifootballnet"/>
    <s v="digifootballnet"/>
    <m/>
    <m/>
    <m/>
    <m/>
    <m/>
    <m/>
    <m/>
    <m/>
    <m/>
    <n v="524"/>
    <m/>
    <m/>
    <x v="2"/>
    <d v="2019-06-24T16:02:49.000"/>
    <s v="Using Twitter as a data source: an overview of social media research tools (2019) https://t.co/zirgCWUS7b"/>
    <s v="https://blogs.lse.ac.uk/impactofsocialsciences/2019/06/18/using-twitter-as-a-data-source-an-overview-of-social-media-research-tools-2019/"/>
    <s v="ac.uk"/>
    <x v="0"/>
    <m/>
    <s v="http://pbs.twimg.com/profile_images/949370217951649794/J34iyAy0_normal.jpg"/>
    <x v="180"/>
    <s v="https://twitter.com/#!/digifootballnet/status/1143187731553628161"/>
    <m/>
    <m/>
    <s v="1143187731553628161"/>
    <m/>
    <b v="0"/>
    <n v="6"/>
    <s v=""/>
    <b v="0"/>
    <s v="en"/>
    <m/>
    <s v=""/>
    <b v="0"/>
    <n v="4"/>
    <s v=""/>
    <s v="Twitter for iPhone"/>
    <b v="0"/>
    <s v="1143187731553628161"/>
    <s v="Retweet"/>
    <n v="0"/>
    <n v="0"/>
    <m/>
    <m/>
    <m/>
    <m/>
    <m/>
    <m/>
    <m/>
    <m/>
    <n v="1"/>
    <s v="1"/>
    <s v="1"/>
  </r>
  <r>
    <s v="was3210"/>
    <s v="digifootballnet"/>
    <m/>
    <m/>
    <m/>
    <m/>
    <m/>
    <m/>
    <m/>
    <m/>
    <m/>
    <n v="525"/>
    <m/>
    <m/>
    <x v="0"/>
    <d v="2019-07-03T21:14:53.000"/>
    <s v="RT @DigiFootballNet: Using Twitter as a data source: an overview of social media research tools (2019) https://t.co/zirgCWUS7b"/>
    <s v="https://blogs.lse.ac.uk/impactofsocialsciences/2019/06/18/using-twitter-as-a-data-source-an-overview-of-social-media-research-tools-2019/"/>
    <s v="ac.uk"/>
    <x v="0"/>
    <m/>
    <s v="http://pbs.twimg.com/profile_images/1102940827075203073/3Ywj3wKa_normal.png"/>
    <x v="181"/>
    <s v="https://twitter.com/#!/was3210/status/1146527758278975488"/>
    <m/>
    <m/>
    <s v="1146527758278975488"/>
    <m/>
    <b v="0"/>
    <n v="0"/>
    <s v=""/>
    <b v="0"/>
    <s v="en"/>
    <m/>
    <s v=""/>
    <b v="0"/>
    <n v="4"/>
    <s v="1143187731553628161"/>
    <s v="Twitter for Android"/>
    <b v="0"/>
    <s v="1143187731553628161"/>
    <s v="Tweet"/>
    <n v="0"/>
    <n v="0"/>
    <m/>
    <m/>
    <m/>
    <m/>
    <m/>
    <m/>
    <m/>
    <m/>
    <n v="1"/>
    <s v="1"/>
    <s v="1"/>
  </r>
  <r>
    <s v="vaughanconnolly"/>
    <s v="vaughanconnolly"/>
    <m/>
    <m/>
    <m/>
    <m/>
    <m/>
    <m/>
    <m/>
    <m/>
    <m/>
    <n v="526"/>
    <m/>
    <m/>
    <x v="2"/>
    <d v="2019-06-24T05:16:52.000"/>
    <s v="V useful, on methodologies and tools - Using Twitter as a data source: an overview of social media research tools (2019) https://t.co/CkUNzvqgjO"/>
    <s v="https://blogs.lse.ac.uk/impactofsocialsciences/2019/06/18/using-twitter-as-a-data-source-an-overview-of-social-media-research-tools-2019/"/>
    <s v="ac.uk"/>
    <x v="0"/>
    <m/>
    <s v="http://pbs.twimg.com/profile_images/1138016428261564418/7YJjY4t8_normal.jpg"/>
    <x v="182"/>
    <s v="https://twitter.com/#!/vaughanconnolly/status/1143025175467831296"/>
    <m/>
    <m/>
    <s v="1143025175467831296"/>
    <m/>
    <b v="0"/>
    <n v="7"/>
    <s v=""/>
    <b v="0"/>
    <s v="en"/>
    <m/>
    <s v=""/>
    <b v="0"/>
    <n v="5"/>
    <s v=""/>
    <s v="Twitter for iPhone"/>
    <b v="0"/>
    <s v="1143025175467831296"/>
    <s v="Retweet"/>
    <n v="0"/>
    <n v="0"/>
    <m/>
    <m/>
    <m/>
    <m/>
    <m/>
    <m/>
    <m/>
    <m/>
    <n v="1"/>
    <s v="1"/>
    <s v="1"/>
  </r>
  <r>
    <s v="was3210"/>
    <s v="vaughanconnolly"/>
    <m/>
    <m/>
    <m/>
    <m/>
    <m/>
    <m/>
    <m/>
    <m/>
    <m/>
    <n v="527"/>
    <m/>
    <m/>
    <x v="0"/>
    <d v="2019-07-03T21:15:16.000"/>
    <s v="RT @vaughanconnolly: V useful, on methodologies and tools - Using Twitter as a data source: an overview of social media research tools (201…"/>
    <m/>
    <m/>
    <x v="0"/>
    <m/>
    <s v="http://pbs.twimg.com/profile_images/1102940827075203073/3Ywj3wKa_normal.png"/>
    <x v="183"/>
    <s v="https://twitter.com/#!/was3210/status/1146527853158309888"/>
    <m/>
    <m/>
    <s v="1146527853158309888"/>
    <m/>
    <b v="0"/>
    <n v="0"/>
    <s v=""/>
    <b v="0"/>
    <s v="en"/>
    <m/>
    <s v=""/>
    <b v="0"/>
    <n v="5"/>
    <s v="1143025175467831296"/>
    <s v="Twitter for Android"/>
    <b v="0"/>
    <s v="1143025175467831296"/>
    <s v="Tweet"/>
    <n v="0"/>
    <n v="0"/>
    <m/>
    <m/>
    <m/>
    <m/>
    <m/>
    <m/>
    <m/>
    <m/>
    <n v="1"/>
    <s v="1"/>
    <s v="1"/>
  </r>
  <r>
    <s v="tera_sawa"/>
    <s v="tera_sawa"/>
    <m/>
    <m/>
    <m/>
    <m/>
    <m/>
    <m/>
    <m/>
    <m/>
    <m/>
    <n v="528"/>
    <m/>
    <m/>
    <x v="2"/>
    <d v="2019-06-23T22:52:35.000"/>
    <s v="ツイッターを利用したリサーチ（アカデミック寄り）の概観。／Using Twitter as a data source: an overview of social media research tools (2019) https://t.co/b5Kreq2aVf"/>
    <s v="https://blogs.lse.ac.uk/impactofsocialsciences/2019/06/18/using-twitter-as-a-data-source-an-overview-of-social-media-research-tools-2019/"/>
    <s v="ac.uk"/>
    <x v="0"/>
    <m/>
    <s v="http://pbs.twimg.com/profile_images/710772475584315393/0-A6Tj51_normal.jpg"/>
    <x v="184"/>
    <s v="https://twitter.com/#!/tera_sawa/status/1142928465705877504"/>
    <m/>
    <m/>
    <s v="1142928465705877504"/>
    <m/>
    <b v="0"/>
    <n v="7"/>
    <s v=""/>
    <b v="0"/>
    <s v="ja"/>
    <m/>
    <s v=""/>
    <b v="0"/>
    <n v="3"/>
    <s v=""/>
    <s v="Twitter Web App"/>
    <b v="0"/>
    <s v="1142928465705877504"/>
    <s v="Retweet"/>
    <n v="0"/>
    <n v="0"/>
    <m/>
    <m/>
    <m/>
    <m/>
    <m/>
    <m/>
    <m/>
    <m/>
    <n v="1"/>
    <s v="1"/>
    <s v="1"/>
  </r>
  <r>
    <s v="was3210"/>
    <s v="tera_sawa"/>
    <m/>
    <m/>
    <m/>
    <m/>
    <m/>
    <m/>
    <m/>
    <m/>
    <m/>
    <n v="529"/>
    <m/>
    <m/>
    <x v="0"/>
    <d v="2019-07-03T21:15:22.000"/>
    <s v="RT @tera_sawa: ツイッターを利用したリサーチ（アカデミック寄り）の概観。／Using Twitter as a data source: an overview of social media research tools (2019) https://t.co/…"/>
    <m/>
    <m/>
    <x v="0"/>
    <m/>
    <s v="http://pbs.twimg.com/profile_images/1102940827075203073/3Ywj3wKa_normal.png"/>
    <x v="185"/>
    <s v="https://twitter.com/#!/was3210/status/1146527878122811393"/>
    <m/>
    <m/>
    <s v="1146527878122811393"/>
    <m/>
    <b v="0"/>
    <n v="0"/>
    <s v=""/>
    <b v="0"/>
    <s v="ja"/>
    <m/>
    <s v=""/>
    <b v="0"/>
    <n v="3"/>
    <s v="1142928465705877504"/>
    <s v="Twitter for Android"/>
    <b v="0"/>
    <s v="1142928465705877504"/>
    <s v="Tweet"/>
    <n v="0"/>
    <n v="0"/>
    <m/>
    <m/>
    <m/>
    <m/>
    <m/>
    <m/>
    <m/>
    <m/>
    <n v="1"/>
    <s v="1"/>
    <s v="1"/>
  </r>
  <r>
    <s v="larerbloggen"/>
    <s v="larerbloggen"/>
    <m/>
    <m/>
    <m/>
    <m/>
    <m/>
    <m/>
    <m/>
    <m/>
    <m/>
    <n v="530"/>
    <m/>
    <m/>
    <x v="2"/>
    <d v="2019-06-23T10:42:59.000"/>
    <s v="Using Twitter as a data source: an overview of social media research tools (2019)_x000a_Wasim Ahmed updates the latest developments in digital methods and methodologies for researching Twitter and other social media platforms._x000a_https://t.co/vrKV3iFiOg"/>
    <s v="https://blogs.lse.ac.uk/impactofsocialsciences/2019/06/18/using-twitter-as-a-data-source-an-overview-of-social-media-research-tools-2019/"/>
    <s v="ac.uk"/>
    <x v="0"/>
    <m/>
    <s v="http://pbs.twimg.com/profile_images/1040560619806765056/aIFfG1tM_normal.jpg"/>
    <x v="186"/>
    <s v="https://twitter.com/#!/larerbloggen/status/1142744856835559424"/>
    <m/>
    <m/>
    <s v="1142744856835559424"/>
    <m/>
    <b v="0"/>
    <n v="4"/>
    <s v=""/>
    <b v="0"/>
    <s v="en"/>
    <m/>
    <s v=""/>
    <b v="0"/>
    <n v="6"/>
    <s v=""/>
    <s v="Twitter Web Client"/>
    <b v="0"/>
    <s v="1142744856835559424"/>
    <s v="Retweet"/>
    <n v="0"/>
    <n v="0"/>
    <m/>
    <m/>
    <m/>
    <m/>
    <m/>
    <m/>
    <m/>
    <m/>
    <n v="1"/>
    <s v="1"/>
    <s v="1"/>
  </r>
  <r>
    <s v="bernardamus"/>
    <s v="larerbloggen"/>
    <m/>
    <m/>
    <m/>
    <m/>
    <m/>
    <m/>
    <m/>
    <m/>
    <m/>
    <n v="531"/>
    <m/>
    <m/>
    <x v="0"/>
    <d v="2019-07-03T21:16:47.000"/>
    <s v="RT @Larerbloggen: Using Twitter as a data source: an overview of social media research tools (2019)_x000a_Wasim Ahmed updates the latest developm…"/>
    <m/>
    <m/>
    <x v="0"/>
    <m/>
    <s v="http://pbs.twimg.com/profile_images/459256371544727552/DF5zU3yS_normal.jpeg"/>
    <x v="187"/>
    <s v="https://twitter.com/#!/bernardamus/status/1146528235607461890"/>
    <m/>
    <m/>
    <s v="1146528235607461890"/>
    <m/>
    <b v="0"/>
    <n v="0"/>
    <s v=""/>
    <b v="0"/>
    <s v="en"/>
    <m/>
    <s v=""/>
    <b v="0"/>
    <n v="6"/>
    <s v="1142744856835559424"/>
    <s v="Twitter for iPhone"/>
    <b v="0"/>
    <s v="1142744856835559424"/>
    <s v="Tweet"/>
    <n v="0"/>
    <n v="0"/>
    <m/>
    <m/>
    <m/>
    <m/>
    <m/>
    <m/>
    <m/>
    <m/>
    <n v="1"/>
    <s v="1"/>
    <s v="1"/>
  </r>
  <r>
    <s v="sonsocmed"/>
    <s v="larerbloggen"/>
    <m/>
    <m/>
    <m/>
    <m/>
    <m/>
    <m/>
    <m/>
    <m/>
    <m/>
    <n v="532"/>
    <m/>
    <m/>
    <x v="0"/>
    <d v="2019-07-04T07:47:00.000"/>
    <s v="RT @Larerbloggen: Using Twitter as a data source: an overview of social media research tools (2019)_x000a_Wasim Ahmed updates the latest developm…"/>
    <m/>
    <m/>
    <x v="0"/>
    <m/>
    <s v="http://pbs.twimg.com/profile_images/1132335395528691712/161rXVij_normal.jpg"/>
    <x v="188"/>
    <s v="https://twitter.com/#!/sonsocmed/status/1146686836368007170"/>
    <m/>
    <m/>
    <s v="1146686836368007170"/>
    <m/>
    <b v="0"/>
    <n v="0"/>
    <s v=""/>
    <b v="0"/>
    <s v="en"/>
    <m/>
    <s v=""/>
    <b v="0"/>
    <n v="6"/>
    <s v="1142744856835559424"/>
    <s v="Twitter for Android"/>
    <b v="0"/>
    <s v="1142744856835559424"/>
    <s v="Tweet"/>
    <n v="0"/>
    <n v="0"/>
    <m/>
    <m/>
    <m/>
    <m/>
    <m/>
    <m/>
    <m/>
    <m/>
    <n v="1"/>
    <s v="1"/>
    <s v="1"/>
  </r>
  <r>
    <s v="was3210"/>
    <s v="larerbloggen"/>
    <m/>
    <m/>
    <m/>
    <m/>
    <m/>
    <m/>
    <m/>
    <m/>
    <m/>
    <n v="533"/>
    <m/>
    <m/>
    <x v="0"/>
    <d v="2019-07-03T21:15:59.000"/>
    <s v="RT @Larerbloggen: Using Twitter as a data source: an overview of social media research tools (2019)_x000a_Wasim Ahmed updates the latest developm…"/>
    <m/>
    <m/>
    <x v="0"/>
    <m/>
    <s v="http://pbs.twimg.com/profile_images/1102940827075203073/3Ywj3wKa_normal.png"/>
    <x v="189"/>
    <s v="https://twitter.com/#!/was3210/status/1146528034834571264"/>
    <m/>
    <m/>
    <s v="1146528034834571264"/>
    <m/>
    <b v="0"/>
    <n v="0"/>
    <s v=""/>
    <b v="0"/>
    <s v="en"/>
    <m/>
    <s v=""/>
    <b v="0"/>
    <n v="6"/>
    <s v="1142744856835559424"/>
    <s v="Twitter for Android"/>
    <b v="0"/>
    <s v="1142744856835559424"/>
    <s v="Tweet"/>
    <n v="0"/>
    <n v="0"/>
    <m/>
    <m/>
    <m/>
    <m/>
    <m/>
    <m/>
    <m/>
    <m/>
    <n v="1"/>
    <s v="1"/>
    <s v="1"/>
  </r>
  <r>
    <s v="bernardamus"/>
    <s v="marc_smith"/>
    <m/>
    <m/>
    <m/>
    <m/>
    <m/>
    <m/>
    <m/>
    <m/>
    <m/>
    <n v="534"/>
    <m/>
    <m/>
    <x v="0"/>
    <d v="2019-07-03T16:22:09.000"/>
    <s v="I would ask @was3210 , @marc_smith and @was3210 about their recommendations of papers where to submit future works related with Social Networks &amp;amp; Communication / Politics _x000a__x000a_What's &quot;on fashion&quot;? With good Impact Factors of course"/>
    <m/>
    <m/>
    <x v="0"/>
    <m/>
    <s v="http://pbs.twimg.com/profile_images/459256371544727552/DF5zU3yS_normal.jpeg"/>
    <x v="190"/>
    <s v="https://twitter.com/#!/bernardamus/status/1146454087371767809"/>
    <m/>
    <m/>
    <s v="1146454087371767809"/>
    <s v="1146453582826364928"/>
    <b v="0"/>
    <n v="1"/>
    <s v="19106644"/>
    <b v="0"/>
    <s v="en"/>
    <m/>
    <s v=""/>
    <b v="0"/>
    <n v="0"/>
    <s v=""/>
    <s v="TweetDeck"/>
    <b v="0"/>
    <s v="1146453582826364928"/>
    <s v="Tweet"/>
    <n v="0"/>
    <n v="0"/>
    <m/>
    <m/>
    <m/>
    <m/>
    <m/>
    <m/>
    <m/>
    <m/>
    <n v="3"/>
    <s v="1"/>
    <s v="3"/>
  </r>
  <r>
    <s v="bernardamus"/>
    <s v="marc_smith"/>
    <m/>
    <m/>
    <m/>
    <m/>
    <m/>
    <m/>
    <m/>
    <m/>
    <m/>
    <n v="536"/>
    <m/>
    <m/>
    <x v="0"/>
    <d v="2019-07-03T21:27:22.000"/>
    <s v="@was3210 @marc_smith Thanks!"/>
    <m/>
    <m/>
    <x v="0"/>
    <m/>
    <s v="http://pbs.twimg.com/profile_images/459256371544727552/DF5zU3yS_normal.jpeg"/>
    <x v="191"/>
    <s v="https://twitter.com/#!/bernardamus/status/1146530899405787136"/>
    <m/>
    <m/>
    <s v="1146530899405787136"/>
    <s v="1146530432235855872"/>
    <b v="0"/>
    <n v="1"/>
    <s v="2176358690"/>
    <b v="0"/>
    <s v="en"/>
    <m/>
    <s v=""/>
    <b v="0"/>
    <n v="0"/>
    <s v=""/>
    <s v="Twitter for iPhone"/>
    <b v="0"/>
    <s v="1146530432235855872"/>
    <s v="Tweet"/>
    <n v="0"/>
    <n v="0"/>
    <m/>
    <m/>
    <m/>
    <m/>
    <m/>
    <m/>
    <m/>
    <m/>
    <n v="3"/>
    <s v="1"/>
    <s v="3"/>
  </r>
  <r>
    <s v="bernardamus"/>
    <s v="marc_smith"/>
    <m/>
    <m/>
    <m/>
    <m/>
    <m/>
    <m/>
    <m/>
    <m/>
    <m/>
    <n v="538"/>
    <m/>
    <m/>
    <x v="0"/>
    <d v="2019-07-03T21:32:41.000"/>
    <s v="@was3210 @marc_smith Sure! Always up to collaborate on something! Also a workshop pending in Barcelona 😎_x000a__x000a_A pending idea was to compare Twitter streaming API with Firehose and give some numbers of data completeness depending on volume of tweets... helpful for researchers , I guess"/>
    <m/>
    <m/>
    <x v="0"/>
    <m/>
    <s v="http://pbs.twimg.com/profile_images/459256371544727552/DF5zU3yS_normal.jpeg"/>
    <x v="192"/>
    <s v="https://twitter.com/#!/bernardamus/status/1146532238185631745"/>
    <m/>
    <m/>
    <s v="1146532238185631745"/>
    <s v="1146531418006347777"/>
    <b v="0"/>
    <n v="1"/>
    <s v="2176358690"/>
    <b v="0"/>
    <s v="en"/>
    <m/>
    <s v=""/>
    <b v="0"/>
    <n v="0"/>
    <s v=""/>
    <s v="Twitter for iPhone"/>
    <b v="0"/>
    <s v="1146531418006347777"/>
    <s v="Tweet"/>
    <n v="0"/>
    <n v="0"/>
    <m/>
    <m/>
    <m/>
    <m/>
    <m/>
    <m/>
    <m/>
    <m/>
    <n v="3"/>
    <s v="1"/>
    <s v="3"/>
  </r>
  <r>
    <s v="was3210"/>
    <s v="bernardamus"/>
    <m/>
    <m/>
    <m/>
    <m/>
    <m/>
    <m/>
    <m/>
    <m/>
    <m/>
    <n v="540"/>
    <m/>
    <m/>
    <x v="1"/>
    <d v="2019-07-03T21:25:31.000"/>
    <s v="@Bernardamus @marc_smith I'd recommend checking out Q1 journals in the SJR rankings (https://t.co/ZM9CdRgLGH) particularly those in communication. May also be worth finding journals in the Academic Journal Guide (https://t.co/2DxF1FFS0N) filter for marketing and those which are 3* ranked or above"/>
    <s v="https://www.scimagojr.com/journalsearch.php https://charteredabs.org/academic-journal-guide-2018/"/>
    <s v="scimagojr.com charteredabs.org"/>
    <x v="0"/>
    <m/>
    <s v="http://pbs.twimg.com/profile_images/1102940827075203073/3Ywj3wKa_normal.png"/>
    <x v="193"/>
    <s v="https://twitter.com/#!/was3210/status/1146530432235855872"/>
    <m/>
    <m/>
    <s v="1146530432235855872"/>
    <s v="1146454087371767809"/>
    <b v="0"/>
    <n v="0"/>
    <s v="19106644"/>
    <b v="0"/>
    <s v="en"/>
    <m/>
    <s v=""/>
    <b v="0"/>
    <n v="0"/>
    <s v=""/>
    <s v="Twitter for Android"/>
    <b v="0"/>
    <s v="1146454087371767809"/>
    <s v="Tweet"/>
    <n v="0"/>
    <n v="0"/>
    <m/>
    <m/>
    <m/>
    <m/>
    <m/>
    <m/>
    <m/>
    <m/>
    <n v="2"/>
    <s v="1"/>
    <s v="1"/>
  </r>
  <r>
    <s v="was3210"/>
    <s v="bernardamus"/>
    <m/>
    <m/>
    <m/>
    <m/>
    <m/>
    <m/>
    <m/>
    <m/>
    <m/>
    <n v="541"/>
    <m/>
    <m/>
    <x v="1"/>
    <d v="2019-07-03T21:29:26.000"/>
    <s v="@Bernardamus @marc_smith Also, I remember we had a plan to write a paper, we should pick that up soon!"/>
    <m/>
    <m/>
    <x v="0"/>
    <m/>
    <s v="http://pbs.twimg.com/profile_images/1102940827075203073/3Ywj3wKa_normal.png"/>
    <x v="194"/>
    <s v="https://twitter.com/#!/was3210/status/1146531418006347777"/>
    <m/>
    <m/>
    <s v="1146531418006347777"/>
    <s v="1146530899405787136"/>
    <b v="0"/>
    <n v="0"/>
    <s v="19106644"/>
    <b v="0"/>
    <s v="en"/>
    <m/>
    <s v=""/>
    <b v="0"/>
    <n v="0"/>
    <s v=""/>
    <s v="Twitter for Android"/>
    <b v="0"/>
    <s v="1146530899405787136"/>
    <s v="Tweet"/>
    <n v="0"/>
    <n v="0"/>
    <m/>
    <m/>
    <m/>
    <m/>
    <m/>
    <m/>
    <m/>
    <m/>
    <n v="2"/>
    <s v="1"/>
    <s v="1"/>
  </r>
  <r>
    <s v="alexfenton"/>
    <s v="metrouk"/>
    <m/>
    <m/>
    <m/>
    <m/>
    <m/>
    <m/>
    <m/>
    <m/>
    <m/>
    <n v="542"/>
    <m/>
    <m/>
    <x v="0"/>
    <d v="2019-07-04T21:01:03.000"/>
    <s v="Bitcoin consumes 'more energy than Switzerland', research shows https://t.co/vvCLZwZg45 via @MetroUK"/>
    <s v="https://metro.co.uk/2019/07/04/bitcoin-consumes-energy-switzerland-research-shows-10113693/?ito=article.amp.share.top.twitter"/>
    <s v="co.uk"/>
    <x v="0"/>
    <m/>
    <s v="http://pbs.twimg.com/profile_images/614400415069769728/t6ZBxhIg_normal.jpg"/>
    <x v="195"/>
    <s v="https://twitter.com/#!/alexfenton/status/1146886665639747584"/>
    <m/>
    <m/>
    <s v="1146886665639747584"/>
    <m/>
    <b v="0"/>
    <n v="2"/>
    <s v=""/>
    <b v="0"/>
    <s v="en"/>
    <m/>
    <s v=""/>
    <b v="0"/>
    <n v="1"/>
    <s v=""/>
    <s v="Twitter for Android"/>
    <b v="0"/>
    <s v="1146886665639747584"/>
    <s v="Retweet"/>
    <n v="0"/>
    <n v="0"/>
    <s v="-2.5139084,53.531967 _x000a_-2.355997,53.531967 _x000a_-2.355997,53.636402 _x000a_-2.5139084,53.636402"/>
    <s v="United Kingdom"/>
    <s v="GB"/>
    <s v="Bolton, England"/>
    <s v="548c7806c1e1b70f"/>
    <s v="Bolton"/>
    <s v="city"/>
    <s v="https://api.twitter.com/1.1/geo/id/548c7806c1e1b70f.json"/>
    <n v="1"/>
    <s v="5"/>
    <s v="5"/>
  </r>
  <r>
    <s v="was3210"/>
    <s v="metrouk"/>
    <m/>
    <m/>
    <m/>
    <m/>
    <m/>
    <m/>
    <m/>
    <m/>
    <m/>
    <n v="543"/>
    <m/>
    <m/>
    <x v="0"/>
    <d v="2019-07-04T21:28:33.000"/>
    <s v="RT @alexfenton: Bitcoin consumes 'more energy than Switzerland', research shows https://t.co/vvCLZwZg45 via @MetroUK"/>
    <s v="https://metro.co.uk/2019/07/04/bitcoin-consumes-energy-switzerland-research-shows-10113693/?ito=article.amp.share.top.twitter"/>
    <s v="co.uk"/>
    <x v="0"/>
    <m/>
    <s v="http://pbs.twimg.com/profile_images/1102940827075203073/3Ywj3wKa_normal.png"/>
    <x v="196"/>
    <s v="https://twitter.com/#!/was3210/status/1146893584869875724"/>
    <m/>
    <m/>
    <s v="1146893584869875724"/>
    <m/>
    <b v="0"/>
    <n v="0"/>
    <s v=""/>
    <b v="0"/>
    <s v="en"/>
    <m/>
    <s v=""/>
    <b v="0"/>
    <n v="1"/>
    <s v="1146886665639747584"/>
    <s v="Twitter for Android"/>
    <b v="0"/>
    <s v="1146886665639747584"/>
    <s v="Tweet"/>
    <n v="0"/>
    <n v="0"/>
    <m/>
    <m/>
    <m/>
    <m/>
    <m/>
    <m/>
    <m/>
    <m/>
    <n v="1"/>
    <s v="1"/>
    <s v="5"/>
  </r>
  <r>
    <s v="thesraorg"/>
    <s v="sageoceantweets"/>
    <m/>
    <m/>
    <m/>
    <m/>
    <m/>
    <m/>
    <m/>
    <m/>
    <m/>
    <n v="548"/>
    <m/>
    <m/>
    <x v="0"/>
    <d v="2019-07-03T14:01:42.000"/>
    <s v="RT @TheSRAOrg: How is social media data being used in research and who is working with this data? @SAGEOceanTweets latest post featuring @wâ€¦"/>
    <m/>
    <m/>
    <x v="0"/>
    <m/>
    <s v="http://pbs.twimg.com/profile_images/1111565723502022656/VjsJoO-A_normal.png"/>
    <x v="197"/>
    <s v="https://twitter.com/#!/thesraorg/status/1146418744845119488"/>
    <m/>
    <m/>
    <s v="1146418744845119488"/>
    <m/>
    <b v="0"/>
    <n v="0"/>
    <s v=""/>
    <b v="0"/>
    <s v="en"/>
    <m/>
    <s v=""/>
    <b v="0"/>
    <n v="8"/>
    <s v="1136283362606428160"/>
    <s v="SmarterQueue"/>
    <b v="0"/>
    <s v="1136283362606428160"/>
    <s v="Tweet"/>
    <n v="0"/>
    <n v="0"/>
    <m/>
    <m/>
    <m/>
    <m/>
    <m/>
    <m/>
    <m/>
    <m/>
    <n v="2"/>
    <s v="2"/>
    <s v="2"/>
  </r>
  <r>
    <s v="thesraorg"/>
    <s v="lseimpactblog"/>
    <m/>
    <m/>
    <m/>
    <m/>
    <m/>
    <m/>
    <m/>
    <m/>
    <m/>
    <n v="549"/>
    <m/>
    <m/>
    <x v="0"/>
    <d v="2019-07-05T08:35:12.000"/>
    <s v="Using Twitter as a data source: an overview of social media research tools (2019)_x000a_Blog post by @was3210 for @LSEImpactBlog_x000a_https://t.co/MLa0lgFzCI_x000a_#BigData #Twitter #ResearchMethods"/>
    <s v="https://blogs.lse.ac.uk/impactofsocialsciences/2019/06/18/using-twitter-as-a-data-source-an-overview-of-social-media-research-tools-2019/?utm_sq=g4p1smogy5"/>
    <s v="ac.uk"/>
    <x v="34"/>
    <m/>
    <s v="http://pbs.twimg.com/profile_images/1111565723502022656/VjsJoO-A_normal.png"/>
    <x v="198"/>
    <s v="https://twitter.com/#!/thesraorg/status/1147061353116512256"/>
    <m/>
    <m/>
    <s v="1147061353116512256"/>
    <m/>
    <b v="0"/>
    <n v="9"/>
    <s v=""/>
    <b v="0"/>
    <s v="en"/>
    <m/>
    <s v=""/>
    <b v="0"/>
    <n v="7"/>
    <s v=""/>
    <s v="SmarterQueue"/>
    <b v="0"/>
    <s v="1147061353116512256"/>
    <s v="Tweet"/>
    <n v="0"/>
    <n v="0"/>
    <m/>
    <m/>
    <m/>
    <m/>
    <m/>
    <m/>
    <m/>
    <m/>
    <n v="1"/>
    <s v="2"/>
    <s v="2"/>
  </r>
  <r>
    <s v="sonsocmed"/>
    <s v="thesraorg"/>
    <m/>
    <m/>
    <m/>
    <m/>
    <m/>
    <m/>
    <m/>
    <m/>
    <m/>
    <n v="551"/>
    <m/>
    <m/>
    <x v="0"/>
    <d v="2019-07-05T09:44:54.000"/>
    <s v="RT @TheSRAOrg: Using Twitter as a data source: an overview of social media research tools (2019)_x000a_Blog post by @was3210 for @LSEImpactBlog_x000a_h…"/>
    <m/>
    <m/>
    <x v="0"/>
    <m/>
    <s v="http://pbs.twimg.com/profile_images/1132335395528691712/161rXVij_normal.jpg"/>
    <x v="199"/>
    <s v="https://twitter.com/#!/sonsocmed/status/1147078894224384000"/>
    <m/>
    <m/>
    <s v="1147078894224384000"/>
    <m/>
    <b v="0"/>
    <n v="0"/>
    <s v=""/>
    <b v="0"/>
    <s v="en"/>
    <m/>
    <s v=""/>
    <b v="0"/>
    <n v="7"/>
    <s v="1147061353116512256"/>
    <s v="Twitter for Android"/>
    <b v="0"/>
    <s v="1147061353116512256"/>
    <s v="Tweet"/>
    <n v="0"/>
    <n v="0"/>
    <m/>
    <m/>
    <m/>
    <m/>
    <m/>
    <m/>
    <m/>
    <m/>
    <n v="1"/>
    <s v="1"/>
    <s v="2"/>
  </r>
  <r>
    <s v="was3210"/>
    <s v="thesraorg"/>
    <m/>
    <m/>
    <m/>
    <m/>
    <m/>
    <m/>
    <m/>
    <m/>
    <m/>
    <n v="552"/>
    <m/>
    <m/>
    <x v="0"/>
    <d v="2019-07-05T08:39:52.000"/>
    <s v="RT @TheSRAOrg: Using Twitter as a data source: an overview of social media research tools (2019)_x000a_Blog post by @was3210 for @LSEImpactBlog_x000a_h…"/>
    <m/>
    <m/>
    <x v="0"/>
    <m/>
    <s v="http://pbs.twimg.com/profile_images/1102940827075203073/3Ywj3wKa_normal.png"/>
    <x v="200"/>
    <s v="https://twitter.com/#!/was3210/status/1147062528964513792"/>
    <m/>
    <m/>
    <s v="1147062528964513792"/>
    <m/>
    <b v="0"/>
    <n v="0"/>
    <s v=""/>
    <b v="0"/>
    <s v="en"/>
    <m/>
    <s v=""/>
    <b v="0"/>
    <n v="7"/>
    <s v="1147061353116512256"/>
    <s v="Twitter for Android"/>
    <b v="0"/>
    <s v="1147061353116512256"/>
    <s v="Tweet"/>
    <n v="0"/>
    <n v="0"/>
    <m/>
    <m/>
    <m/>
    <m/>
    <m/>
    <m/>
    <m/>
    <m/>
    <n v="1"/>
    <s v="1"/>
    <s v="2"/>
  </r>
  <r>
    <s v="profkpritchard"/>
    <s v="lseimpactblog"/>
    <m/>
    <m/>
    <m/>
    <m/>
    <m/>
    <m/>
    <m/>
    <m/>
    <m/>
    <n v="553"/>
    <m/>
    <m/>
    <x v="0"/>
    <d v="2019-07-05T12:55:51.000"/>
    <s v="@was3210 @LSEImpactBlog This is really useful but applying a quant sampling approach to qual methods is problematic.  There needs to be more nuance in the guidance here."/>
    <m/>
    <m/>
    <x v="0"/>
    <m/>
    <s v="http://pbs.twimg.com/profile_images/580394947855159296/BxAFgtKN_normal.jpg"/>
    <x v="201"/>
    <s v="https://twitter.com/#!/profkpritchard/status/1147126948575031298"/>
    <m/>
    <m/>
    <s v="1147126948575031298"/>
    <s v="1140930623281991681"/>
    <b v="0"/>
    <n v="1"/>
    <s v="2176358690"/>
    <b v="0"/>
    <s v="en"/>
    <m/>
    <s v=""/>
    <b v="0"/>
    <n v="0"/>
    <s v=""/>
    <s v="Twitter Web Client"/>
    <b v="0"/>
    <s v="1140930623281991681"/>
    <s v="Tweet"/>
    <n v="0"/>
    <n v="0"/>
    <m/>
    <m/>
    <m/>
    <m/>
    <m/>
    <m/>
    <m/>
    <m/>
    <n v="3"/>
    <s v="2"/>
    <s v="2"/>
  </r>
  <r>
    <s v="profkpritchard"/>
    <s v="lseimpactblog"/>
    <m/>
    <m/>
    <m/>
    <m/>
    <m/>
    <m/>
    <m/>
    <m/>
    <m/>
    <n v="555"/>
    <m/>
    <m/>
    <x v="0"/>
    <d v="2019-07-05T13:06:00.000"/>
    <s v="@was3210 @LSEImpactBlog Because recommending a 1- 10% sample is not necessarily the best way of dealing with volume in a thematic analysis, a qualitative set of parameters might be more appropriate depending on the composition of the data set."/>
    <m/>
    <m/>
    <x v="0"/>
    <m/>
    <s v="http://pbs.twimg.com/profile_images/580394947855159296/BxAFgtKN_normal.jpg"/>
    <x v="202"/>
    <s v="https://twitter.com/#!/profkpritchard/status/1147129500569939968"/>
    <m/>
    <m/>
    <s v="1147129500569939968"/>
    <s v="1147127334803320832"/>
    <b v="0"/>
    <n v="1"/>
    <s v="2176358690"/>
    <b v="0"/>
    <s v="en"/>
    <m/>
    <s v=""/>
    <b v="0"/>
    <n v="0"/>
    <s v=""/>
    <s v="Twitter Web Client"/>
    <b v="0"/>
    <s v="1147127334803320832"/>
    <s v="Tweet"/>
    <n v="0"/>
    <n v="0"/>
    <m/>
    <m/>
    <m/>
    <m/>
    <m/>
    <m/>
    <m/>
    <m/>
    <n v="3"/>
    <s v="2"/>
    <s v="2"/>
  </r>
  <r>
    <s v="profkpritchard"/>
    <s v="lseimpactblog"/>
    <m/>
    <m/>
    <m/>
    <m/>
    <m/>
    <m/>
    <m/>
    <m/>
    <m/>
    <n v="557"/>
    <m/>
    <m/>
    <x v="0"/>
    <d v="2019-07-05T19:53:52.000"/>
    <s v="@was3210 @LSEImpactBlog Great! Thanks."/>
    <m/>
    <m/>
    <x v="0"/>
    <m/>
    <s v="http://pbs.twimg.com/profile_images/580394947855159296/BxAFgtKN_normal.jpg"/>
    <x v="203"/>
    <s v="https://twitter.com/#!/profkpritchard/status/1147232146286886912"/>
    <m/>
    <m/>
    <s v="1147232146286886912"/>
    <s v="1147133668177141760"/>
    <b v="0"/>
    <n v="0"/>
    <s v="2176358690"/>
    <b v="0"/>
    <s v="en"/>
    <m/>
    <s v=""/>
    <b v="0"/>
    <n v="0"/>
    <s v=""/>
    <s v="Twitter for iPhone"/>
    <b v="0"/>
    <s v="1147133668177141760"/>
    <s v="Tweet"/>
    <n v="0"/>
    <n v="0"/>
    <m/>
    <m/>
    <m/>
    <m/>
    <m/>
    <m/>
    <m/>
    <m/>
    <n v="3"/>
    <s v="2"/>
    <s v="2"/>
  </r>
  <r>
    <s v="was3210"/>
    <s v="profkpritchard"/>
    <m/>
    <m/>
    <m/>
    <m/>
    <m/>
    <m/>
    <m/>
    <m/>
    <m/>
    <n v="559"/>
    <m/>
    <m/>
    <x v="1"/>
    <d v="2019-07-05T12:57:23.000"/>
    <s v="@ProfKPritchard @LSEImpactBlog Why is it problematic?"/>
    <m/>
    <m/>
    <x v="0"/>
    <m/>
    <s v="http://pbs.twimg.com/profile_images/1102940827075203073/3Ywj3wKa_normal.png"/>
    <x v="204"/>
    <s v="https://twitter.com/#!/was3210/status/1147127334803320832"/>
    <m/>
    <m/>
    <s v="1147127334803320832"/>
    <s v="1147126948575031298"/>
    <b v="0"/>
    <n v="0"/>
    <s v="1076162708"/>
    <b v="0"/>
    <s v="en"/>
    <m/>
    <s v=""/>
    <b v="0"/>
    <n v="0"/>
    <s v=""/>
    <s v="Twitter for Android"/>
    <b v="0"/>
    <s v="1147126948575031298"/>
    <s v="Tweet"/>
    <n v="0"/>
    <n v="0"/>
    <m/>
    <m/>
    <m/>
    <m/>
    <m/>
    <m/>
    <m/>
    <m/>
    <n v="2"/>
    <s v="1"/>
    <s v="2"/>
  </r>
  <r>
    <s v="was3210"/>
    <s v="profkpritchard"/>
    <m/>
    <m/>
    <m/>
    <m/>
    <m/>
    <m/>
    <m/>
    <m/>
    <m/>
    <n v="560"/>
    <m/>
    <m/>
    <x v="1"/>
    <d v="2019-07-05T13:22:33.000"/>
    <s v="@ProfKPritchard @LSEImpactBlog Good point, thanks for highlighting this. I've used qualitative parameters in some social media studies like thematic saturation before, forgot to mention that in the article, will include some more details on this in the next version."/>
    <m/>
    <m/>
    <x v="0"/>
    <m/>
    <s v="http://pbs.twimg.com/profile_images/1102940827075203073/3Ywj3wKa_normal.png"/>
    <x v="205"/>
    <s v="https://twitter.com/#!/was3210/status/1147133668177141760"/>
    <m/>
    <m/>
    <s v="1147133668177141760"/>
    <s v="1147129500569939968"/>
    <b v="0"/>
    <n v="1"/>
    <s v="1076162708"/>
    <b v="0"/>
    <s v="en"/>
    <m/>
    <s v=""/>
    <b v="0"/>
    <n v="0"/>
    <s v=""/>
    <s v="Twitter Web Client"/>
    <b v="0"/>
    <s v="1147129500569939968"/>
    <s v="Tweet"/>
    <n v="0"/>
    <n v="0"/>
    <m/>
    <m/>
    <m/>
    <m/>
    <m/>
    <m/>
    <m/>
    <m/>
    <n v="2"/>
    <s v="1"/>
    <s v="2"/>
  </r>
  <r>
    <s v="filmstarstudies"/>
    <s v="was3210"/>
    <m/>
    <m/>
    <m/>
    <m/>
    <m/>
    <m/>
    <m/>
    <m/>
    <m/>
    <n v="561"/>
    <m/>
    <m/>
    <x v="0"/>
    <d v="2019-07-05T20:06:57.000"/>
    <s v="Useful for researching Twitter/social media medhod &amp;amp; methodology including reference links &amp;amp; advisable tools._x000a__x000a_'Using Twitter as a data source: an overview of social media research tools (2019),_x000a_By Wasim Ahmed @was3210 _x000a__x000a_https://t.co/TG1aNWMo3h"/>
    <s v="https://blogs.lse.ac.uk/impactofsocialsciences/2019/06/18/using-twitter-as-a-data-source-an-overview-of-social-media-research-tools-2019/"/>
    <s v="ac.uk"/>
    <x v="0"/>
    <m/>
    <s v="http://pbs.twimg.com/profile_images/1133288839030726657/3PtAwybM_normal.jpg"/>
    <x v="206"/>
    <s v="https://twitter.com/#!/filmstarstudies/status/1147235436303196161"/>
    <m/>
    <m/>
    <s v="1147235436303196161"/>
    <m/>
    <b v="0"/>
    <n v="0"/>
    <s v=""/>
    <b v="0"/>
    <s v="en"/>
    <m/>
    <s v=""/>
    <b v="0"/>
    <n v="0"/>
    <s v=""/>
    <s v="Twitter for Android"/>
    <b v="0"/>
    <s v="1147235436303196161"/>
    <s v="Tweet"/>
    <n v="0"/>
    <n v="0"/>
    <m/>
    <m/>
    <m/>
    <m/>
    <m/>
    <m/>
    <m/>
    <m/>
    <n v="1"/>
    <s v="1"/>
    <s v="1"/>
  </r>
  <r>
    <s v="was3210"/>
    <s v="filmstarstudies"/>
    <m/>
    <m/>
    <m/>
    <m/>
    <m/>
    <m/>
    <m/>
    <m/>
    <m/>
    <n v="562"/>
    <m/>
    <m/>
    <x v="0"/>
    <d v="2019-07-05T20:28:46.000"/>
    <s v="RT @filmstarstudies: Useful for researching Twitter/social media medhod &amp;amp; methodology including reference links &amp;amp; advisable tools._x000a__x000a_'Using…"/>
    <m/>
    <m/>
    <x v="0"/>
    <m/>
    <s v="http://pbs.twimg.com/profile_images/1102940827075203073/3Ywj3wKa_normal.png"/>
    <x v="207"/>
    <s v="https://twitter.com/#!/was3210/status/1147240927968342016"/>
    <m/>
    <m/>
    <s v="1147240927968342016"/>
    <m/>
    <b v="0"/>
    <n v="0"/>
    <s v=""/>
    <b v="0"/>
    <s v="en"/>
    <m/>
    <s v=""/>
    <b v="0"/>
    <n v="3"/>
    <s v="1147235436303196161"/>
    <s v="Twitter for Android"/>
    <b v="0"/>
    <s v="1147235436303196161"/>
    <s v="Tweet"/>
    <n v="0"/>
    <n v="0"/>
    <m/>
    <m/>
    <m/>
    <m/>
    <m/>
    <m/>
    <m/>
    <m/>
    <n v="1"/>
    <s v="1"/>
    <s v="1"/>
  </r>
  <r>
    <s v="prateekbuch"/>
    <s v="was3210"/>
    <m/>
    <m/>
    <m/>
    <m/>
    <m/>
    <m/>
    <m/>
    <m/>
    <m/>
    <n v="563"/>
    <m/>
    <m/>
    <x v="0"/>
    <d v="2019-07-06T08:00:51.000"/>
    <s v="Neat resource setting out tools and techniques for analysing social media data. As @was3210 points out towards the end, crucial to weigh up what such data can and can't tell you - more important than ever to account for who _isn't_ in these networks, who they are biased towards https://t.co/9IRFVyTJqW"/>
    <s v="https://twitter.com/helenbevan/status/1147391245033136130"/>
    <s v="twitter.com"/>
    <x v="0"/>
    <m/>
    <s v="http://pbs.twimg.com/profile_images/378800000339149999/d40c13a89655fe1d2c064610aed85780_normal.jpeg"/>
    <x v="208"/>
    <s v="https://twitter.com/#!/prateekbuch/status/1147415095938572289"/>
    <m/>
    <m/>
    <s v="1147415095938572289"/>
    <m/>
    <b v="0"/>
    <n v="2"/>
    <s v=""/>
    <b v="1"/>
    <s v="en"/>
    <m/>
    <s v="1147391245033136130"/>
    <b v="0"/>
    <n v="1"/>
    <s v=""/>
    <s v="Twitter for Android"/>
    <b v="0"/>
    <s v="1147415095938572289"/>
    <s v="Tweet"/>
    <n v="0"/>
    <n v="0"/>
    <m/>
    <m/>
    <m/>
    <m/>
    <m/>
    <m/>
    <m/>
    <m/>
    <n v="1"/>
    <s v="1"/>
    <s v="1"/>
  </r>
  <r>
    <s v="was3210"/>
    <s v="prateekbuch"/>
    <m/>
    <m/>
    <m/>
    <m/>
    <m/>
    <m/>
    <m/>
    <m/>
    <m/>
    <n v="564"/>
    <m/>
    <m/>
    <x v="0"/>
    <d v="2019-07-06T08:39:11.000"/>
    <s v="RT @prateekbuch: Neat resource setting out tools and techniques for analysing social media data. As @was3210 points out towards the end, cr…"/>
    <m/>
    <m/>
    <x v="0"/>
    <m/>
    <s v="http://pbs.twimg.com/profile_images/1102940827075203073/3Ywj3wKa_normal.png"/>
    <x v="209"/>
    <s v="https://twitter.com/#!/was3210/status/1147424743534006273"/>
    <m/>
    <m/>
    <s v="1147424743534006273"/>
    <m/>
    <b v="0"/>
    <n v="0"/>
    <s v=""/>
    <b v="1"/>
    <s v="en"/>
    <m/>
    <s v="1147391245033136130"/>
    <b v="0"/>
    <n v="1"/>
    <s v="1147415095938572289"/>
    <s v="Twitter for Android"/>
    <b v="0"/>
    <s v="1147415095938572289"/>
    <s v="Tweet"/>
    <n v="0"/>
    <n v="0"/>
    <m/>
    <m/>
    <m/>
    <m/>
    <m/>
    <m/>
    <m/>
    <m/>
    <n v="1"/>
    <s v="1"/>
    <s v="1"/>
  </r>
  <r>
    <s v="_valeriei"/>
    <s v="_valeriei"/>
    <m/>
    <m/>
    <m/>
    <m/>
    <m/>
    <m/>
    <m/>
    <m/>
    <m/>
    <n v="565"/>
    <m/>
    <m/>
    <x v="2"/>
    <d v="2019-07-06T09:51:22.000"/>
    <s v="#edtechuvic #tiegrad https://t.co/M2FXtBQ6wf"/>
    <s v="https://twitter.com/was3210/status/1147434198745198593"/>
    <s v="twitter.com"/>
    <x v="8"/>
    <m/>
    <s v="http://pbs.twimg.com/profile_images/1045197576859860992/Z3waumKM_normal.jpg"/>
    <x v="210"/>
    <s v="https://twitter.com/#!/_valeriei/status/1147442908980600833"/>
    <m/>
    <m/>
    <s v="1147442908980600833"/>
    <m/>
    <b v="0"/>
    <n v="3"/>
    <s v=""/>
    <b v="1"/>
    <s v="und"/>
    <m/>
    <s v="1147434198745198593"/>
    <b v="0"/>
    <n v="3"/>
    <s v=""/>
    <s v="Twitter for iPhone"/>
    <b v="0"/>
    <s v="1147442908980600833"/>
    <s v="Tweet"/>
    <n v="0"/>
    <n v="0"/>
    <m/>
    <m/>
    <m/>
    <m/>
    <m/>
    <m/>
    <m/>
    <m/>
    <n v="1"/>
    <s v="10"/>
    <s v="10"/>
  </r>
  <r>
    <s v="was3210"/>
    <s v="_valeriei"/>
    <m/>
    <m/>
    <m/>
    <m/>
    <m/>
    <m/>
    <m/>
    <m/>
    <m/>
    <n v="566"/>
    <m/>
    <m/>
    <x v="0"/>
    <d v="2019-07-06T09:56:05.000"/>
    <s v="RT @_valeriei: #edtechuvic #tiegrad https://t.co/M2FXtBQ6wf"/>
    <s v="https://twitter.com/was3210/status/1147434198745198593"/>
    <s v="twitter.com"/>
    <x v="8"/>
    <m/>
    <s v="http://pbs.twimg.com/profile_images/1102940827075203073/3Ywj3wKa_normal.png"/>
    <x v="211"/>
    <s v="https://twitter.com/#!/was3210/status/1147444094588936193"/>
    <m/>
    <m/>
    <s v="1147444094588936193"/>
    <m/>
    <b v="0"/>
    <n v="0"/>
    <s v=""/>
    <b v="1"/>
    <s v="und"/>
    <m/>
    <s v="1147434198745198593"/>
    <b v="0"/>
    <n v="3"/>
    <s v="1147442908980600833"/>
    <s v="Twitter for Android"/>
    <b v="0"/>
    <s v="1147442908980600833"/>
    <s v="Tweet"/>
    <n v="0"/>
    <n v="0"/>
    <m/>
    <m/>
    <m/>
    <m/>
    <m/>
    <m/>
    <m/>
    <m/>
    <n v="1"/>
    <s v="1"/>
    <s v="10"/>
  </r>
  <r>
    <s v="was3210"/>
    <s v="helenbevan"/>
    <m/>
    <m/>
    <m/>
    <m/>
    <m/>
    <m/>
    <m/>
    <m/>
    <m/>
    <n v="568"/>
    <m/>
    <m/>
    <x v="0"/>
    <d v="2019-07-06T09:58:29.000"/>
    <s v="RT @helenbevan: Not only is Twitter a powerful way to share, learn &amp;amp; connect, it's an important research data source &amp;amp; is driving new knowl…"/>
    <m/>
    <m/>
    <x v="0"/>
    <m/>
    <s v="http://pbs.twimg.com/profile_images/1102940827075203073/3Ywj3wKa_normal.png"/>
    <x v="212"/>
    <s v="https://twitter.com/#!/was3210/status/1147444699910852608"/>
    <m/>
    <m/>
    <s v="1147444699910852608"/>
    <m/>
    <b v="0"/>
    <n v="0"/>
    <s v=""/>
    <b v="0"/>
    <s v="en"/>
    <m/>
    <s v=""/>
    <b v="0"/>
    <n v="93"/>
    <s v="1147391245033136130"/>
    <s v="Twitter for Android"/>
    <b v="0"/>
    <s v="1147391245033136130"/>
    <s v="Tweet"/>
    <n v="0"/>
    <n v="0"/>
    <m/>
    <m/>
    <m/>
    <m/>
    <m/>
    <m/>
    <m/>
    <m/>
    <n v="1"/>
    <s v="1"/>
    <s v="2"/>
  </r>
  <r>
    <s v="kayenightingale"/>
    <s v="kayenightingale"/>
    <m/>
    <m/>
    <m/>
    <m/>
    <m/>
    <m/>
    <m/>
    <m/>
    <m/>
    <n v="569"/>
    <m/>
    <m/>
    <x v="2"/>
    <d v="2019-07-06T09:47:22.000"/>
    <s v="Using Twitter as a data source: an overview of social media research tools (2019)_x000a__x000a_https://t.co/4CjAtaVENz"/>
    <s v="https://blogs.lse.ac.uk/impactofsocialsciences/2019/06/18/using-twitter-as-a-data-source-an-overview-of-social-media-research-tools-2019/"/>
    <s v="ac.uk"/>
    <x v="0"/>
    <m/>
    <s v="http://pbs.twimg.com/profile_images/1027872098696482817/blGjaeDH_normal.jpg"/>
    <x v="213"/>
    <s v="https://twitter.com/#!/kayenightingale/status/1147441902222024709"/>
    <m/>
    <m/>
    <s v="1147441902222024709"/>
    <m/>
    <b v="0"/>
    <n v="5"/>
    <s v=""/>
    <b v="0"/>
    <s v="en"/>
    <m/>
    <s v=""/>
    <b v="0"/>
    <n v="2"/>
    <s v=""/>
    <s v="Twitter Web Client"/>
    <b v="0"/>
    <s v="1147441902222024709"/>
    <s v="Retweet"/>
    <n v="0"/>
    <n v="0"/>
    <m/>
    <m/>
    <m/>
    <m/>
    <m/>
    <m/>
    <m/>
    <m/>
    <n v="1"/>
    <s v="1"/>
    <s v="1"/>
  </r>
  <r>
    <s v="kayenightingale"/>
    <s v="sheffhallamuni"/>
    <m/>
    <m/>
    <m/>
    <m/>
    <m/>
    <m/>
    <m/>
    <m/>
    <m/>
    <n v="570"/>
    <m/>
    <m/>
    <x v="0"/>
    <d v="2019-07-06T10:13:28.000"/>
    <s v="RT @was3210: Learn to analyse Twitter data for academic research at this 1 day workshop at @sheffhallamuni_x000a__x000a_Social Media &amp;amp; Digital Humaniti…"/>
    <m/>
    <m/>
    <x v="0"/>
    <m/>
    <s v="http://pbs.twimg.com/profile_images/1027872098696482817/blGjaeDH_normal.jpg"/>
    <x v="214"/>
    <s v="https://twitter.com/#!/kayenightingale/status/1147448468048424961"/>
    <m/>
    <m/>
    <s v="1147448468048424961"/>
    <m/>
    <b v="0"/>
    <n v="0"/>
    <s v=""/>
    <b v="0"/>
    <s v="en"/>
    <m/>
    <s v=""/>
    <b v="0"/>
    <n v="4"/>
    <s v="1147434422402191360"/>
    <s v="Twitter Web Client"/>
    <b v="0"/>
    <s v="1147434422402191360"/>
    <s v="Tweet"/>
    <n v="0"/>
    <n v="0"/>
    <m/>
    <m/>
    <m/>
    <m/>
    <m/>
    <m/>
    <m/>
    <m/>
    <n v="1"/>
    <s v="1"/>
    <s v="1"/>
  </r>
  <r>
    <s v="was3210"/>
    <s v="kayenightingale"/>
    <m/>
    <m/>
    <m/>
    <m/>
    <m/>
    <m/>
    <m/>
    <m/>
    <m/>
    <n v="572"/>
    <m/>
    <m/>
    <x v="0"/>
    <d v="2019-07-06T10:02:30.000"/>
    <s v="RT @kayenightingale: Using Twitter as a data source: an overview of social media research tools (2019)_x000a__x000a_https://t.co/4CjAtaVENz"/>
    <s v="https://blogs.lse.ac.uk/impactofsocialsciences/2019/06/18/using-twitter-as-a-data-source-an-overview-of-social-media-research-tools-2019/"/>
    <s v="ac.uk"/>
    <x v="0"/>
    <m/>
    <s v="http://pbs.twimg.com/profile_images/1102940827075203073/3Ywj3wKa_normal.png"/>
    <x v="215"/>
    <s v="https://twitter.com/#!/was3210/status/1147445711723798528"/>
    <m/>
    <m/>
    <s v="1147445711723798528"/>
    <m/>
    <b v="0"/>
    <n v="0"/>
    <s v=""/>
    <b v="0"/>
    <s v="en"/>
    <m/>
    <s v=""/>
    <b v="0"/>
    <n v="2"/>
    <s v="1147441902222024709"/>
    <s v="Twitter for Android"/>
    <b v="0"/>
    <s v="1147441902222024709"/>
    <s v="Tweet"/>
    <n v="0"/>
    <n v="0"/>
    <m/>
    <m/>
    <m/>
    <m/>
    <m/>
    <m/>
    <m/>
    <m/>
    <n v="1"/>
    <s v="1"/>
    <s v="1"/>
  </r>
  <r>
    <s v="alanhayes725"/>
    <s v="alanhayes725"/>
    <m/>
    <m/>
    <m/>
    <m/>
    <m/>
    <m/>
    <m/>
    <m/>
    <m/>
    <n v="573"/>
    <m/>
    <m/>
    <x v="2"/>
    <d v="2019-07-06T12:51:36.000"/>
    <s v="Really helpful 👨‍🎓👩‍🎓 https://t.co/95Ljyssz3N"/>
    <s v="https://twitter.com/was3210/status/1147434198745198593"/>
    <s v="twitter.com"/>
    <x v="0"/>
    <m/>
    <s v="http://pbs.twimg.com/profile_images/1771074427/image_normal.jpg"/>
    <x v="216"/>
    <s v="https://twitter.com/#!/alanhayes725/status/1147488267505475584"/>
    <m/>
    <m/>
    <s v="1147488267505475584"/>
    <m/>
    <b v="0"/>
    <n v="2"/>
    <s v=""/>
    <b v="1"/>
    <s v="en"/>
    <m/>
    <s v="1147434198745198593"/>
    <b v="0"/>
    <n v="1"/>
    <s v=""/>
    <s v="Twitter for iPhone"/>
    <b v="0"/>
    <s v="1147488267505475584"/>
    <s v="Tweet"/>
    <n v="0"/>
    <n v="0"/>
    <m/>
    <m/>
    <m/>
    <m/>
    <m/>
    <m/>
    <m/>
    <m/>
    <n v="1"/>
    <s v="1"/>
    <s v="1"/>
  </r>
  <r>
    <s v="was3210"/>
    <s v="alanhayes725"/>
    <m/>
    <m/>
    <m/>
    <m/>
    <m/>
    <m/>
    <m/>
    <m/>
    <m/>
    <n v="574"/>
    <m/>
    <m/>
    <x v="0"/>
    <d v="2019-07-06T13:40:53.000"/>
    <s v="RT @alanhayes725: Really helpful 👨‍🎓👩‍🎓 https://t.co/95Ljyssz3N"/>
    <s v="https://twitter.com/was3210/status/1147434198745198593"/>
    <s v="twitter.com"/>
    <x v="0"/>
    <m/>
    <s v="http://pbs.twimg.com/profile_images/1102940827075203073/3Ywj3wKa_normal.png"/>
    <x v="217"/>
    <s v="https://twitter.com/#!/was3210/status/1147500670188228610"/>
    <m/>
    <m/>
    <s v="1147500670188228610"/>
    <m/>
    <b v="0"/>
    <n v="0"/>
    <s v=""/>
    <b v="1"/>
    <s v="en"/>
    <m/>
    <s v="1147434198745198593"/>
    <b v="0"/>
    <n v="1"/>
    <s v="1147488267505475584"/>
    <s v="Twitter Web Client"/>
    <b v="0"/>
    <s v="1147488267505475584"/>
    <s v="Tweet"/>
    <n v="0"/>
    <n v="0"/>
    <m/>
    <m/>
    <m/>
    <m/>
    <m/>
    <m/>
    <m/>
    <m/>
    <n v="1"/>
    <s v="1"/>
    <s v="1"/>
  </r>
  <r>
    <s v="anna_de_simoni"/>
    <s v="anna_de_simoni"/>
    <m/>
    <m/>
    <m/>
    <m/>
    <m/>
    <m/>
    <m/>
    <m/>
    <m/>
    <n v="575"/>
    <m/>
    <m/>
    <x v="2"/>
    <d v="2019-07-06T09:33:52.000"/>
    <s v="Twitter and other social media platforms represent a large and largely untapped resource for social data and evidence. https://t.co/kRdLTebFns"/>
    <s v="https://twitter.com/helenbevan/status/1147391245033136130"/>
    <s v="twitter.com"/>
    <x v="0"/>
    <m/>
    <s v="http://pbs.twimg.com/profile_images/1031931519512793088/9vXDfGZL_normal.jpg"/>
    <x v="218"/>
    <s v="https://twitter.com/#!/anna_de_simoni/status/1147438503019581440"/>
    <m/>
    <m/>
    <s v="1147438503019581440"/>
    <m/>
    <b v="0"/>
    <n v="4"/>
    <s v=""/>
    <b v="1"/>
    <s v="en"/>
    <m/>
    <s v="1147391245033136130"/>
    <b v="0"/>
    <n v="3"/>
    <s v=""/>
    <s v="Twitter Web Client"/>
    <b v="0"/>
    <s v="1147438503019581440"/>
    <s v="Retweet"/>
    <n v="0"/>
    <n v="0"/>
    <m/>
    <m/>
    <m/>
    <m/>
    <m/>
    <m/>
    <m/>
    <m/>
    <n v="2"/>
    <s v="1"/>
    <s v="1"/>
  </r>
  <r>
    <s v="anna_de_simoni"/>
    <s v="anna_de_simoni"/>
    <m/>
    <m/>
    <m/>
    <m/>
    <m/>
    <m/>
    <m/>
    <m/>
    <m/>
    <n v="576"/>
    <m/>
    <m/>
    <x v="2"/>
    <d v="2019-07-06T09:52:32.000"/>
    <s v="&quot;A number of themes were uncovered, not reported in previous literature, demonstrating the potential of qualitative methodologies for extracting insight into public health opinions from Twitter.&quot;_x000a_https://t.co/l8XRI9FSze_x000a_Similar insight from an online forum_x000a_https://t.co/jnOd7s0VvM"/>
    <s v="http://etheses.whiterose.ac.uk/20367/ https://bmjopen.bmj.com/content/8/3/e020133"/>
    <s v="ac.uk bmj.com"/>
    <x v="0"/>
    <m/>
    <s v="http://pbs.twimg.com/profile_images/1031931519512793088/9vXDfGZL_normal.jpg"/>
    <x v="219"/>
    <s v="https://twitter.com/#!/anna_de_simoni/status/1147443201529274368"/>
    <m/>
    <m/>
    <s v="1147443201529274368"/>
    <s v="1147438503019581440"/>
    <b v="0"/>
    <n v="2"/>
    <s v="3005996199"/>
    <b v="0"/>
    <s v="en"/>
    <m/>
    <s v=""/>
    <b v="0"/>
    <n v="3"/>
    <s v=""/>
    <s v="Twitter Web Client"/>
    <b v="0"/>
    <s v="1147438503019581440"/>
    <s v="Retweet"/>
    <n v="0"/>
    <n v="0"/>
    <m/>
    <m/>
    <m/>
    <m/>
    <m/>
    <m/>
    <m/>
    <m/>
    <n v="2"/>
    <s v="1"/>
    <s v="1"/>
  </r>
  <r>
    <s v="natashachilman"/>
    <s v="anna_de_simoni"/>
    <m/>
    <m/>
    <m/>
    <m/>
    <m/>
    <m/>
    <m/>
    <m/>
    <m/>
    <n v="577"/>
    <m/>
    <m/>
    <x v="1"/>
    <d v="2019-07-06T11:54:29.000"/>
    <s v="@Anna_De_Simoni Thanks for sharing! We also did a comparison study between traditional interviews and Tweets, summary found here_x000a_https://t.co/9MRlGvNHFw"/>
    <s v="https://bmjopen.bmj.com/content/9/Suppl_1/A25.1"/>
    <s v="bmj.com"/>
    <x v="0"/>
    <m/>
    <s v="http://pbs.twimg.com/profile_images/917835960007700480/aALlwRMu_normal.jpg"/>
    <x v="220"/>
    <s v="https://twitter.com/#!/natashachilman/status/1147473891402670080"/>
    <m/>
    <m/>
    <s v="1147473891402670080"/>
    <s v="1147443201529274368"/>
    <b v="0"/>
    <n v="3"/>
    <s v="3005996199"/>
    <b v="0"/>
    <s v="en"/>
    <m/>
    <s v=""/>
    <b v="0"/>
    <n v="2"/>
    <s v=""/>
    <s v="Twitter for Android"/>
    <b v="0"/>
    <s v="1147443201529274368"/>
    <s v="Retweet"/>
    <n v="0"/>
    <n v="0"/>
    <m/>
    <m/>
    <m/>
    <m/>
    <m/>
    <m/>
    <m/>
    <m/>
    <n v="1"/>
    <s v="1"/>
    <s v="1"/>
  </r>
  <r>
    <s v="was3210"/>
    <s v="anna_de_simoni"/>
    <m/>
    <m/>
    <m/>
    <m/>
    <m/>
    <m/>
    <m/>
    <m/>
    <m/>
    <n v="578"/>
    <m/>
    <m/>
    <x v="0"/>
    <d v="2019-07-06T09:44:14.000"/>
    <s v="RT @Anna_De_Simoni: Twitter and other social media platforms represent a large and largely untapped resource for social data and evidence.…"/>
    <m/>
    <m/>
    <x v="0"/>
    <m/>
    <s v="http://pbs.twimg.com/profile_images/1102940827075203073/3Ywj3wKa_normal.png"/>
    <x v="221"/>
    <s v="https://twitter.com/#!/was3210/status/1147441114414309377"/>
    <m/>
    <m/>
    <s v="1147441114414309377"/>
    <m/>
    <b v="0"/>
    <n v="0"/>
    <s v=""/>
    <b v="1"/>
    <s v="en"/>
    <m/>
    <s v="1147391245033136130"/>
    <b v="0"/>
    <n v="3"/>
    <s v="1147438503019581440"/>
    <s v="Twitter Web Client"/>
    <b v="0"/>
    <s v="1147438503019581440"/>
    <s v="Tweet"/>
    <n v="0"/>
    <n v="0"/>
    <m/>
    <m/>
    <m/>
    <m/>
    <m/>
    <m/>
    <m/>
    <m/>
    <n v="4"/>
    <s v="1"/>
    <s v="1"/>
  </r>
  <r>
    <s v="was3210"/>
    <s v="anna_de_simoni"/>
    <m/>
    <m/>
    <m/>
    <m/>
    <m/>
    <m/>
    <m/>
    <m/>
    <m/>
    <n v="579"/>
    <m/>
    <m/>
    <x v="0"/>
    <d v="2019-07-06T14:07:28.000"/>
    <s v="RT @Anna_De_Simoni: &quot;A number of themes were uncovered, not reported in previous literature, demonstrating the potential of qualitative met…"/>
    <m/>
    <m/>
    <x v="0"/>
    <m/>
    <s v="http://pbs.twimg.com/profile_images/1102940827075203073/3Ywj3wKa_normal.png"/>
    <x v="222"/>
    <s v="https://twitter.com/#!/was3210/status/1147507359293550593"/>
    <m/>
    <m/>
    <s v="1147507359293550593"/>
    <m/>
    <b v="0"/>
    <n v="0"/>
    <s v=""/>
    <b v="0"/>
    <s v="en"/>
    <m/>
    <s v=""/>
    <b v="0"/>
    <n v="3"/>
    <s v="1147443201529274368"/>
    <s v="Twitter Web Client"/>
    <b v="0"/>
    <s v="1147443201529274368"/>
    <s v="Tweet"/>
    <n v="0"/>
    <n v="0"/>
    <m/>
    <m/>
    <m/>
    <m/>
    <m/>
    <m/>
    <m/>
    <m/>
    <n v="4"/>
    <s v="1"/>
    <s v="1"/>
  </r>
  <r>
    <s v="was3210"/>
    <s v="anna_de_simoni"/>
    <m/>
    <m/>
    <m/>
    <m/>
    <m/>
    <m/>
    <m/>
    <m/>
    <m/>
    <n v="580"/>
    <m/>
    <m/>
    <x v="0"/>
    <d v="2019-07-06T14:07:40.000"/>
    <s v="RT @NatashaChilman: @Anna_De_Simoni Thanks for sharing! We also did a comparison study between traditional interviews and Tweets, summary f…"/>
    <m/>
    <m/>
    <x v="0"/>
    <m/>
    <s v="http://pbs.twimg.com/profile_images/1102940827075203073/3Ywj3wKa_normal.png"/>
    <x v="223"/>
    <s v="https://twitter.com/#!/was3210/status/1147507409910452224"/>
    <m/>
    <m/>
    <s v="1147507409910452224"/>
    <m/>
    <b v="0"/>
    <n v="0"/>
    <s v=""/>
    <b v="0"/>
    <s v="en"/>
    <m/>
    <s v=""/>
    <b v="0"/>
    <n v="2"/>
    <s v="1147473891402670080"/>
    <s v="Twitter Web Client"/>
    <b v="0"/>
    <s v="1147473891402670080"/>
    <s v="Tweet"/>
    <n v="0"/>
    <n v="0"/>
    <m/>
    <m/>
    <m/>
    <m/>
    <m/>
    <m/>
    <m/>
    <m/>
    <n v="4"/>
    <s v="1"/>
    <s v="1"/>
  </r>
  <r>
    <s v="was3210"/>
    <s v="anna_de_simoni"/>
    <m/>
    <m/>
    <m/>
    <m/>
    <m/>
    <m/>
    <m/>
    <m/>
    <m/>
    <n v="581"/>
    <m/>
    <m/>
    <x v="0"/>
    <d v="2019-07-06T14:08:49.000"/>
    <s v="@NatashaChilman @Anna_De_Simoni This is great!"/>
    <m/>
    <m/>
    <x v="0"/>
    <m/>
    <s v="http://pbs.twimg.com/profile_images/1102940827075203073/3Ywj3wKa_normal.png"/>
    <x v="224"/>
    <s v="https://twitter.com/#!/was3210/status/1147507699434713090"/>
    <m/>
    <m/>
    <s v="1147507699434713090"/>
    <s v="1147473891402670080"/>
    <b v="0"/>
    <n v="0"/>
    <s v="917828263262801921"/>
    <b v="0"/>
    <s v="en"/>
    <m/>
    <s v=""/>
    <b v="0"/>
    <n v="0"/>
    <s v=""/>
    <s v="Twitter Web Client"/>
    <b v="0"/>
    <s v="1147473891402670080"/>
    <s v="Tweet"/>
    <n v="0"/>
    <n v="0"/>
    <m/>
    <m/>
    <m/>
    <m/>
    <m/>
    <m/>
    <m/>
    <m/>
    <n v="4"/>
    <s v="1"/>
    <s v="1"/>
  </r>
  <r>
    <s v="globalphobserv"/>
    <s v="lseimpactblog"/>
    <m/>
    <m/>
    <m/>
    <m/>
    <m/>
    <m/>
    <m/>
    <m/>
    <m/>
    <n v="584"/>
    <m/>
    <m/>
    <x v="0"/>
    <d v="2019-07-07T12:05:26.000"/>
    <s v=".@LSEImpactBlog Using Twitter as a data source: an overview of social media research tools (2019) _x000a_https://t.co/6JK3AyZklZ #AcademicTwitter #DigitalMethods"/>
    <s v="https://blogs.lse.ac.uk/impactofsocialsciences/?p=35732"/>
    <s v="ac.uk"/>
    <x v="35"/>
    <m/>
    <s v="http://pbs.twimg.com/profile_images/685926471077072896/FVn9MBix_normal.jpg"/>
    <x v="225"/>
    <s v="https://twitter.com/#!/globalphobserv/status/1147839035546775552"/>
    <m/>
    <m/>
    <s v="1147839035546775552"/>
    <m/>
    <b v="0"/>
    <n v="8"/>
    <s v=""/>
    <b v="0"/>
    <s v="en"/>
    <m/>
    <s v=""/>
    <b v="0"/>
    <n v="7"/>
    <s v=""/>
    <s v="TweetCaster for iOS"/>
    <b v="0"/>
    <s v="1147839035546775552"/>
    <s v="Retweet"/>
    <n v="0"/>
    <n v="0"/>
    <m/>
    <m/>
    <m/>
    <m/>
    <m/>
    <m/>
    <m/>
    <m/>
    <n v="1"/>
    <s v="2"/>
    <s v="2"/>
  </r>
  <r>
    <s v="was3210"/>
    <s v="globalphobserv"/>
    <m/>
    <m/>
    <m/>
    <m/>
    <m/>
    <m/>
    <m/>
    <m/>
    <m/>
    <n v="585"/>
    <m/>
    <m/>
    <x v="0"/>
    <d v="2019-07-07T20:17:44.000"/>
    <s v="RT @GlobalPHObserv: .@LSEImpactBlog Using Twitter as a data source: an overview of social media research tools (2019) _x000a_https://t.co/6JK3AyZ…"/>
    <m/>
    <m/>
    <x v="0"/>
    <m/>
    <s v="http://pbs.twimg.com/profile_images/1102940827075203073/3Ywj3wKa_normal.png"/>
    <x v="226"/>
    <s v="https://twitter.com/#!/was3210/status/1147962925317066752"/>
    <m/>
    <m/>
    <s v="1147962925317066752"/>
    <m/>
    <b v="0"/>
    <n v="0"/>
    <s v=""/>
    <b v="0"/>
    <s v="en"/>
    <m/>
    <s v=""/>
    <b v="0"/>
    <n v="7"/>
    <s v="1147839035546775552"/>
    <s v="Twitter for Android"/>
    <b v="0"/>
    <s v="1147839035546775552"/>
    <s v="Tweet"/>
    <n v="0"/>
    <n v="0"/>
    <m/>
    <m/>
    <m/>
    <m/>
    <m/>
    <m/>
    <m/>
    <m/>
    <n v="1"/>
    <s v="1"/>
    <s v="2"/>
  </r>
  <r>
    <s v="dilekonkal"/>
    <s v="thinkforward"/>
    <m/>
    <m/>
    <m/>
    <m/>
    <m/>
    <m/>
    <m/>
    <m/>
    <m/>
    <n v="586"/>
    <m/>
    <m/>
    <x v="0"/>
    <d v="2019-07-05T07:35:07.000"/>
    <s v="There are vast differences in how we forecast our expenses vs our savings @RainyDayPFTU @thinkforward https://t.co/pdzajS4Sss"/>
    <s v="https://twitter.com/RainyDayPFTU/status/1146887069773586440"/>
    <s v="twitter.com"/>
    <x v="0"/>
    <m/>
    <s v="http://pbs.twimg.com/profile_images/887680448234758146/YyeW9v4G_normal.jpg"/>
    <x v="227"/>
    <s v="https://twitter.com/#!/dilekonkal/status/1147046230163369985"/>
    <m/>
    <m/>
    <s v="1147046230163369985"/>
    <m/>
    <b v="0"/>
    <n v="3"/>
    <s v=""/>
    <b v="1"/>
    <s v="en"/>
    <m/>
    <s v="1146887069773586440"/>
    <b v="0"/>
    <n v="3"/>
    <s v=""/>
    <s v="Twitter for Android"/>
    <b v="0"/>
    <s v="1147046230163369985"/>
    <s v="Retweet"/>
    <n v="0"/>
    <n v="0"/>
    <m/>
    <m/>
    <m/>
    <m/>
    <m/>
    <m/>
    <m/>
    <m/>
    <n v="1"/>
    <s v="9"/>
    <s v="9"/>
  </r>
  <r>
    <s v="rainydaypftu"/>
    <s v="thinkforward"/>
    <m/>
    <m/>
    <m/>
    <m/>
    <m/>
    <m/>
    <m/>
    <m/>
    <m/>
    <n v="587"/>
    <m/>
    <m/>
    <x v="0"/>
    <d v="2019-07-02T14:14:06.000"/>
    <s v="&quot;...people can recall expenses made in the past, when asked to predict how much theyâ€™ll be spending in the future, such expenses are heavily underestimated.&quot;_x000a__x000a_Read our blog post for the @thinkforward initiative _x000a_ https://t.co/rBgsK5UMlC_x000a__x000a_#PhDChat #Finance"/>
    <s v="https://www.thinkforwardinitiative.com/stories/saving-for-a-rainy-day-and-managing-other-unexpected-shocks"/>
    <s v="thinkforwardinitiative.com"/>
    <x v="36"/>
    <m/>
    <s v="http://pbs.twimg.com/profile_images/1101894125820014592/lhkfnvOm_normal.jpg"/>
    <x v="228"/>
    <s v="https://twitter.com/#!/rainydaypftu/status/1146059476283187205"/>
    <m/>
    <m/>
    <s v="1146059476283187205"/>
    <m/>
    <b v="0"/>
    <n v="3"/>
    <s v=""/>
    <b v="0"/>
    <s v="en"/>
    <m/>
    <s v=""/>
    <b v="0"/>
    <n v="1"/>
    <s v=""/>
    <s v="Twitter for Android"/>
    <b v="0"/>
    <s v="1146059476283187205"/>
    <s v="Retweet"/>
    <n v="0"/>
    <n v="0"/>
    <m/>
    <m/>
    <m/>
    <m/>
    <m/>
    <m/>
    <m/>
    <m/>
    <n v="2"/>
    <s v="9"/>
    <s v="9"/>
  </r>
  <r>
    <s v="rainydaypftu"/>
    <s v="thinkforward"/>
    <m/>
    <m/>
    <m/>
    <m/>
    <m/>
    <m/>
    <m/>
    <m/>
    <m/>
    <n v="588"/>
    <m/>
    <m/>
    <x v="0"/>
    <d v="2019-07-04T21:02:40.000"/>
    <s v="&quot;...people can recall expenses made in the past, when asked to predict how much they’ll be spending in the future, such expenses are heavily underestimated.&quot;_x000a__x000a_Read our blog post for the @thinkforward initiative _x000a_ https://t.co/rBgsK5UMlC_x000a__x000a_#PhDChat #Finance"/>
    <s v="https://www.thinkforwardinitiative.com/stories/saving-for-a-rainy-day-and-managing-other-unexpected-shocks"/>
    <s v="thinkforwardinitiative.com"/>
    <x v="36"/>
    <m/>
    <s v="http://pbs.twimg.com/profile_images/1101894125820014592/lhkfnvOm_normal.jpg"/>
    <x v="229"/>
    <s v="https://twitter.com/#!/rainydaypftu/status/1146887069773586440"/>
    <m/>
    <m/>
    <s v="1146887069773586440"/>
    <m/>
    <b v="0"/>
    <n v="3"/>
    <s v=""/>
    <b v="0"/>
    <s v="en"/>
    <m/>
    <s v=""/>
    <b v="0"/>
    <n v="2"/>
    <s v=""/>
    <s v="Twitter for Android"/>
    <b v="0"/>
    <s v="1146887069773586440"/>
    <s v="Retweet"/>
    <n v="0"/>
    <n v="0"/>
    <m/>
    <m/>
    <m/>
    <m/>
    <m/>
    <m/>
    <m/>
    <m/>
    <n v="2"/>
    <s v="9"/>
    <s v="9"/>
  </r>
  <r>
    <s v="was3210"/>
    <s v="thinkforward"/>
    <m/>
    <m/>
    <m/>
    <m/>
    <m/>
    <m/>
    <m/>
    <m/>
    <m/>
    <n v="589"/>
    <m/>
    <m/>
    <x v="0"/>
    <d v="2019-07-08T11:46:46.000"/>
    <s v="RT @dilekonkal: There are vast differences in how we forecast our expenses vs our savings @RainyDayPFTU @thinkforward https://t.co/pdzajS4S…"/>
    <m/>
    <m/>
    <x v="0"/>
    <m/>
    <s v="http://pbs.twimg.com/profile_images/1102940827075203073/3Ywj3wKa_normal.png"/>
    <x v="230"/>
    <s v="https://twitter.com/#!/was3210/status/1148196725628256256"/>
    <m/>
    <m/>
    <s v="1148196725628256256"/>
    <m/>
    <b v="0"/>
    <n v="0"/>
    <s v=""/>
    <b v="1"/>
    <s v="en"/>
    <m/>
    <s v="1146887069773586440"/>
    <b v="0"/>
    <n v="3"/>
    <s v="1147046230163369985"/>
    <s v="Twitter for Android"/>
    <b v="0"/>
    <s v="1147046230163369985"/>
    <s v="Tweet"/>
    <n v="0"/>
    <n v="0"/>
    <m/>
    <m/>
    <m/>
    <m/>
    <m/>
    <m/>
    <m/>
    <m/>
    <n v="1"/>
    <s v="1"/>
    <s v="9"/>
  </r>
  <r>
    <s v="dilekonkal"/>
    <s v="rainydaypftu"/>
    <m/>
    <m/>
    <m/>
    <m/>
    <m/>
    <m/>
    <m/>
    <m/>
    <m/>
    <n v="590"/>
    <m/>
    <m/>
    <x v="0"/>
    <d v="2019-07-03T08:12:21.000"/>
    <s v="Video on our work funded by Think Forward Initiative @RainyDayPFTU https://t.co/rzuBrJNFN1"/>
    <s v="https://twitter.com/RainyDayPFTU/status/1146059372172197890"/>
    <s v="twitter.com"/>
    <x v="0"/>
    <m/>
    <s v="http://pbs.twimg.com/profile_images/887680448234758146/YyeW9v4G_normal.jpg"/>
    <x v="231"/>
    <s v="https://twitter.com/#!/dilekonkal/status/1146330825191038978"/>
    <m/>
    <m/>
    <s v="1146330825191038978"/>
    <m/>
    <b v="0"/>
    <n v="7"/>
    <s v=""/>
    <b v="1"/>
    <s v="en"/>
    <m/>
    <s v="1146059372172197890"/>
    <b v="0"/>
    <n v="2"/>
    <s v=""/>
    <s v="Twitter for Android"/>
    <b v="0"/>
    <s v="1146330825191038978"/>
    <s v="Retweet"/>
    <n v="0"/>
    <n v="0"/>
    <m/>
    <m/>
    <m/>
    <m/>
    <m/>
    <m/>
    <m/>
    <m/>
    <n v="2"/>
    <s v="9"/>
    <s v="9"/>
  </r>
  <r>
    <s v="was3210"/>
    <s v="dilekonkal"/>
    <m/>
    <m/>
    <m/>
    <m/>
    <m/>
    <m/>
    <m/>
    <m/>
    <m/>
    <n v="592"/>
    <m/>
    <m/>
    <x v="0"/>
    <d v="2019-07-03T14:43:29.000"/>
    <s v="RT @dilekonkal: Video on our work funded by Think Forward Initiative @RainyDayPFTU https://t.co/rzuBrJNFN1"/>
    <s v="https://twitter.com/RainyDayPFTU/status/1146059372172197890"/>
    <s v="twitter.com"/>
    <x v="0"/>
    <m/>
    <s v="http://pbs.twimg.com/profile_images/1102940827075203073/3Ywj3wKa_normal.png"/>
    <x v="232"/>
    <s v="https://twitter.com/#!/was3210/status/1146429260481081344"/>
    <m/>
    <m/>
    <s v="1146429260481081344"/>
    <m/>
    <b v="0"/>
    <n v="0"/>
    <s v=""/>
    <b v="1"/>
    <s v="en"/>
    <m/>
    <s v="1146059372172197890"/>
    <b v="0"/>
    <n v="2"/>
    <s v="1146330825191038978"/>
    <s v="Twitter for Android"/>
    <b v="0"/>
    <s v="1146330825191038978"/>
    <s v="Tweet"/>
    <n v="0"/>
    <n v="0"/>
    <m/>
    <m/>
    <m/>
    <m/>
    <m/>
    <m/>
    <m/>
    <m/>
    <n v="2"/>
    <s v="1"/>
    <s v="9"/>
  </r>
  <r>
    <s v="jhengstler"/>
    <s v="was3210"/>
    <m/>
    <m/>
    <m/>
    <m/>
    <m/>
    <m/>
    <m/>
    <m/>
    <m/>
    <n v="595"/>
    <m/>
    <m/>
    <x v="0"/>
    <d v="2019-07-08T15:50:36.000"/>
    <s v=".@was3210 I believe you’ve done a lot in this area re. Generally &amp;amp;  particularly in research use of Twitter data. You might be interested in this piece https://t.co/Gad6JBPpdv"/>
    <s v="https://twitter.com/philonedtech/status/1148250563861024768"/>
    <s v="twitter.com"/>
    <x v="0"/>
    <m/>
    <s v="http://pbs.twimg.com/profile_images/1068329878850686976/UH5WzvpQ_normal.jpg"/>
    <x v="233"/>
    <s v="https://twitter.com/#!/jhengstler/status/1148258088253706241"/>
    <m/>
    <m/>
    <s v="1148258088253706241"/>
    <m/>
    <b v="0"/>
    <n v="1"/>
    <s v=""/>
    <b v="1"/>
    <s v="en"/>
    <m/>
    <s v="1148250563861024768"/>
    <b v="0"/>
    <n v="0"/>
    <s v=""/>
    <s v="Twitter for iPhone"/>
    <b v="0"/>
    <s v="1148258088253706241"/>
    <s v="Tweet"/>
    <n v="0"/>
    <n v="0"/>
    <m/>
    <m/>
    <m/>
    <m/>
    <m/>
    <m/>
    <m/>
    <m/>
    <n v="14"/>
    <s v="4"/>
    <s v="1"/>
  </r>
  <r>
    <s v="was3210"/>
    <s v="jhengstler"/>
    <m/>
    <m/>
    <m/>
    <m/>
    <m/>
    <m/>
    <m/>
    <m/>
    <m/>
    <n v="608"/>
    <m/>
    <m/>
    <x v="1"/>
    <d v="2019-07-08T15:54:07.000"/>
    <s v="@jhengstler Thank you very much for sharing, and the previous mention, will check it out!"/>
    <m/>
    <m/>
    <x v="0"/>
    <m/>
    <s v="http://pbs.twimg.com/profile_images/1102940827075203073/3Ywj3wKa_normal.png"/>
    <x v="234"/>
    <s v="https://twitter.com/#!/was3210/status/1148258975189803009"/>
    <m/>
    <m/>
    <s v="1148258975189803009"/>
    <s v="1148258088253706241"/>
    <b v="0"/>
    <n v="1"/>
    <s v="19895837"/>
    <b v="0"/>
    <s v="en"/>
    <m/>
    <s v=""/>
    <b v="0"/>
    <n v="0"/>
    <s v=""/>
    <s v="Twitter for Android"/>
    <b v="0"/>
    <s v="1148258088253706241"/>
    <s v="Tweet"/>
    <n v="0"/>
    <n v="0"/>
    <m/>
    <m/>
    <m/>
    <m/>
    <m/>
    <m/>
    <m/>
    <m/>
    <n v="1"/>
    <s v="1"/>
    <s v="4"/>
  </r>
  <r>
    <s v="sageoceantweets"/>
    <s v="sageoceantweets"/>
    <m/>
    <m/>
    <m/>
    <m/>
    <m/>
    <m/>
    <m/>
    <m/>
    <m/>
    <n v="609"/>
    <m/>
    <m/>
    <x v="2"/>
    <d v="2019-07-08T16:15:51.000"/>
    <s v="Great post, thanks for the shout-out! Read our review of #socialmedia tools here &amp;gt; https://t.co/XbweHxUh5n https://t.co/bIP9T78hZR"/>
    <s v="https://ocean.sagepub.com/blog/social-media-data-in-research-a-review-of-the-current-landscape https://twitter.com/was3210/status/1148230406044622848"/>
    <s v="sagepub.com twitter.com"/>
    <x v="16"/>
    <m/>
    <s v="http://pbs.twimg.com/profile_images/957988379173556224/a6YOjb2f_normal.jpg"/>
    <x v="235"/>
    <s v="https://twitter.com/#!/sageoceantweets/status/1148264440728416259"/>
    <m/>
    <m/>
    <s v="1148264440728416259"/>
    <m/>
    <b v="0"/>
    <n v="2"/>
    <s v=""/>
    <b v="1"/>
    <s v="en"/>
    <m/>
    <s v="1148230406044622848"/>
    <b v="0"/>
    <n v="2"/>
    <s v=""/>
    <s v="Twitter Web Client"/>
    <b v="0"/>
    <s v="1148264440728416259"/>
    <s v="Tweet"/>
    <n v="0"/>
    <n v="0"/>
    <m/>
    <m/>
    <m/>
    <m/>
    <m/>
    <m/>
    <m/>
    <m/>
    <n v="1"/>
    <s v="2"/>
    <s v="2"/>
  </r>
  <r>
    <s v="was3210"/>
    <s v="sageoceantweets"/>
    <m/>
    <m/>
    <m/>
    <m/>
    <m/>
    <m/>
    <m/>
    <m/>
    <m/>
    <n v="610"/>
    <m/>
    <m/>
    <x v="0"/>
    <d v="2019-07-08T16:24:00.000"/>
    <s v="RT @SAGEOceanTweets: Great post, thanks for the shout-out! Read our review of #socialmedia tools here &amp;gt; https://t.co/XbweHxUh5n https://t.c…"/>
    <s v="https://ocean.sagepub.com/blog/social-media-data-in-research-a-review-of-the-current-landscape"/>
    <s v="sagepub.com"/>
    <x v="16"/>
    <m/>
    <s v="http://pbs.twimg.com/profile_images/1102940827075203073/3Ywj3wKa_normal.png"/>
    <x v="236"/>
    <s v="https://twitter.com/#!/was3210/status/1148266493295173635"/>
    <m/>
    <m/>
    <s v="1148266493295173635"/>
    <m/>
    <b v="0"/>
    <n v="0"/>
    <s v=""/>
    <b v="1"/>
    <s v="en"/>
    <m/>
    <s v="1148230406044622848"/>
    <b v="0"/>
    <n v="2"/>
    <s v="1148264440728416259"/>
    <s v="Twitter for Android"/>
    <b v="0"/>
    <s v="1148264440728416259"/>
    <s v="Tweet"/>
    <n v="0"/>
    <n v="0"/>
    <m/>
    <m/>
    <m/>
    <m/>
    <m/>
    <m/>
    <m/>
    <m/>
    <n v="1"/>
    <s v="1"/>
    <s v="2"/>
  </r>
  <r>
    <s v="emmanueldabophd"/>
    <s v="was3210"/>
    <m/>
    <m/>
    <m/>
    <m/>
    <m/>
    <m/>
    <m/>
    <m/>
    <m/>
    <n v="611"/>
    <m/>
    <m/>
    <x v="0"/>
    <d v="2019-07-09T07:15:53.000"/>
    <s v="😁 I got the mine. New book in my personal library_x000a_#socialnetworkanalysis #SNA @was3210 the next step now is the #training ↘ https://t.co/syldNbI81b https://t.co/F8QW0gDjxw"/>
    <s v="https://www.eventbrite.com/e/social-media-digital-humanities-social-network-analysis-using-nodexl-tickets-59532362900/amp"/>
    <s v="eventbrite.com"/>
    <x v="37"/>
    <s v="https://pbs.twimg.com/media/D_BB6bjWwAAB2un.jpg"/>
    <s v="https://pbs.twimg.com/media/D_BB6bjWwAAB2un.jpg"/>
    <x v="237"/>
    <s v="https://twitter.com/#!/emmanueldabophd/status/1148490943789707264"/>
    <m/>
    <m/>
    <s v="1148490943789707264"/>
    <m/>
    <b v="0"/>
    <n v="3"/>
    <s v=""/>
    <b v="0"/>
    <s v="en"/>
    <m/>
    <s v=""/>
    <b v="0"/>
    <n v="3"/>
    <s v=""/>
    <s v="Twitter for Android"/>
    <b v="0"/>
    <s v="1148490943789707264"/>
    <s v="Tweet"/>
    <n v="0"/>
    <n v="0"/>
    <m/>
    <m/>
    <m/>
    <m/>
    <m/>
    <m/>
    <m/>
    <m/>
    <n v="1"/>
    <s v="1"/>
    <s v="1"/>
  </r>
  <r>
    <s v="was3210"/>
    <s v="emmanueldabophd"/>
    <m/>
    <m/>
    <m/>
    <m/>
    <m/>
    <m/>
    <m/>
    <m/>
    <m/>
    <n v="612"/>
    <m/>
    <m/>
    <x v="0"/>
    <d v="2019-07-09T07:38:21.000"/>
    <s v="RT @EmmanuelDaboPhD: 😁 I got the mine. New book in my personal library_x000a_#socialnetworkanalysis #SNA @was3210 the next step now is the #train…"/>
    <m/>
    <m/>
    <x v="26"/>
    <m/>
    <s v="http://pbs.twimg.com/profile_images/1102940827075203073/3Ywj3wKa_normal.png"/>
    <x v="238"/>
    <s v="https://twitter.com/#!/was3210/status/1148496599372500992"/>
    <m/>
    <m/>
    <s v="1148496599372500992"/>
    <m/>
    <b v="0"/>
    <n v="0"/>
    <s v=""/>
    <b v="0"/>
    <s v="en"/>
    <m/>
    <s v=""/>
    <b v="0"/>
    <n v="3"/>
    <s v="1148490943789707264"/>
    <s v="Twitter for Android"/>
    <b v="0"/>
    <s v="1148490943789707264"/>
    <s v="Tweet"/>
    <n v="0"/>
    <n v="0"/>
    <m/>
    <m/>
    <m/>
    <m/>
    <m/>
    <m/>
    <m/>
    <m/>
    <n v="1"/>
    <s v="1"/>
    <s v="1"/>
  </r>
  <r>
    <s v="dbatanasova"/>
    <s v="pg_2019"/>
    <m/>
    <m/>
    <m/>
    <m/>
    <m/>
    <m/>
    <m/>
    <m/>
    <m/>
    <n v="613"/>
    <m/>
    <m/>
    <x v="0"/>
    <d v="2019-07-10T09:17:55.000"/>
    <s v="happening tomorrow 11 July - our 14th Postgraduate Conference in Linguistics &amp;amp; Language Testing @pg_2019 programme &amp;amp; abstracts here https://t.co/EZHsS6NOt5"/>
    <s v="http://wp.lancs.ac.uk/laelpgconference/files/2019/07/LAELPGC_Programme_030719.pdf"/>
    <s v="ac.uk"/>
    <x v="0"/>
    <m/>
    <s v="http://pbs.twimg.com/profile_images/1121536920973139969/l7DR082v_normal.jpg"/>
    <x v="239"/>
    <s v="https://twitter.com/#!/dbatanasova/status/1148884041392885761"/>
    <m/>
    <m/>
    <s v="1148884041392885761"/>
    <m/>
    <b v="0"/>
    <n v="3"/>
    <s v=""/>
    <b v="0"/>
    <s v="en"/>
    <m/>
    <s v=""/>
    <b v="0"/>
    <n v="2"/>
    <s v=""/>
    <s v="Twitter Web Client"/>
    <b v="0"/>
    <s v="1148884041392885761"/>
    <s v="Retweet"/>
    <n v="0"/>
    <n v="0"/>
    <m/>
    <m/>
    <m/>
    <m/>
    <m/>
    <m/>
    <m/>
    <m/>
    <n v="1"/>
    <s v="1"/>
    <s v="1"/>
  </r>
  <r>
    <s v="was3210"/>
    <s v="pg_2019"/>
    <m/>
    <m/>
    <m/>
    <m/>
    <m/>
    <m/>
    <m/>
    <m/>
    <m/>
    <n v="614"/>
    <m/>
    <m/>
    <x v="0"/>
    <d v="2019-07-10T09:21:32.000"/>
    <s v="RT @dbatanasova: happening tomorrow 11 July - our 14th Postgraduate Conference in Linguistics &amp;amp; Language Testing @pg_2019 programme &amp;amp; abstr…"/>
    <m/>
    <m/>
    <x v="0"/>
    <m/>
    <s v="http://pbs.twimg.com/profile_images/1102940827075203073/3Ywj3wKa_normal.png"/>
    <x v="240"/>
    <s v="https://twitter.com/#!/was3210/status/1148884950692827138"/>
    <m/>
    <m/>
    <s v="1148884950692827138"/>
    <m/>
    <b v="0"/>
    <n v="0"/>
    <s v=""/>
    <b v="0"/>
    <s v="en"/>
    <m/>
    <s v=""/>
    <b v="0"/>
    <n v="2"/>
    <s v="1148884041392885761"/>
    <s v="Twitter Web Client"/>
    <b v="0"/>
    <s v="1148884041392885761"/>
    <s v="Tweet"/>
    <n v="0"/>
    <n v="0"/>
    <m/>
    <m/>
    <m/>
    <m/>
    <m/>
    <m/>
    <m/>
    <m/>
    <n v="1"/>
    <s v="1"/>
    <s v="1"/>
  </r>
  <r>
    <s v="symplur"/>
    <s v="ziqizhang_zz"/>
    <m/>
    <m/>
    <m/>
    <m/>
    <m/>
    <m/>
    <m/>
    <m/>
    <m/>
    <n v="616"/>
    <m/>
    <m/>
    <x v="0"/>
    <d v="2019-07-10T12:10:54.000"/>
    <s v="Research by @was3210 @ziqizhang_zz …🔬 https://t.co/tn8Q2lhs5k #hcsmR"/>
    <s v="https://www.symplur.com/hcsmr/a-comparison-of-information-sharing-behaviours-across-379-health-conditions-on-twitter/"/>
    <s v="symplur.com"/>
    <x v="38"/>
    <m/>
    <s v="http://pbs.twimg.com/profile_images/776173479817121792/dN2GMFlD_normal.jpg"/>
    <x v="241"/>
    <s v="https://twitter.com/#!/symplur/status/1148927574283890690"/>
    <m/>
    <m/>
    <s v="1148927574283890690"/>
    <s v="1148927558714568704"/>
    <b v="0"/>
    <n v="2"/>
    <s v="302270273"/>
    <b v="0"/>
    <s v="en"/>
    <m/>
    <s v=""/>
    <b v="0"/>
    <n v="1"/>
    <s v=""/>
    <s v="Symplur Twitter Account"/>
    <b v="0"/>
    <s v="1148927558714568704"/>
    <s v="Tweet"/>
    <n v="0"/>
    <n v="0"/>
    <m/>
    <m/>
    <m/>
    <m/>
    <m/>
    <m/>
    <m/>
    <m/>
    <n v="1"/>
    <s v="1"/>
    <s v="1"/>
  </r>
  <r>
    <s v="was3210"/>
    <s v="ziqizhang_zz"/>
    <m/>
    <m/>
    <m/>
    <m/>
    <m/>
    <m/>
    <m/>
    <m/>
    <m/>
    <n v="617"/>
    <m/>
    <m/>
    <x v="0"/>
    <d v="2019-07-10T12:18:42.000"/>
    <s v="RT @symplur: Research by @was3210 @ziqizhang_zz …🔬 https://t.co/tn8Q2lhs5k #hcsmR"/>
    <s v="https://www.symplur.com/hcsmr/a-comparison-of-information-sharing-behaviours-across-379-health-conditions-on-twitter/"/>
    <s v="symplur.com"/>
    <x v="38"/>
    <m/>
    <s v="http://pbs.twimg.com/profile_images/1102940827075203073/3Ywj3wKa_normal.png"/>
    <x v="242"/>
    <s v="https://twitter.com/#!/was3210/status/1148929536433754112"/>
    <m/>
    <m/>
    <s v="1148929536433754112"/>
    <m/>
    <b v="0"/>
    <n v="0"/>
    <s v=""/>
    <b v="0"/>
    <s v="en"/>
    <m/>
    <s v=""/>
    <b v="0"/>
    <n v="1"/>
    <s v="1148927574283890690"/>
    <s v="Twitter for Android"/>
    <b v="0"/>
    <s v="1148927574283890690"/>
    <s v="Tweet"/>
    <n v="0"/>
    <n v="0"/>
    <m/>
    <m/>
    <m/>
    <m/>
    <m/>
    <m/>
    <m/>
    <m/>
    <n v="1"/>
    <s v="1"/>
    <s v="1"/>
  </r>
  <r>
    <s v="symplur"/>
    <s v="symplur"/>
    <m/>
    <m/>
    <m/>
    <m/>
    <m/>
    <m/>
    <m/>
    <m/>
    <m/>
    <n v="618"/>
    <m/>
    <m/>
    <x v="2"/>
    <d v="2019-07-10T12:10:50.000"/>
    <s v="A comparison of information sharing behaviours across 379 health conditions on Twitter https://t.co/tn8Q2lhs5k #hcsmR https://t.co/WP9RY8O3Ki"/>
    <s v="https://www.symplur.com/hcsmr/a-comparison-of-information-sharing-behaviours-across-379-health-conditions-on-twitter/"/>
    <s v="symplur.com"/>
    <x v="38"/>
    <s v="https://pbs.twimg.com/media/D_HPhm0WsAEINJE.jpg"/>
    <s v="https://pbs.twimg.com/media/D_HPhm0WsAEINJE.jpg"/>
    <x v="243"/>
    <s v="https://twitter.com/#!/symplur/status/1148927558714568704"/>
    <m/>
    <m/>
    <s v="1148927558714568704"/>
    <m/>
    <b v="0"/>
    <n v="5"/>
    <s v=""/>
    <b v="0"/>
    <s v="en"/>
    <m/>
    <s v=""/>
    <b v="0"/>
    <n v="1"/>
    <s v=""/>
    <s v="Symplur Twitter Account"/>
    <b v="0"/>
    <s v="1148927558714568704"/>
    <s v="Retweet"/>
    <n v="0"/>
    <n v="0"/>
    <m/>
    <m/>
    <m/>
    <m/>
    <m/>
    <m/>
    <m/>
    <m/>
    <n v="1"/>
    <s v="1"/>
    <s v="1"/>
  </r>
  <r>
    <s v="was3210"/>
    <s v="symplur"/>
    <m/>
    <m/>
    <m/>
    <m/>
    <m/>
    <m/>
    <m/>
    <m/>
    <m/>
    <n v="621"/>
    <m/>
    <m/>
    <x v="0"/>
    <d v="2019-07-10T12:18:48.000"/>
    <s v="RT @symplur: A comparison of information sharing behaviours across 379 health conditions on Twitter https://t.co/tn8Q2lhs5k #hcsmR https://…"/>
    <s v="https://www.symplur.com/hcsmr/a-comparison-of-information-sharing-behaviours-across-379-health-conditions-on-twitter/"/>
    <s v="symplur.com"/>
    <x v="38"/>
    <m/>
    <s v="http://pbs.twimg.com/profile_images/1102940827075203073/3Ywj3wKa_normal.png"/>
    <x v="244"/>
    <s v="https://twitter.com/#!/was3210/status/1148929563617038337"/>
    <m/>
    <m/>
    <s v="1148929563617038337"/>
    <m/>
    <b v="0"/>
    <n v="0"/>
    <s v=""/>
    <b v="0"/>
    <s v="en"/>
    <m/>
    <s v=""/>
    <b v="0"/>
    <n v="1"/>
    <s v="1148927558714568704"/>
    <s v="Twitter for Android"/>
    <b v="0"/>
    <s v="1148927558714568704"/>
    <s v="Tweet"/>
    <n v="0"/>
    <n v="0"/>
    <m/>
    <m/>
    <m/>
    <m/>
    <m/>
    <m/>
    <m/>
    <m/>
    <n v="2"/>
    <s v="1"/>
    <s v="1"/>
  </r>
  <r>
    <s v="kinza3310"/>
    <s v="kinza3310"/>
    <m/>
    <m/>
    <m/>
    <m/>
    <m/>
    <m/>
    <m/>
    <m/>
    <m/>
    <n v="622"/>
    <m/>
    <m/>
    <x v="2"/>
    <d v="2019-07-11T10:37:51.000"/>
    <s v="I am a mathematics tutor operating in the North East but also available for world-wide online tutoring for #GCSE, #Alevel and #Undergraduate students. _x000a__x000a_I offer a reliable, professional and friendly service ☺️_x000a__x000a_ #maths #tutor"/>
    <m/>
    <m/>
    <x v="39"/>
    <m/>
    <s v="http://pbs.twimg.com/profile_images/1146499461297971203/v3T9RcUy_normal.png"/>
    <x v="245"/>
    <s v="https://twitter.com/#!/kinza3310/status/1149266545350254592"/>
    <m/>
    <m/>
    <s v="1149266545350254592"/>
    <m/>
    <b v="0"/>
    <n v="3"/>
    <s v=""/>
    <b v="0"/>
    <s v="en"/>
    <m/>
    <s v=""/>
    <b v="0"/>
    <n v="1"/>
    <s v=""/>
    <s v="Twitter Web Client"/>
    <b v="0"/>
    <s v="1149266545350254592"/>
    <s v="Retweet"/>
    <n v="0"/>
    <n v="0"/>
    <m/>
    <m/>
    <m/>
    <m/>
    <m/>
    <m/>
    <m/>
    <m/>
    <n v="1"/>
    <s v="1"/>
    <s v="1"/>
  </r>
  <r>
    <s v="was3210"/>
    <s v="kinza3310"/>
    <m/>
    <m/>
    <m/>
    <m/>
    <m/>
    <m/>
    <m/>
    <m/>
    <m/>
    <n v="623"/>
    <m/>
    <m/>
    <x v="0"/>
    <d v="2019-07-11T11:58:00.000"/>
    <s v="RT @Kinza3310: I am a mathematics tutor operating in the North East but also available for world-wide online tutoring for #GCSE, #Alevel an…"/>
    <m/>
    <m/>
    <x v="40"/>
    <m/>
    <s v="http://pbs.twimg.com/profile_images/1102940827075203073/3Ywj3wKa_normal.png"/>
    <x v="246"/>
    <s v="https://twitter.com/#!/was3210/status/1149286715422597120"/>
    <m/>
    <m/>
    <s v="1149286715422597120"/>
    <m/>
    <b v="0"/>
    <n v="0"/>
    <s v=""/>
    <b v="0"/>
    <s v="en"/>
    <m/>
    <s v=""/>
    <b v="0"/>
    <n v="1"/>
    <s v="1149266545350254592"/>
    <s v="Twitter for Android"/>
    <b v="0"/>
    <s v="1149266545350254592"/>
    <s v="Tweet"/>
    <n v="0"/>
    <n v="0"/>
    <m/>
    <m/>
    <m/>
    <m/>
    <m/>
    <m/>
    <m/>
    <m/>
    <n v="1"/>
    <s v="1"/>
    <s v="1"/>
  </r>
  <r>
    <s v="mrnick"/>
    <s v="infoschoolsheff"/>
    <m/>
    <m/>
    <m/>
    <m/>
    <m/>
    <m/>
    <m/>
    <m/>
    <m/>
    <n v="624"/>
    <m/>
    <m/>
    <x v="0"/>
    <d v="2019-07-11T13:47:08.000"/>
    <s v="@Andy_Tattersall @OpenResLeeds @was3210 @ScHARRSheffield @PeterABath @InfoSchoolSheff Thanks. Ethics vs reproducibility dichotomy and different approaches from diff. disciplines (even individuals within disciplines)."/>
    <m/>
    <m/>
    <x v="0"/>
    <m/>
    <s v="http://pbs.twimg.com/profile_images/854813617061068801/APMcNz3A_normal.jpg"/>
    <x v="247"/>
    <s v="https://twitter.com/#!/mrnick/status/1149314179972702208"/>
    <m/>
    <m/>
    <s v="1149314179972702208"/>
    <s v="1149312222096703488"/>
    <b v="0"/>
    <n v="2"/>
    <s v="263182459"/>
    <b v="0"/>
    <s v="en"/>
    <m/>
    <s v=""/>
    <b v="0"/>
    <n v="0"/>
    <s v=""/>
    <s v="TweetDeck"/>
    <b v="0"/>
    <s v="1149312222096703488"/>
    <s v="Tweet"/>
    <n v="0"/>
    <n v="0"/>
    <m/>
    <m/>
    <m/>
    <m/>
    <m/>
    <m/>
    <m/>
    <m/>
    <n v="1"/>
    <s v="7"/>
    <s v="7"/>
  </r>
  <r>
    <s v="andy_tattersall"/>
    <s v="infoschoolsheff"/>
    <m/>
    <m/>
    <m/>
    <m/>
    <m/>
    <m/>
    <m/>
    <m/>
    <m/>
    <n v="625"/>
    <m/>
    <m/>
    <x v="0"/>
    <d v="2019-07-11T13:39:21.000"/>
    <s v="@mrnick @OpenResLeeds @was3210 @ScHARRSheffield Totally. Also suggest you chat with @PeterABath from our @InfoSchoolSheff who is looking at this area"/>
    <m/>
    <m/>
    <x v="0"/>
    <m/>
    <s v="http://pbs.twimg.com/profile_images/1030813591748964352/SK1WVieR_normal.jpg"/>
    <x v="248"/>
    <s v="https://twitter.com/#!/andy_tattersall/status/1149312222096703488"/>
    <m/>
    <m/>
    <s v="1149312222096703488"/>
    <s v="1149311235608981504"/>
    <b v="0"/>
    <n v="1"/>
    <s v="14786188"/>
    <b v="0"/>
    <s v="en"/>
    <m/>
    <s v=""/>
    <b v="0"/>
    <n v="0"/>
    <s v=""/>
    <s v="Twitter Web Client"/>
    <b v="0"/>
    <s v="1149311235608981504"/>
    <s v="Tweet"/>
    <n v="0"/>
    <n v="0"/>
    <m/>
    <m/>
    <m/>
    <m/>
    <m/>
    <m/>
    <m/>
    <m/>
    <n v="3"/>
    <s v="7"/>
    <s v="7"/>
  </r>
  <r>
    <s v="andy_tattersall"/>
    <s v="infoschoolsheff"/>
    <m/>
    <m/>
    <m/>
    <m/>
    <m/>
    <m/>
    <m/>
    <m/>
    <m/>
    <n v="626"/>
    <m/>
    <m/>
    <x v="0"/>
    <d v="2019-07-11T13:59:38.000"/>
    <s v="@mrnick @OpenResLeeds @was3210 @ScHARRSheffield @PeterABath @InfoSchoolSheff Like copyright etc, there's that hidden effect/cognitive dissonance - do some collect data in a way that they know is wrong but they think the outcome will be good?"/>
    <m/>
    <m/>
    <x v="0"/>
    <m/>
    <s v="http://pbs.twimg.com/profile_images/1030813591748964352/SK1WVieR_normal.jpg"/>
    <x v="249"/>
    <s v="https://twitter.com/#!/andy_tattersall/status/1149317326560473089"/>
    <m/>
    <m/>
    <s v="1149317326560473089"/>
    <s v="1149314179972702208"/>
    <b v="0"/>
    <n v="0"/>
    <s v="14786188"/>
    <b v="0"/>
    <s v="en"/>
    <m/>
    <s v=""/>
    <b v="0"/>
    <n v="0"/>
    <s v=""/>
    <s v="Twitter Web Client"/>
    <b v="0"/>
    <s v="1149314179972702208"/>
    <s v="Tweet"/>
    <n v="0"/>
    <n v="0"/>
    <m/>
    <m/>
    <m/>
    <m/>
    <m/>
    <m/>
    <m/>
    <m/>
    <n v="3"/>
    <s v="7"/>
    <s v="7"/>
  </r>
  <r>
    <s v="andy_tattersall"/>
    <s v="infoschoolsheff"/>
    <m/>
    <m/>
    <m/>
    <m/>
    <m/>
    <m/>
    <m/>
    <m/>
    <m/>
    <n v="627"/>
    <m/>
    <m/>
    <x v="0"/>
    <d v="2019-07-11T14:14:48.000"/>
    <s v="RT @OpenResLeeds: @Andy_Tattersall @mrnick @was3210 @ScHARRSheffield @PeterABath @InfoSchoolSheff Plug for blog-post ICYMI last year _x000a_Revie…"/>
    <m/>
    <m/>
    <x v="0"/>
    <m/>
    <s v="http://pbs.twimg.com/profile_images/1030813591748964352/SK1WVieR_normal.jpg"/>
    <x v="250"/>
    <s v="https://twitter.com/#!/andy_tattersall/status/1149321143775649792"/>
    <m/>
    <m/>
    <s v="1149321143775649792"/>
    <m/>
    <b v="0"/>
    <n v="0"/>
    <s v=""/>
    <b v="0"/>
    <s v="en"/>
    <m/>
    <s v=""/>
    <b v="0"/>
    <n v="2"/>
    <s v="1149318222174461952"/>
    <s v="Twitter Web Client"/>
    <b v="0"/>
    <s v="1149318222174461952"/>
    <s v="Tweet"/>
    <n v="0"/>
    <n v="0"/>
    <m/>
    <m/>
    <m/>
    <m/>
    <m/>
    <m/>
    <m/>
    <m/>
    <n v="3"/>
    <s v="7"/>
    <s v="7"/>
  </r>
  <r>
    <s v="was3210"/>
    <s v="infoschoolsheff"/>
    <m/>
    <m/>
    <m/>
    <m/>
    <m/>
    <m/>
    <m/>
    <m/>
    <m/>
    <n v="629"/>
    <m/>
    <m/>
    <x v="0"/>
    <d v="2019-07-11T15:55:01.000"/>
    <s v="RT @OpenResLeeds: @Andy_Tattersall @mrnick @was3210 @ScHARRSheffield @PeterABath @InfoSchoolSheff Plug for blog-post ICYMI last year _x000a_Revie…"/>
    <m/>
    <m/>
    <x v="0"/>
    <m/>
    <s v="http://pbs.twimg.com/profile_images/1102940827075203073/3Ywj3wKa_normal.png"/>
    <x v="251"/>
    <s v="https://twitter.com/#!/was3210/status/1149346365320966150"/>
    <m/>
    <m/>
    <s v="1149346365320966150"/>
    <m/>
    <b v="0"/>
    <n v="0"/>
    <s v=""/>
    <b v="0"/>
    <s v="en"/>
    <m/>
    <s v=""/>
    <b v="0"/>
    <n v="2"/>
    <s v="1149318222174461952"/>
    <s v="Twitter Web Client"/>
    <b v="0"/>
    <s v="1149318222174461952"/>
    <s v="Tweet"/>
    <n v="0"/>
    <n v="0"/>
    <m/>
    <m/>
    <m/>
    <m/>
    <m/>
    <m/>
    <m/>
    <m/>
    <n v="1"/>
    <s v="1"/>
    <s v="7"/>
  </r>
  <r>
    <s v="mrnick"/>
    <s v="scharrsheffield"/>
    <m/>
    <m/>
    <m/>
    <m/>
    <m/>
    <m/>
    <m/>
    <m/>
    <m/>
    <n v="636"/>
    <m/>
    <m/>
    <x v="0"/>
    <d v="2019-07-11T13:35:26.000"/>
    <s v="@Andy_Tattersall @OpenResLeeds @was3210 @ScHARRSheffield Yes very challenging! Currently referring to Sheffield guidance https://t.co/hI6bhyugpD_x000a_...which is better than anything we currently have but still really just helps to ask the right questions!"/>
    <s v="https://www.sheffield.ac.uk/polopoly_fs/1.670954!/file/Research-Ethics-Policy-Note-14.pdf"/>
    <s v="ac.uk"/>
    <x v="0"/>
    <m/>
    <s v="http://pbs.twimg.com/profile_images/854813617061068801/APMcNz3A_normal.jpg"/>
    <x v="252"/>
    <s v="https://twitter.com/#!/mrnick/status/1149311235608981504"/>
    <m/>
    <m/>
    <s v="1149311235608981504"/>
    <s v="1149310010285023232"/>
    <b v="0"/>
    <n v="1"/>
    <s v="263182459"/>
    <b v="0"/>
    <s v="en"/>
    <m/>
    <s v=""/>
    <b v="0"/>
    <n v="0"/>
    <s v=""/>
    <s v="TweetDeck"/>
    <b v="0"/>
    <s v="1149310010285023232"/>
    <s v="Tweet"/>
    <n v="0"/>
    <n v="0"/>
    <m/>
    <m/>
    <m/>
    <m/>
    <m/>
    <m/>
    <m/>
    <m/>
    <n v="2"/>
    <s v="7"/>
    <s v="7"/>
  </r>
  <r>
    <s v="andy_tattersall"/>
    <s v="scharrsheffield"/>
    <m/>
    <m/>
    <m/>
    <m/>
    <m/>
    <m/>
    <m/>
    <m/>
    <m/>
    <n v="638"/>
    <m/>
    <m/>
    <x v="0"/>
    <d v="2019-07-11T13:30:34.000"/>
    <s v="@OpenResLeeds @was3210 @ScHARRSheffield Attended a workshop on this topic a few weeks ago - loads still to consider"/>
    <m/>
    <m/>
    <x v="0"/>
    <m/>
    <s v="http://pbs.twimg.com/profile_images/1030813591748964352/SK1WVieR_normal.jpg"/>
    <x v="253"/>
    <s v="https://twitter.com/#!/andy_tattersall/status/1149310010285023232"/>
    <m/>
    <m/>
    <s v="1149310010285023232"/>
    <s v="1149292514475696130"/>
    <b v="0"/>
    <n v="1"/>
    <s v="474034258"/>
    <b v="0"/>
    <s v="en"/>
    <m/>
    <s v=""/>
    <b v="0"/>
    <n v="0"/>
    <s v=""/>
    <s v="Twitter Web Client"/>
    <b v="0"/>
    <s v="1149292514475696130"/>
    <s v="Tweet"/>
    <n v="0"/>
    <n v="0"/>
    <m/>
    <m/>
    <m/>
    <m/>
    <m/>
    <m/>
    <m/>
    <m/>
    <n v="4"/>
    <s v="7"/>
    <s v="7"/>
  </r>
  <r>
    <s v="openresleeds"/>
    <s v="scharrsheffield"/>
    <m/>
    <m/>
    <m/>
    <m/>
    <m/>
    <m/>
    <m/>
    <m/>
    <m/>
    <n v="642"/>
    <m/>
    <m/>
    <x v="0"/>
    <d v="2019-07-11T12:21:02.000"/>
    <s v="This is useful from @was3210: Ethics of Social Media Data https://t.co/gtKPtHMHmj @ScHARRSheffield @Andy_Tattersall https://t.co/bS8wbuhcUB"/>
    <s v="https://digitalmedia.sheffield.ac.uk/media/Wasim+Ahmed+-+Ethics+of+Social+Media+Data/1_hbuwoaai https://twitter.com/OpenResLeeds/status/1106502444035518466"/>
    <s v="ac.uk twitter.com"/>
    <x v="0"/>
    <m/>
    <s v="http://pbs.twimg.com/profile_images/828564150787985408/CR4wEcF9_normal.jpg"/>
    <x v="254"/>
    <s v="https://twitter.com/#!/openresleeds/status/1149292514475696130"/>
    <m/>
    <m/>
    <s v="1149292514475696130"/>
    <m/>
    <b v="0"/>
    <n v="2"/>
    <s v=""/>
    <b v="1"/>
    <s v="en"/>
    <m/>
    <s v="1106502444035518466"/>
    <b v="0"/>
    <n v="0"/>
    <s v=""/>
    <s v="Twitter Web Client"/>
    <b v="0"/>
    <s v="1149292514475696130"/>
    <s v="Tweet"/>
    <n v="0"/>
    <n v="0"/>
    <m/>
    <m/>
    <m/>
    <m/>
    <m/>
    <m/>
    <m/>
    <m/>
    <n v="2"/>
    <s v="7"/>
    <s v="7"/>
  </r>
  <r>
    <s v="was3210"/>
    <s v="scharrsheffield"/>
    <m/>
    <m/>
    <m/>
    <m/>
    <m/>
    <m/>
    <m/>
    <m/>
    <m/>
    <n v="644"/>
    <m/>
    <m/>
    <x v="0"/>
    <d v="2019-07-11T15:54:22.000"/>
    <s v="RT @OpenResLeeds: This is useful from @was3210: Ethics of Social Media Data https://t.co/gtKPtHMHmj @ScHARRSheffield @Andy_Tattersall https…"/>
    <s v="https://digitalmedia.sheffield.ac.uk/media/Wasim+Ahmed+-+Ethics+of+Social+Media+Data/1_hbuwoaai"/>
    <s v="ac.uk"/>
    <x v="0"/>
    <m/>
    <s v="http://pbs.twimg.com/profile_images/1102940827075203073/3Ywj3wKa_normal.png"/>
    <x v="255"/>
    <s v="https://twitter.com/#!/was3210/status/1149346199398428672"/>
    <m/>
    <m/>
    <s v="1149346199398428672"/>
    <m/>
    <b v="0"/>
    <n v="0"/>
    <s v=""/>
    <b v="1"/>
    <s v="en"/>
    <m/>
    <s v="1106502444035518466"/>
    <b v="0"/>
    <n v="0"/>
    <s v="1149292514475696130"/>
    <s v="Twitter Web Client"/>
    <b v="0"/>
    <s v="1149292514475696130"/>
    <s v="Tweet"/>
    <n v="0"/>
    <n v="0"/>
    <m/>
    <m/>
    <m/>
    <m/>
    <m/>
    <m/>
    <m/>
    <m/>
    <n v="2"/>
    <s v="1"/>
    <s v="7"/>
  </r>
  <r>
    <s v="openresleeds"/>
    <s v="was3210"/>
    <m/>
    <m/>
    <m/>
    <m/>
    <m/>
    <m/>
    <m/>
    <m/>
    <m/>
    <n v="671"/>
    <m/>
    <m/>
    <x v="0"/>
    <d v="2019-07-13T19:13:57.000"/>
    <s v="RT @was3210: My PhD thesis &quot;Using Twitter data to provide qualitative insights into pandemics and epidemic&quot; thesis just hit 1,000 downloads…"/>
    <m/>
    <m/>
    <x v="0"/>
    <m/>
    <s v="http://pbs.twimg.com/profile_images/828564150787985408/CR4wEcF9_normal.jpg"/>
    <x v="256"/>
    <s v="https://twitter.com/#!/openresleeds/status/1150121202654072833"/>
    <m/>
    <m/>
    <s v="1150121202654072833"/>
    <m/>
    <b v="0"/>
    <n v="0"/>
    <s v=""/>
    <b v="1"/>
    <s v="en"/>
    <m/>
    <s v="999232201807093760"/>
    <b v="0"/>
    <n v="2"/>
    <s v="1150114912359858177"/>
    <s v="Twitter for iPad"/>
    <b v="0"/>
    <s v="1150114912359858177"/>
    <s v="Tweet"/>
    <n v="0"/>
    <n v="0"/>
    <m/>
    <m/>
    <m/>
    <m/>
    <m/>
    <m/>
    <m/>
    <m/>
    <n v="3"/>
    <s v="7"/>
    <s v="1"/>
  </r>
  <r>
    <s v="sputniksteve"/>
    <s v="was3210"/>
    <m/>
    <m/>
    <m/>
    <m/>
    <m/>
    <m/>
    <m/>
    <m/>
    <m/>
    <n v="674"/>
    <m/>
    <m/>
    <x v="1"/>
    <d v="2019-07-11T17:57:13.000"/>
    <s v="@was3210 Is there anything about the ethics of using tweets? I’m thinking around issues of consent."/>
    <m/>
    <m/>
    <x v="0"/>
    <m/>
    <s v="http://pbs.twimg.com/profile_images/1140693722201513985/cvIkwjz9_normal.jpg"/>
    <x v="257"/>
    <s v="https://twitter.com/#!/sputniksteve/status/1149377115579723776"/>
    <m/>
    <m/>
    <s v="1149377115579723776"/>
    <s v="1149375369713262592"/>
    <b v="0"/>
    <n v="1"/>
    <s v="2176358690"/>
    <b v="0"/>
    <s v="en"/>
    <m/>
    <s v=""/>
    <b v="0"/>
    <n v="0"/>
    <s v=""/>
    <s v="Twitter for iPhone"/>
    <b v="0"/>
    <s v="1149375369713262592"/>
    <s v="Tweet"/>
    <n v="0"/>
    <n v="0"/>
    <m/>
    <m/>
    <m/>
    <m/>
    <m/>
    <m/>
    <m/>
    <m/>
    <n v="1"/>
    <s v="1"/>
    <s v="1"/>
  </r>
  <r>
    <s v="was3210"/>
    <s v="sputniksteve"/>
    <m/>
    <m/>
    <m/>
    <m/>
    <m/>
    <m/>
    <m/>
    <m/>
    <m/>
    <n v="675"/>
    <m/>
    <m/>
    <x v="1"/>
    <d v="2019-07-11T18:03:51.000"/>
    <s v="@sputniksteve Yes, check out this book chapter https://t.co/p9c5Ow0doE"/>
    <s v="http://eprints.whiterose.ac.uk/126729/"/>
    <s v="ac.uk"/>
    <x v="0"/>
    <m/>
    <s v="http://pbs.twimg.com/profile_images/1102940827075203073/3Ywj3wKa_normal.png"/>
    <x v="258"/>
    <s v="https://twitter.com/#!/was3210/status/1149378783453073409"/>
    <m/>
    <m/>
    <s v="1149378783453073409"/>
    <s v="1149377115579723776"/>
    <b v="0"/>
    <n v="1"/>
    <s v="256658795"/>
    <b v="0"/>
    <s v="en"/>
    <m/>
    <s v=""/>
    <b v="0"/>
    <n v="1"/>
    <s v=""/>
    <s v="Twitter for Android"/>
    <b v="0"/>
    <s v="1149377115579723776"/>
    <s v="Tweet"/>
    <n v="0"/>
    <n v="0"/>
    <m/>
    <m/>
    <m/>
    <m/>
    <m/>
    <m/>
    <m/>
    <m/>
    <n v="1"/>
    <s v="1"/>
    <s v="1"/>
  </r>
  <r>
    <s v="sonsocmed"/>
    <s v="nodexl"/>
    <m/>
    <m/>
    <m/>
    <m/>
    <m/>
    <m/>
    <m/>
    <m/>
    <m/>
    <n v="676"/>
    <m/>
    <m/>
    <x v="0"/>
    <d v="2019-07-02T13:51:34.000"/>
    <s v="Learn to analyse social media data for academic research at this 1 day event at @SheffHallamUni!_x000a__x000a_*virtual attendance possible*_x000a__x000a_Social Media &amp;amp; Digital Humanities: Social Network Analysis Using _x000a_@NodeXL_x000a__x000a_https://t.co/Yua8QkRR6i_x000a__x000a_#PhDChat #SocialMedia #Analytics https://t.co/ObCZk6sQue"/>
    <s v="https://www.eventbrite.com/e/social-media-digital-humanities-social-network-analysis-using-nodexl-tickets-59532362900"/>
    <s v="eventbrite.com"/>
    <x v="41"/>
    <s v="https://pbs.twimg.com/ext_tw_video_thumb/1146053780997201921/pu/img/cPqbhjt0wdKru_6b.jpg"/>
    <s v="https://pbs.twimg.com/ext_tw_video_thumb/1146053780997201921/pu/img/cPqbhjt0wdKru_6b.jpg"/>
    <x v="259"/>
    <s v="https://twitter.com/#!/sonsocmed/status/1146053803315064833"/>
    <m/>
    <m/>
    <s v="1146053803315064833"/>
    <m/>
    <b v="0"/>
    <n v="6"/>
    <s v=""/>
    <b v="0"/>
    <s v="en"/>
    <m/>
    <s v=""/>
    <b v="0"/>
    <n v="4"/>
    <s v=""/>
    <s v="Twitter for Android"/>
    <b v="0"/>
    <s v="1146053803315064833"/>
    <s v="Retweet"/>
    <n v="0"/>
    <n v="0"/>
    <m/>
    <m/>
    <m/>
    <m/>
    <m/>
    <m/>
    <m/>
    <m/>
    <n v="19"/>
    <s v="1"/>
    <s v="3"/>
  </r>
  <r>
    <s v="sonsocmed"/>
    <s v="sheffhallamuni"/>
    <m/>
    <m/>
    <m/>
    <m/>
    <m/>
    <m/>
    <m/>
    <m/>
    <m/>
    <n v="678"/>
    <m/>
    <m/>
    <x v="0"/>
    <d v="2019-07-02T17:27:19.000"/>
    <s v="Social media platforms have become influential and important to study._x000a__x000a_Learn to analyse social media data for academic research using @NodeXL at @SheffHallamUni!_x000a__x000a_*virtual attendance possible*_x000a__x000a_https://t.co/Yua8QkRR6i_x000a__x000a_#PhDChat #SocialMedia #DigitalSociety https://t.co/fzKpJzRe9f"/>
    <s v="https://www.eventbrite.com/e/social-media-digital-humanities-social-network-analysis-using-nodexl-tickets-59532362900"/>
    <s v="eventbrite.com"/>
    <x v="42"/>
    <s v="https://pbs.twimg.com/media/D-fLO8HXsAAR35m.jpg"/>
    <s v="https://pbs.twimg.com/media/D-fLO8HXsAAR35m.jpg"/>
    <x v="260"/>
    <s v="https://twitter.com/#!/sonsocmed/status/1146108100526653441"/>
    <m/>
    <m/>
    <s v="1146108100526653441"/>
    <m/>
    <b v="0"/>
    <n v="3"/>
    <s v=""/>
    <b v="0"/>
    <s v="en"/>
    <m/>
    <s v=""/>
    <b v="0"/>
    <n v="1"/>
    <s v=""/>
    <s v="Twitter for Android"/>
    <b v="0"/>
    <s v="1146108100526653441"/>
    <s v="Retweet"/>
    <n v="0"/>
    <n v="0"/>
    <m/>
    <m/>
    <m/>
    <m/>
    <m/>
    <m/>
    <m/>
    <m/>
    <n v="15"/>
    <s v="1"/>
    <s v="1"/>
  </r>
  <r>
    <s v="sonsocmed"/>
    <s v="nodexl"/>
    <m/>
    <m/>
    <m/>
    <m/>
    <m/>
    <m/>
    <m/>
    <m/>
    <m/>
    <n v="680"/>
    <m/>
    <m/>
    <x v="0"/>
    <d v="2019-07-02T17:00:48.000"/>
    <s v="Learn to analyse social media data for academic research at this 1 day event at @SheffHallamUni!_x000a__x000a_*virtual attendance possible*_x000a__x000a_Social Media &amp;amp; Digital Humanities: Social Network Analysis Using _x000a_@NodeXL_x000a__x000a_https://t.co/Yua8QkRR6i_x000a__x000a_#PhDChat #SocialMedia #Analytic https://t.co/fytLceb8mn"/>
    <s v="https://www.eventbrite.com/e/social-media-digital-humanities-social-network-analysis-using-nodexl-tickets-59532362900"/>
    <s v="eventbrite.com"/>
    <x v="43"/>
    <s v="https://pbs.twimg.com/ext_tw_video_thumb/1146101401120104448/pu/img/6LIJniMWjj-eKCsv.jpg"/>
    <s v="https://pbs.twimg.com/ext_tw_video_thumb/1146101401120104448/pu/img/6LIJniMWjj-eKCsv.jpg"/>
    <x v="261"/>
    <s v="https://twitter.com/#!/sonsocmed/status/1146101429158985729"/>
    <m/>
    <m/>
    <s v="1146101429158985729"/>
    <m/>
    <b v="0"/>
    <n v="2"/>
    <s v=""/>
    <b v="0"/>
    <s v="en"/>
    <m/>
    <s v=""/>
    <b v="0"/>
    <n v="3"/>
    <s v=""/>
    <s v="Twitter for Android"/>
    <b v="0"/>
    <s v="1146101429158985729"/>
    <s v="Retweet"/>
    <n v="0"/>
    <n v="0"/>
    <m/>
    <m/>
    <m/>
    <m/>
    <m/>
    <m/>
    <m/>
    <m/>
    <n v="19"/>
    <s v="1"/>
    <s v="3"/>
  </r>
  <r>
    <s v="sonsocmed"/>
    <s v="nodexl"/>
    <m/>
    <m/>
    <m/>
    <m/>
    <m/>
    <m/>
    <m/>
    <m/>
    <m/>
    <n v="682"/>
    <m/>
    <m/>
    <x v="0"/>
    <d v="2019-07-01T19:42:25.000"/>
    <s v="Social Media &amp;amp; Digital Humanities: Social Network Analysis Using @NodeXL_x000a__x000a_https://t.co/Yua8QkAgeK_x000a__x000a_#PhDChat #SocialMedia"/>
    <s v="https://www.eventbrite.com/e/social-media-digital-humanities-social-network-analysis-using-nodexl-tickets-59532362900"/>
    <s v="eventbrite.com"/>
    <x v="44"/>
    <m/>
    <s v="http://pbs.twimg.com/profile_images/1132335395528691712/161rXVij_normal.jpg"/>
    <x v="262"/>
    <s v="https://twitter.com/#!/sonsocmed/status/1145779711106269186"/>
    <m/>
    <m/>
    <s v="1145779711106269186"/>
    <m/>
    <b v="0"/>
    <n v="5"/>
    <s v=""/>
    <b v="0"/>
    <s v="en"/>
    <m/>
    <s v=""/>
    <b v="0"/>
    <n v="2"/>
    <s v=""/>
    <s v="Twitter for Android"/>
    <b v="0"/>
    <s v="1145779711106269186"/>
    <s v="Retweet"/>
    <n v="0"/>
    <n v="0"/>
    <m/>
    <m/>
    <m/>
    <m/>
    <m/>
    <m/>
    <m/>
    <m/>
    <n v="19"/>
    <s v="1"/>
    <s v="3"/>
  </r>
  <r>
    <s v="sonsocmed"/>
    <s v="nodexl"/>
    <m/>
    <m/>
    <m/>
    <m/>
    <m/>
    <m/>
    <m/>
    <m/>
    <m/>
    <n v="683"/>
    <m/>
    <m/>
    <x v="0"/>
    <d v="2019-07-03T10:28:41.000"/>
    <s v="Social Media &amp;amp; Digital Humanities: Social Network Analysis Using _x000a_@NodeXL_x000a__x000a_*virtual attendance possible*_x000a__x000a_https://t.co/Yua8QkAgeK_x000a__x000a_#PhDChat #SocialMedia #DigitalSociety https://t.co/FsDUarSmik"/>
    <s v="https://www.eventbrite.com/e/social-media-digital-humanities-social-network-analysis-using-nodexl-tickets-59532362900"/>
    <s v="eventbrite.com"/>
    <x v="42"/>
    <s v="https://pbs.twimg.com/media/D-i1AlAXkAALFUt.jpg"/>
    <s v="https://pbs.twimg.com/media/D-i1AlAXkAALFUt.jpg"/>
    <x v="263"/>
    <s v="https://twitter.com/#!/sonsocmed/status/1146365137235992576"/>
    <m/>
    <m/>
    <s v="1146365137235992576"/>
    <m/>
    <b v="0"/>
    <n v="8"/>
    <s v=""/>
    <b v="0"/>
    <s v="en"/>
    <m/>
    <s v=""/>
    <b v="0"/>
    <n v="3"/>
    <s v=""/>
    <s v="Twitter for Android"/>
    <b v="0"/>
    <s v="1146365137235992576"/>
    <s v="Retweet"/>
    <n v="0"/>
    <n v="0"/>
    <m/>
    <m/>
    <m/>
    <m/>
    <m/>
    <m/>
    <m/>
    <m/>
    <n v="19"/>
    <s v="1"/>
    <s v="3"/>
  </r>
  <r>
    <s v="sonsocmed"/>
    <s v="nodexl"/>
    <m/>
    <m/>
    <m/>
    <m/>
    <m/>
    <m/>
    <m/>
    <m/>
    <m/>
    <n v="684"/>
    <m/>
    <m/>
    <x v="0"/>
    <d v="2019-07-03T13:58:54.000"/>
    <s v="Social media has become influential &amp;amp; important to study. _x000a__x000a_Learn to analyse Twitter data for academic research at this 1 day workshop at @sheffhallamuni_x000a__x000a_Social Media &amp;amp; Digital Humanities: Social Network Analysis Using _x000a_@NodeXL_x000a__x000a_https://t.co/Yua8QkAgeK_x000a__x000a_#PhDChat #SocialMedia https://t.co/DDTITBbOV7"/>
    <s v="https://www.eventbrite.com/e/social-media-digital-humanities-social-network-analysis-using-nodexl-tickets-59532362900"/>
    <s v="eventbrite.com"/>
    <x v="44"/>
    <s v="https://pbs.twimg.com/ext_tw_video_thumb/1146418016755834881/pu/img/TNNPecgKCuQQr5iZ.jpg"/>
    <s v="https://pbs.twimg.com/ext_tw_video_thumb/1146418016755834881/pu/img/TNNPecgKCuQQr5iZ.jpg"/>
    <x v="264"/>
    <s v="https://twitter.com/#!/sonsocmed/status/1146418038528466945"/>
    <m/>
    <m/>
    <s v="1146418038528466945"/>
    <m/>
    <b v="0"/>
    <n v="7"/>
    <s v=""/>
    <b v="0"/>
    <s v="en"/>
    <m/>
    <s v=""/>
    <b v="0"/>
    <n v="3"/>
    <s v=""/>
    <s v="Twitter for Android"/>
    <b v="0"/>
    <s v="1146418038528466945"/>
    <s v="Retweet"/>
    <n v="0"/>
    <n v="0"/>
    <m/>
    <m/>
    <m/>
    <m/>
    <m/>
    <m/>
    <m/>
    <m/>
    <n v="19"/>
    <s v="1"/>
    <s v="3"/>
  </r>
  <r>
    <s v="sonsocmed"/>
    <s v="nodexl"/>
    <m/>
    <m/>
    <m/>
    <m/>
    <m/>
    <m/>
    <m/>
    <m/>
    <m/>
    <n v="686"/>
    <m/>
    <m/>
    <x v="0"/>
    <d v="2019-07-04T18:15:47.000"/>
    <s v="Learn to analyse Twitter data for academic research at this 1 day workshop at @sheffhallamuni_x000a__x000a_Social Media &amp;amp; Digital Humanities: Social Network Analysis Using _x000a_@NodeXL_x000a__x000a_https://t.co/Yua8QkAgeK_x000a__x000a_#PhDChat #SocialMedia #Dataviz #DigitalSociety #AcademicTwitter https://t.co/Rn4QS7sJRU"/>
    <s v="https://www.eventbrite.com/e/social-media-digital-humanities-social-network-analysis-using-nodexl-tickets-59532362900"/>
    <s v="eventbrite.com"/>
    <x v="45"/>
    <s v="https://pbs.twimg.com/ext_tw_video_thumb/1146845053802950656/pu/img/6z4LNJcCROaRGXdA.jpg"/>
    <s v="https://pbs.twimg.com/ext_tw_video_thumb/1146845053802950656/pu/img/6z4LNJcCROaRGXdA.jpg"/>
    <x v="265"/>
    <s v="https://twitter.com/#!/sonsocmed/status/1146845074329919490"/>
    <m/>
    <m/>
    <s v="1146845074329919490"/>
    <m/>
    <b v="0"/>
    <n v="9"/>
    <s v=""/>
    <b v="0"/>
    <s v="en"/>
    <m/>
    <s v=""/>
    <b v="0"/>
    <n v="3"/>
    <s v=""/>
    <s v="Twitter for Android"/>
    <b v="0"/>
    <s v="1146845074329919490"/>
    <s v="Retweet"/>
    <n v="0"/>
    <n v="0"/>
    <m/>
    <m/>
    <m/>
    <m/>
    <m/>
    <m/>
    <m/>
    <m/>
    <n v="19"/>
    <s v="1"/>
    <s v="3"/>
  </r>
  <r>
    <s v="sonsocmed"/>
    <s v="nodexl"/>
    <m/>
    <m/>
    <m/>
    <m/>
    <m/>
    <m/>
    <m/>
    <m/>
    <m/>
    <n v="688"/>
    <m/>
    <m/>
    <x v="0"/>
    <d v="2019-07-05T17:08:49.000"/>
    <s v="Learn to analyse Twitter data for academic research at this 1 day workshop at @sheffhallamuni_x000a__x000a_Social Media &amp;amp; Digital Humanities: Social Network Analysis Using _x000a_@NodeXL_x000a__x000a_https://t.co/Yua8QkAgeK_x000a__x000a_#PhDChat #SocialMedia #Dataviz #DigitalSociety #AcademicTwitter"/>
    <s v="https://www.eventbrite.com/e/social-media-digital-humanities-social-network-analysis-using-nodexl-tickets-59532362900"/>
    <s v="eventbrite.com"/>
    <x v="45"/>
    <m/>
    <s v="http://pbs.twimg.com/profile_images/1132335395528691712/161rXVij_normal.jpg"/>
    <x v="266"/>
    <s v="https://twitter.com/#!/sonsocmed/status/1147190607200301064"/>
    <m/>
    <m/>
    <s v="1147190607200301064"/>
    <m/>
    <b v="0"/>
    <n v="10"/>
    <s v=""/>
    <b v="0"/>
    <s v="en"/>
    <m/>
    <s v=""/>
    <b v="0"/>
    <n v="3"/>
    <s v=""/>
    <s v="Twitter for Android"/>
    <b v="0"/>
    <s v="1147190607200301064"/>
    <s v="Retweet"/>
    <n v="0"/>
    <n v="0"/>
    <m/>
    <m/>
    <m/>
    <m/>
    <m/>
    <m/>
    <m/>
    <m/>
    <n v="19"/>
    <s v="1"/>
    <s v="3"/>
  </r>
  <r>
    <s v="sonsocmed"/>
    <s v="nodexl"/>
    <m/>
    <m/>
    <m/>
    <m/>
    <m/>
    <m/>
    <m/>
    <m/>
    <m/>
    <n v="690"/>
    <m/>
    <m/>
    <x v="0"/>
    <d v="2019-07-05T19:20:43.000"/>
    <s v="Learn to analyse Twitter data for academic research at this 1 day workshop at @sheffhallamuni_x000a__x000a_Social Media &amp;amp; Digital Humanities: Social Network Analysis Using _x000a_@NodeXL_x000a__x000a_https://t.co/Yua8QkAgeK_x000a__x000a_#PhDChat #SocialMedia #Dataviz #DigitalSociety #AcademicTwitter https://t.co/nVACgHusZm"/>
    <s v="https://www.eventbrite.com/e/social-media-digital-humanities-social-network-analysis-using-nodexl-tickets-59532362900"/>
    <s v="eventbrite.com"/>
    <x v="45"/>
    <s v="https://pbs.twimg.com/media/D-vB9U-WsAgSOfF.jpg"/>
    <s v="https://pbs.twimg.com/media/D-vB9U-WsAgSOfF.jpg"/>
    <x v="267"/>
    <s v="https://twitter.com/#!/sonsocmed/status/1147223800494415872"/>
    <m/>
    <m/>
    <s v="1147223800494415872"/>
    <m/>
    <b v="0"/>
    <n v="3"/>
    <s v=""/>
    <b v="0"/>
    <s v="en"/>
    <m/>
    <s v=""/>
    <b v="0"/>
    <n v="1"/>
    <s v=""/>
    <s v="Twitter for Android"/>
    <b v="0"/>
    <s v="1147223800494415872"/>
    <s v="Retweet"/>
    <n v="0"/>
    <n v="0"/>
    <m/>
    <m/>
    <m/>
    <m/>
    <m/>
    <m/>
    <m/>
    <m/>
    <n v="19"/>
    <s v="1"/>
    <s v="3"/>
  </r>
  <r>
    <s v="sonsocmed"/>
    <s v="sonsocmed"/>
    <m/>
    <m/>
    <m/>
    <m/>
    <m/>
    <m/>
    <m/>
    <m/>
    <m/>
    <n v="692"/>
    <m/>
    <m/>
    <x v="2"/>
    <d v="2019-07-07T13:51:10.000"/>
    <s v="Using Twitter as a data source: an overview of social media research tools (2019) https://t.co/9RfPGPS4D2_x000a__x000a_#PhDChat #SocialMedia #AcademicTwitter #DataViz #BigData #Twitter #ResearchMethods"/>
    <s v="https://blogs.lse.ac.uk/impactofsocialsciences/2019/06/18/using-twitter-as-a-data-source-an-overview-of-social-media-research-tools-2019"/>
    <s v="ac.uk"/>
    <x v="46"/>
    <m/>
    <s v="http://pbs.twimg.com/profile_images/1132335395528691712/161rXVij_normal.jpg"/>
    <x v="268"/>
    <s v="https://twitter.com/#!/sonsocmed/status/1147865644412653572"/>
    <m/>
    <m/>
    <s v="1147865644412653572"/>
    <m/>
    <b v="0"/>
    <n v="5"/>
    <s v=""/>
    <b v="0"/>
    <s v="en"/>
    <m/>
    <s v=""/>
    <b v="0"/>
    <n v="2"/>
    <s v=""/>
    <s v="Twitter for Android"/>
    <b v="0"/>
    <s v="1147865644412653572"/>
    <s v="Retweet"/>
    <n v="0"/>
    <n v="0"/>
    <m/>
    <m/>
    <m/>
    <m/>
    <m/>
    <m/>
    <m/>
    <m/>
    <n v="2"/>
    <s v="1"/>
    <s v="1"/>
  </r>
  <r>
    <s v="sonsocmed"/>
    <s v="sonsocmed"/>
    <m/>
    <m/>
    <m/>
    <m/>
    <m/>
    <m/>
    <m/>
    <m/>
    <m/>
    <n v="693"/>
    <m/>
    <m/>
    <x v="2"/>
    <d v="2019-07-07T16:25:49.000"/>
    <s v="Using Twitter as a data source: an overview of social media research tools (2019) https://t.co/9RfPGPS4D2_x000a__x000a_#PhDChat #SocialMedia #AcademicTwitter #DataViz #BigData #Twitter #ResearchMethods"/>
    <s v="https://blogs.lse.ac.uk/impactofsocialsciences/2019/06/18/using-twitter-as-a-data-source-an-overview-of-social-media-research-tools-2019"/>
    <s v="ac.uk"/>
    <x v="46"/>
    <m/>
    <s v="http://pbs.twimg.com/profile_images/1132335395528691712/161rXVij_normal.jpg"/>
    <x v="269"/>
    <s v="https://twitter.com/#!/sonsocmed/status/1147904562067640320"/>
    <m/>
    <m/>
    <s v="1147904562067640320"/>
    <m/>
    <b v="0"/>
    <n v="9"/>
    <s v=""/>
    <b v="0"/>
    <s v="en"/>
    <m/>
    <s v=""/>
    <b v="0"/>
    <n v="5"/>
    <s v=""/>
    <s v="Twitter for Android"/>
    <b v="0"/>
    <s v="1147904562067640320"/>
    <s v="Retweet"/>
    <n v="0"/>
    <n v="0"/>
    <m/>
    <m/>
    <m/>
    <m/>
    <m/>
    <m/>
    <m/>
    <m/>
    <n v="2"/>
    <s v="1"/>
    <s v="1"/>
  </r>
  <r>
    <s v="sonsocmed"/>
    <s v="nodexl"/>
    <m/>
    <m/>
    <m/>
    <m/>
    <m/>
    <m/>
    <m/>
    <m/>
    <m/>
    <n v="694"/>
    <m/>
    <m/>
    <x v="0"/>
    <d v="2019-07-11T16:43:18.000"/>
    <s v="Social scientists can learn to analyse Twitter data for academic research at this 1 day workshop at @sheffhallamuni_x000a__x000a_Social Media &amp;amp; Digital Humanities: Social Network Analysis Using _x000a_@NodeXL_x000a__x000a_https://t.co/Yua8QkAgeK_x000a__x000a_#PhDChat #SocialMedia #Dataviz #DigitalSociety #AcademicTwitter https://t.co/DxJU3hWzVI"/>
    <s v="https://www.eventbrite.com/e/social-media-digital-humanities-social-network-analysis-using-nodexl-tickets-59532362900"/>
    <s v="eventbrite.com"/>
    <x v="45"/>
    <s v="https://pbs.twimg.com/ext_tw_video_thumb/1149358472338825216/pu/img/4kQyr_XrXZyLDE9R.jpg"/>
    <s v="https://pbs.twimg.com/ext_tw_video_thumb/1149358472338825216/pu/img/4kQyr_XrXZyLDE9R.jpg"/>
    <x v="270"/>
    <s v="https://twitter.com/#!/sonsocmed/status/1149358512356691968"/>
    <m/>
    <m/>
    <s v="1149358512356691968"/>
    <m/>
    <b v="0"/>
    <n v="3"/>
    <s v=""/>
    <b v="0"/>
    <s v="en"/>
    <m/>
    <s v=""/>
    <b v="0"/>
    <n v="3"/>
    <s v=""/>
    <s v="Twitter for Android"/>
    <b v="0"/>
    <s v="1149358512356691968"/>
    <s v="Retweet"/>
    <n v="0"/>
    <n v="0"/>
    <m/>
    <m/>
    <m/>
    <m/>
    <m/>
    <m/>
    <m/>
    <m/>
    <n v="19"/>
    <s v="1"/>
    <s v="3"/>
  </r>
  <r>
    <s v="sonsocmed"/>
    <s v="nodexl"/>
    <m/>
    <m/>
    <m/>
    <m/>
    <m/>
    <m/>
    <m/>
    <m/>
    <m/>
    <n v="696"/>
    <m/>
    <m/>
    <x v="0"/>
    <d v="2019-07-12T18:02:52.000"/>
    <s v="Social scientists can learn to analyse Twitter data for academic research at this 1 day workshop at @sheffhallamuni_x000a__x000a_Social Media &amp;amp; Digital Humanities: Social Network Analysis Using _x000a_@NodeXL_x000a__x000a_https://t.co/Yua8QkAgeK_x000a__x000a_#PhDChat #SocialMedia #Dataviz #DigitalSociety #AcademicTwitter https://t.co/uuRbyk0iAH"/>
    <s v="https://www.eventbrite.com/e/social-media-digital-humanities-social-network-analysis-using-nodexl-tickets-59532362900"/>
    <s v="eventbrite.com"/>
    <x v="45"/>
    <s v="https://pbs.twimg.com/ext_tw_video_thumb/1149740875393708034/pu/img/Fhw3dVaCumCaFSOv.jpg"/>
    <s v="https://pbs.twimg.com/ext_tw_video_thumb/1149740875393708034/pu/img/Fhw3dVaCumCaFSOv.jpg"/>
    <x v="271"/>
    <s v="https://twitter.com/#!/sonsocmed/status/1149740924379049992"/>
    <m/>
    <m/>
    <s v="1149740924379049992"/>
    <m/>
    <b v="0"/>
    <n v="5"/>
    <s v=""/>
    <b v="0"/>
    <s v="en"/>
    <m/>
    <s v=""/>
    <b v="0"/>
    <n v="3"/>
    <s v=""/>
    <s v="Twitter for Android"/>
    <b v="0"/>
    <s v="1149740924379049992"/>
    <s v="Retweet"/>
    <n v="0"/>
    <n v="0"/>
    <m/>
    <m/>
    <m/>
    <m/>
    <m/>
    <m/>
    <m/>
    <m/>
    <n v="19"/>
    <s v="1"/>
    <s v="3"/>
  </r>
  <r>
    <s v="sonsocmed"/>
    <s v="nodexl"/>
    <m/>
    <m/>
    <m/>
    <m/>
    <m/>
    <m/>
    <m/>
    <m/>
    <m/>
    <n v="698"/>
    <m/>
    <m/>
    <x v="0"/>
    <d v="2019-07-02T18:00:19.000"/>
    <s v="RT @was3210: Social Media &amp;amp; Digital Humanities: Social Network Analysis Using _x000a_@NodeXL_x000a__x000a_*virtual attendance possible*_x000a__x000a_https://t.co/dVAOYi0â€¦"/>
    <m/>
    <m/>
    <x v="0"/>
    <m/>
    <s v="http://pbs.twimg.com/profile_images/1132335395528691712/161rXVij_normal.jpg"/>
    <x v="272"/>
    <s v="https://twitter.com/#!/sonsocmed/status/1146116406985089024"/>
    <m/>
    <m/>
    <s v="1146116406985089024"/>
    <m/>
    <b v="0"/>
    <n v="0"/>
    <s v=""/>
    <b v="0"/>
    <s v="en"/>
    <m/>
    <s v=""/>
    <b v="0"/>
    <n v="3"/>
    <s v="1146115790086770689"/>
    <s v="Twitter for Android"/>
    <b v="0"/>
    <s v="1146115790086770689"/>
    <s v="Tweet"/>
    <n v="0"/>
    <n v="0"/>
    <m/>
    <m/>
    <m/>
    <m/>
    <m/>
    <m/>
    <m/>
    <m/>
    <n v="19"/>
    <s v="1"/>
    <s v="3"/>
  </r>
  <r>
    <s v="sonsocmed"/>
    <s v="nodexl"/>
    <m/>
    <m/>
    <m/>
    <m/>
    <m/>
    <m/>
    <m/>
    <m/>
    <m/>
    <n v="702"/>
    <m/>
    <m/>
    <x v="0"/>
    <d v="2019-07-03T08:05:39.000"/>
    <s v="RT @was3210: Social Media &amp;amp; Digital Humanities: Social Network Analysis Using _x000a_@NodeXL_x000a__x000a_*virtual attendance possible*_x000a__x000a_https://t.co/dVAOYi0â€¦"/>
    <m/>
    <m/>
    <x v="0"/>
    <m/>
    <s v="http://pbs.twimg.com/profile_images/1132335395528691712/161rXVij_normal.jpg"/>
    <x v="273"/>
    <s v="https://twitter.com/#!/sonsocmed/status/1146329138648797191"/>
    <m/>
    <m/>
    <s v="1146329138648797191"/>
    <m/>
    <b v="0"/>
    <n v="0"/>
    <s v=""/>
    <b v="0"/>
    <s v="en"/>
    <m/>
    <s v=""/>
    <b v="0"/>
    <n v="3"/>
    <s v="1146177112396767233"/>
    <s v="Twitter for Android"/>
    <b v="0"/>
    <s v="1146177112396767233"/>
    <s v="Tweet"/>
    <n v="0"/>
    <n v="0"/>
    <m/>
    <m/>
    <m/>
    <m/>
    <m/>
    <m/>
    <m/>
    <m/>
    <n v="19"/>
    <s v="1"/>
    <s v="3"/>
  </r>
  <r>
    <s v="sonsocmed"/>
    <s v="was3210"/>
    <m/>
    <m/>
    <m/>
    <m/>
    <m/>
    <m/>
    <m/>
    <m/>
    <m/>
    <n v="704"/>
    <m/>
    <m/>
    <x v="0"/>
    <d v="2019-07-03T08:05:53.000"/>
    <s v="RT @was3210: &quot;Our findings have broad implications for understanding how social media activity is structured under the conditions of informâ€¦"/>
    <m/>
    <m/>
    <x v="0"/>
    <m/>
    <s v="http://pbs.twimg.com/profile_images/1132335395528691712/161rXVij_normal.jpg"/>
    <x v="274"/>
    <s v="https://twitter.com/#!/sonsocmed/status/1146329199919214592"/>
    <m/>
    <m/>
    <s v="1146329199919214592"/>
    <m/>
    <b v="0"/>
    <n v="0"/>
    <s v=""/>
    <b v="0"/>
    <s v="en"/>
    <m/>
    <s v=""/>
    <b v="0"/>
    <n v="1"/>
    <s v="1146033702528569344"/>
    <s v="Twitter for Android"/>
    <b v="0"/>
    <s v="1146033702528569344"/>
    <s v="Tweet"/>
    <n v="0"/>
    <n v="0"/>
    <m/>
    <m/>
    <m/>
    <m/>
    <m/>
    <m/>
    <m/>
    <m/>
    <n v="22"/>
    <s v="1"/>
    <s v="1"/>
  </r>
  <r>
    <s v="sonsocmed"/>
    <s v="was3210"/>
    <m/>
    <m/>
    <m/>
    <m/>
    <m/>
    <m/>
    <m/>
    <m/>
    <m/>
    <n v="705"/>
    <m/>
    <m/>
    <x v="0"/>
    <d v="2019-07-03T08:05:56.000"/>
    <s v="RT @was3210: A comparison of information sharing behaviours across 379 health conditions on Twitter https://t.co/QhLZLyYsZW_x000a_#PhDChat #Sociaâ€¦"/>
    <s v="https://link.springer.com/article/10.1007%2Fs00038-018-1192-5"/>
    <s v="springer.com"/>
    <x v="5"/>
    <m/>
    <s v="http://pbs.twimg.com/profile_images/1132335395528691712/161rXVij_normal.jpg"/>
    <x v="275"/>
    <s v="https://twitter.com/#!/sonsocmed/status/1146329212284002305"/>
    <m/>
    <m/>
    <s v="1146329212284002305"/>
    <m/>
    <b v="0"/>
    <n v="0"/>
    <s v=""/>
    <b v="0"/>
    <s v="en"/>
    <m/>
    <s v=""/>
    <b v="0"/>
    <n v="2"/>
    <s v="1145994888942641152"/>
    <s v="Twitter for Android"/>
    <b v="0"/>
    <s v="1145994888942641152"/>
    <s v="Tweet"/>
    <n v="0"/>
    <n v="0"/>
    <m/>
    <m/>
    <m/>
    <m/>
    <m/>
    <m/>
    <m/>
    <m/>
    <n v="22"/>
    <s v="1"/>
    <s v="1"/>
  </r>
  <r>
    <s v="sonsocmed"/>
    <s v="was3210"/>
    <m/>
    <m/>
    <m/>
    <m/>
    <m/>
    <m/>
    <m/>
    <m/>
    <m/>
    <n v="707"/>
    <m/>
    <m/>
    <x v="0"/>
    <d v="2019-07-03T14:52:38.000"/>
    <s v="RT @was3210: I was in secondary school when social media became popular &amp;amp; Facebook launched. At the time  I didn't understand the power ofâ€¦"/>
    <m/>
    <m/>
    <x v="0"/>
    <m/>
    <s v="http://pbs.twimg.com/profile_images/1132335395528691712/161rXVij_normal.jpg"/>
    <x v="276"/>
    <s v="https://twitter.com/#!/sonsocmed/status/1146431562671673346"/>
    <m/>
    <m/>
    <s v="1146431562671673346"/>
    <m/>
    <b v="0"/>
    <n v="0"/>
    <s v=""/>
    <b v="0"/>
    <s v="en"/>
    <m/>
    <s v=""/>
    <b v="0"/>
    <n v="3"/>
    <s v="1146400309192908802"/>
    <s v="Twitter for Android"/>
    <b v="0"/>
    <s v="1146400309192908802"/>
    <s v="Tweet"/>
    <n v="0"/>
    <n v="0"/>
    <m/>
    <m/>
    <m/>
    <m/>
    <m/>
    <m/>
    <m/>
    <m/>
    <n v="22"/>
    <s v="1"/>
    <s v="1"/>
  </r>
  <r>
    <s v="sonsocmed"/>
    <s v="nodexl"/>
    <m/>
    <m/>
    <m/>
    <m/>
    <m/>
    <m/>
    <m/>
    <m/>
    <m/>
    <n v="708"/>
    <m/>
    <m/>
    <x v="0"/>
    <d v="2019-07-03T14:52:45.000"/>
    <s v="RT @was3210: Social Media &amp;amp; Digital Humanities: Social Network Analysis Using _x000a_@NodeXL_x000a__x000a_*virtual attendance possible*_x000a__x000a_https://t.co/dVAOYi0â€¦"/>
    <m/>
    <m/>
    <x v="0"/>
    <m/>
    <s v="http://pbs.twimg.com/profile_images/1132335395528691712/161rXVij_normal.jpg"/>
    <x v="277"/>
    <s v="https://twitter.com/#!/sonsocmed/status/1146431589645111297"/>
    <m/>
    <m/>
    <s v="1146431589645111297"/>
    <m/>
    <b v="0"/>
    <n v="0"/>
    <s v=""/>
    <b v="0"/>
    <s v="en"/>
    <m/>
    <s v=""/>
    <b v="0"/>
    <n v="2"/>
    <s v="1146390343547588608"/>
    <s v="Twitter for Android"/>
    <b v="0"/>
    <s v="1146390343547588608"/>
    <s v="Tweet"/>
    <n v="0"/>
    <n v="0"/>
    <m/>
    <m/>
    <m/>
    <m/>
    <m/>
    <m/>
    <m/>
    <m/>
    <n v="19"/>
    <s v="1"/>
    <s v="3"/>
  </r>
  <r>
    <s v="sonsocmed"/>
    <s v="sheffhallamuni"/>
    <m/>
    <m/>
    <m/>
    <m/>
    <m/>
    <m/>
    <m/>
    <m/>
    <m/>
    <n v="710"/>
    <m/>
    <m/>
    <x v="0"/>
    <d v="2019-07-03T18:16:59.000"/>
    <s v="RT @was3210: Learn how to use @NodeXL to analyse social media data at this event at @sheffhallamuni ! #PhDChat https://t.co/kiV5nR08F3"/>
    <s v="https://twitter.com/was3210/status/1146400309192908802"/>
    <s v="twitter.com"/>
    <x v="5"/>
    <m/>
    <s v="http://pbs.twimg.com/profile_images/1132335395528691712/161rXVij_normal.jpg"/>
    <x v="278"/>
    <s v="https://twitter.com/#!/sonsocmed/status/1146482985492996096"/>
    <m/>
    <m/>
    <s v="1146482985492996096"/>
    <m/>
    <b v="0"/>
    <n v="0"/>
    <s v=""/>
    <b v="1"/>
    <s v="en"/>
    <m/>
    <s v="1146400309192908802"/>
    <b v="0"/>
    <n v="2"/>
    <s v="1146480001648353281"/>
    <s v="Twitter for Android"/>
    <b v="0"/>
    <s v="1146480001648353281"/>
    <s v="Tweet"/>
    <n v="0"/>
    <n v="0"/>
    <m/>
    <m/>
    <m/>
    <m/>
    <m/>
    <m/>
    <m/>
    <m/>
    <n v="15"/>
    <s v="1"/>
    <s v="1"/>
  </r>
  <r>
    <s v="sonsocmed"/>
    <s v="was3210"/>
    <m/>
    <m/>
    <m/>
    <m/>
    <m/>
    <m/>
    <m/>
    <m/>
    <m/>
    <n v="713"/>
    <m/>
    <m/>
    <x v="0"/>
    <d v="2019-07-03T18:17:02.000"/>
    <s v="RT @was3210: I was in secondary school when social media became popular &amp;amp; Facebook launched. At the time  I didn't understand the power ofâ€¦"/>
    <m/>
    <m/>
    <x v="0"/>
    <m/>
    <s v="http://pbs.twimg.com/profile_images/1132335395528691712/161rXVij_normal.jpg"/>
    <x v="279"/>
    <s v="https://twitter.com/#!/sonsocmed/status/1146483001397841920"/>
    <m/>
    <m/>
    <s v="1146483001397841920"/>
    <m/>
    <b v="0"/>
    <n v="0"/>
    <s v=""/>
    <b v="0"/>
    <s v="en"/>
    <m/>
    <s v=""/>
    <b v="0"/>
    <n v="4"/>
    <s v="1146467568951189504"/>
    <s v="Twitter for Android"/>
    <b v="0"/>
    <s v="1146467568951189504"/>
    <s v="Tweet"/>
    <n v="0"/>
    <n v="0"/>
    <m/>
    <m/>
    <m/>
    <m/>
    <m/>
    <m/>
    <m/>
    <m/>
    <n v="22"/>
    <s v="1"/>
    <s v="1"/>
  </r>
  <r>
    <s v="sonsocmed"/>
    <s v="was3210"/>
    <m/>
    <m/>
    <m/>
    <m/>
    <m/>
    <m/>
    <m/>
    <m/>
    <m/>
    <n v="715"/>
    <m/>
    <m/>
    <x v="0"/>
    <d v="2019-07-03T18:17:09.000"/>
    <s v="RT @was3210: &quot;Our findings have broad implications for understanding how social media activity is structured under the conditions of informâ€¦"/>
    <m/>
    <m/>
    <x v="0"/>
    <m/>
    <s v="http://pbs.twimg.com/profile_images/1132335395528691712/161rXVij_normal.jpg"/>
    <x v="280"/>
    <s v="https://twitter.com/#!/sonsocmed/status/1146483028824383491"/>
    <m/>
    <m/>
    <s v="1146483028824383491"/>
    <m/>
    <b v="0"/>
    <n v="0"/>
    <s v=""/>
    <b v="0"/>
    <s v="en"/>
    <m/>
    <s v=""/>
    <b v="0"/>
    <n v="3"/>
    <s v="1146441553579302913"/>
    <s v="Twitter for Android"/>
    <b v="0"/>
    <s v="1146441553579302913"/>
    <s v="Tweet"/>
    <n v="0"/>
    <n v="0"/>
    <m/>
    <m/>
    <m/>
    <m/>
    <m/>
    <m/>
    <m/>
    <m/>
    <n v="22"/>
    <s v="1"/>
    <s v="1"/>
  </r>
  <r>
    <s v="sonsocmed"/>
    <s v="nodexl"/>
    <m/>
    <m/>
    <m/>
    <m/>
    <m/>
    <m/>
    <m/>
    <m/>
    <m/>
    <n v="716"/>
    <m/>
    <m/>
    <x v="0"/>
    <d v="2019-07-03T21:03:21.000"/>
    <s v="RT @was3210: Social Media &amp;amp; Digital Humanities: Social Network Analysis Using _x000a_@NodeXL_x000a__x000a_*virtual attendance possible*_x000a__x000a_https://t.co/dVAOYi0…"/>
    <m/>
    <m/>
    <x v="0"/>
    <m/>
    <s v="http://pbs.twimg.com/profile_images/1132335395528691712/161rXVij_normal.jpg"/>
    <x v="281"/>
    <s v="https://twitter.com/#!/sonsocmed/status/1146524853555650567"/>
    <m/>
    <m/>
    <s v="1146524853555650567"/>
    <m/>
    <b v="0"/>
    <n v="0"/>
    <s v=""/>
    <b v="0"/>
    <s v="en"/>
    <m/>
    <s v=""/>
    <b v="0"/>
    <n v="4"/>
    <s v="1146520981227343872"/>
    <s v="Twitter for Android"/>
    <b v="0"/>
    <s v="1146520981227343872"/>
    <s v="Tweet"/>
    <n v="0"/>
    <n v="0"/>
    <m/>
    <m/>
    <m/>
    <m/>
    <m/>
    <m/>
    <m/>
    <m/>
    <n v="19"/>
    <s v="1"/>
    <s v="3"/>
  </r>
  <r>
    <s v="sonsocmed"/>
    <s v="nodexl"/>
    <m/>
    <m/>
    <m/>
    <m/>
    <m/>
    <m/>
    <m/>
    <m/>
    <m/>
    <n v="718"/>
    <m/>
    <m/>
    <x v="0"/>
    <d v="2019-07-04T07:46:52.000"/>
    <s v="RT @was3210: This is what a @NodeXL graph looks like on #diabetes discussion on Twitter (see full report here https://t.co/ysuPrVlcEK)_x000a__x000a_Lea…"/>
    <s v="http://www.nodexlgraphgallery.org/Pages/Graph.aspx?graphID=201982"/>
    <s v="nodexlgraphgallery.org"/>
    <x v="6"/>
    <m/>
    <s v="http://pbs.twimg.com/profile_images/1132335395528691712/161rXVij_normal.jpg"/>
    <x v="282"/>
    <s v="https://twitter.com/#!/sonsocmed/status/1146686801320534016"/>
    <m/>
    <m/>
    <s v="1146686801320534016"/>
    <m/>
    <b v="0"/>
    <n v="0"/>
    <s v=""/>
    <b v="0"/>
    <s v="en"/>
    <m/>
    <s v=""/>
    <b v="0"/>
    <n v="3"/>
    <s v="1146684532583751680"/>
    <s v="Twitter for Android"/>
    <b v="0"/>
    <s v="1146684532583751680"/>
    <s v="Tweet"/>
    <n v="0"/>
    <n v="0"/>
    <m/>
    <m/>
    <m/>
    <m/>
    <m/>
    <m/>
    <m/>
    <m/>
    <n v="19"/>
    <s v="1"/>
    <s v="3"/>
  </r>
  <r>
    <s v="sonsocmed"/>
    <s v="was3210"/>
    <m/>
    <m/>
    <m/>
    <m/>
    <m/>
    <m/>
    <m/>
    <m/>
    <m/>
    <n v="720"/>
    <m/>
    <m/>
    <x v="0"/>
    <d v="2019-07-04T17:44:50.000"/>
    <s v="RT @was3210: I was in secondary school when social media became popular &amp;amp; Facebook launched. At the time  I didn't understand the power of…"/>
    <m/>
    <m/>
    <x v="0"/>
    <m/>
    <s v="http://pbs.twimg.com/profile_images/1132335395528691712/161rXVij_normal.jpg"/>
    <x v="283"/>
    <s v="https://twitter.com/#!/sonsocmed/status/1146837285398355968"/>
    <m/>
    <m/>
    <s v="1146837285398355968"/>
    <m/>
    <b v="0"/>
    <n v="0"/>
    <s v=""/>
    <b v="0"/>
    <s v="en"/>
    <m/>
    <s v=""/>
    <b v="0"/>
    <n v="2"/>
    <s v="1146837082658279424"/>
    <s v="Twitter for Android"/>
    <b v="0"/>
    <s v="1146837082658279424"/>
    <s v="Tweet"/>
    <n v="0"/>
    <n v="0"/>
    <m/>
    <m/>
    <m/>
    <m/>
    <m/>
    <m/>
    <m/>
    <m/>
    <n v="22"/>
    <s v="1"/>
    <s v="1"/>
  </r>
  <r>
    <s v="sonsocmed"/>
    <s v="sheffhallamuni"/>
    <m/>
    <m/>
    <m/>
    <m/>
    <m/>
    <m/>
    <m/>
    <m/>
    <m/>
    <n v="721"/>
    <m/>
    <m/>
    <x v="0"/>
    <d v="2019-07-04T17:44:56.000"/>
    <s v="RT @was3210: Learn to analyse Twitter data for academic research at this 1 day workshop at @sheffhallamuni_x000a__x000a_Social Media &amp;amp; Digital Humaniti…"/>
    <m/>
    <m/>
    <x v="0"/>
    <m/>
    <s v="http://pbs.twimg.com/profile_images/1132335395528691712/161rXVij_normal.jpg"/>
    <x v="284"/>
    <s v="https://twitter.com/#!/sonsocmed/status/1146837309956005888"/>
    <m/>
    <m/>
    <s v="1146837309956005888"/>
    <m/>
    <b v="0"/>
    <n v="0"/>
    <s v=""/>
    <b v="0"/>
    <s v="en"/>
    <m/>
    <s v=""/>
    <b v="0"/>
    <n v="2"/>
    <s v="1146795870396059649"/>
    <s v="Twitter for Android"/>
    <b v="0"/>
    <s v="1146795870396059649"/>
    <s v="Tweet"/>
    <n v="0"/>
    <n v="0"/>
    <m/>
    <m/>
    <m/>
    <m/>
    <m/>
    <m/>
    <m/>
    <m/>
    <n v="15"/>
    <s v="1"/>
    <s v="1"/>
  </r>
  <r>
    <s v="sonsocmed"/>
    <s v="nodexl"/>
    <m/>
    <m/>
    <m/>
    <m/>
    <m/>
    <m/>
    <m/>
    <m/>
    <m/>
    <n v="723"/>
    <m/>
    <m/>
    <x v="0"/>
    <d v="2019-07-04T17:45:12.000"/>
    <s v="RT @was3210: Social Media &amp;amp; Digital Humanities: Social Network Analysis Using _x000a_@NodeXL_x000a__x000a_*virtual attendance possible*_x000a__x000a_https://t.co/dVAOYi0…"/>
    <m/>
    <m/>
    <x v="0"/>
    <m/>
    <s v="http://pbs.twimg.com/profile_images/1132335395528691712/161rXVij_normal.jpg"/>
    <x v="285"/>
    <s v="https://twitter.com/#!/sonsocmed/status/1146837377945604096"/>
    <m/>
    <m/>
    <s v="1146837377945604096"/>
    <m/>
    <b v="0"/>
    <n v="0"/>
    <s v=""/>
    <b v="0"/>
    <s v="en"/>
    <m/>
    <s v=""/>
    <b v="0"/>
    <n v="2"/>
    <s v="1146751827058274304"/>
    <s v="Twitter for Android"/>
    <b v="0"/>
    <s v="1146751827058274304"/>
    <s v="Tweet"/>
    <n v="0"/>
    <n v="0"/>
    <m/>
    <m/>
    <m/>
    <m/>
    <m/>
    <m/>
    <m/>
    <m/>
    <n v="19"/>
    <s v="1"/>
    <s v="3"/>
  </r>
  <r>
    <s v="sonsocmed"/>
    <s v="sheffhallamuni"/>
    <m/>
    <m/>
    <m/>
    <m/>
    <m/>
    <m/>
    <m/>
    <m/>
    <m/>
    <n v="725"/>
    <m/>
    <m/>
    <x v="0"/>
    <d v="2019-07-04T21:47:28.000"/>
    <s v="RT @was3210: Learn to analyse Twitter data for academic research at this 1 day workshop at @sheffhallamuni_x000a__x000a_Social Media &amp;amp; Digital Humaniti…"/>
    <m/>
    <m/>
    <x v="0"/>
    <m/>
    <s v="http://pbs.twimg.com/profile_images/1132335395528691712/161rXVij_normal.jpg"/>
    <x v="286"/>
    <s v="https://twitter.com/#!/sonsocmed/status/1146898345501319170"/>
    <m/>
    <m/>
    <s v="1146898345501319170"/>
    <m/>
    <b v="0"/>
    <n v="0"/>
    <s v=""/>
    <b v="0"/>
    <s v="en"/>
    <m/>
    <s v=""/>
    <b v="0"/>
    <n v="5"/>
    <s v="1146887569344552961"/>
    <s v="Twitter for Android"/>
    <b v="0"/>
    <s v="1146887569344552961"/>
    <s v="Tweet"/>
    <n v="0"/>
    <n v="0"/>
    <m/>
    <m/>
    <m/>
    <m/>
    <m/>
    <m/>
    <m/>
    <m/>
    <n v="15"/>
    <s v="1"/>
    <s v="1"/>
  </r>
  <r>
    <s v="sonsocmed"/>
    <s v="sheffhallamuni"/>
    <m/>
    <m/>
    <m/>
    <m/>
    <m/>
    <m/>
    <m/>
    <m/>
    <m/>
    <n v="729"/>
    <m/>
    <m/>
    <x v="0"/>
    <d v="2019-07-05T20:32:38.000"/>
    <s v="RT @was3210: Learn to analyse Twitter data for academic research at this 1 day workshop at @sheffhallamuni_x000a__x000a_Social Media &amp;amp; Digital Humaniti…"/>
    <m/>
    <m/>
    <x v="0"/>
    <m/>
    <s v="http://pbs.twimg.com/profile_images/1132335395528691712/161rXVij_normal.jpg"/>
    <x v="287"/>
    <s v="https://twitter.com/#!/sonsocmed/status/1147241902263152640"/>
    <m/>
    <m/>
    <s v="1147241902263152640"/>
    <m/>
    <b v="0"/>
    <n v="0"/>
    <s v=""/>
    <b v="0"/>
    <s v="en"/>
    <m/>
    <s v=""/>
    <b v="0"/>
    <n v="4"/>
    <s v="1147241692296372224"/>
    <s v="Twitter for Android"/>
    <b v="0"/>
    <s v="1147241692296372224"/>
    <s v="Tweet"/>
    <n v="0"/>
    <n v="0"/>
    <m/>
    <m/>
    <m/>
    <m/>
    <m/>
    <m/>
    <m/>
    <m/>
    <n v="15"/>
    <s v="1"/>
    <s v="1"/>
  </r>
  <r>
    <s v="sonsocmed"/>
    <s v="sheffhallamuni"/>
    <m/>
    <m/>
    <m/>
    <m/>
    <m/>
    <m/>
    <m/>
    <m/>
    <m/>
    <n v="731"/>
    <m/>
    <m/>
    <x v="0"/>
    <d v="2019-07-06T09:18:01.000"/>
    <s v="RT @was3210: Learn to analyse Twitter data for academic research at this 1 day workshop at @sheffhallamuni_x000a__x000a_Social Media &amp;amp; Digital Humaniti…"/>
    <m/>
    <m/>
    <x v="0"/>
    <m/>
    <s v="http://pbs.twimg.com/profile_images/1132335395528691712/161rXVij_normal.jpg"/>
    <x v="288"/>
    <s v="https://twitter.com/#!/sonsocmed/status/1147434515599634433"/>
    <m/>
    <m/>
    <s v="1147434515599634433"/>
    <m/>
    <b v="0"/>
    <n v="0"/>
    <s v=""/>
    <b v="0"/>
    <s v="en"/>
    <m/>
    <s v=""/>
    <b v="0"/>
    <n v="4"/>
    <s v="1147434422402191360"/>
    <s v="Twitter for Android"/>
    <b v="0"/>
    <s v="1147434422402191360"/>
    <s v="Tweet"/>
    <n v="0"/>
    <n v="0"/>
    <m/>
    <m/>
    <m/>
    <m/>
    <m/>
    <m/>
    <m/>
    <m/>
    <n v="15"/>
    <s v="1"/>
    <s v="1"/>
  </r>
  <r>
    <s v="sonsocmed"/>
    <s v="sheffhallamuni"/>
    <m/>
    <m/>
    <m/>
    <m/>
    <m/>
    <m/>
    <m/>
    <m/>
    <m/>
    <n v="733"/>
    <m/>
    <m/>
    <x v="0"/>
    <d v="2019-07-06T15:51:11.000"/>
    <s v="RT @was3210: Learn to analyse Twitter data for academic research at this 1 day workshop at @sheffhallamuni_x000a__x000a_https://t.co/dVAOYi04Aj_x000a__x000a_#phdch…"/>
    <s v="https://www.eventbrite.com/e/social-media-digital-humanities-social-network-analysis-using-nodexl-tickets-59532362900"/>
    <s v="eventbrite.com"/>
    <x v="0"/>
    <m/>
    <s v="http://pbs.twimg.com/profile_images/1132335395528691712/161rXVij_normal.jpg"/>
    <x v="289"/>
    <s v="https://twitter.com/#!/sonsocmed/status/1147533461374287873"/>
    <m/>
    <m/>
    <s v="1147533461374287873"/>
    <m/>
    <b v="0"/>
    <n v="0"/>
    <s v=""/>
    <b v="0"/>
    <s v="en"/>
    <m/>
    <s v=""/>
    <b v="0"/>
    <n v="2"/>
    <s v="1147517608327045120"/>
    <s v="Twitter for Android"/>
    <b v="0"/>
    <s v="1147517608327045120"/>
    <s v="Tweet"/>
    <n v="0"/>
    <n v="0"/>
    <m/>
    <m/>
    <m/>
    <m/>
    <m/>
    <m/>
    <m/>
    <m/>
    <n v="15"/>
    <s v="1"/>
    <s v="1"/>
  </r>
  <r>
    <s v="was3210"/>
    <s v="sonsocmed"/>
    <m/>
    <m/>
    <m/>
    <m/>
    <m/>
    <m/>
    <m/>
    <m/>
    <m/>
    <n v="735"/>
    <m/>
    <m/>
    <x v="0"/>
    <d v="2019-07-02T14:06:12.000"/>
    <s v="RT @SonSocMed: Learn to analyse social media data for academic research at this 1 day event at @SheffHallamUni!_x000a__x000a_*virtual attendance possibâ€¦"/>
    <m/>
    <m/>
    <x v="0"/>
    <m/>
    <s v="http://pbs.twimg.com/profile_images/1102940827075203073/3Ywj3wKa_normal.png"/>
    <x v="290"/>
    <s v="https://twitter.com/#!/was3210/status/1146057489659514881"/>
    <m/>
    <m/>
    <s v="1146057489659514881"/>
    <m/>
    <b v="0"/>
    <n v="0"/>
    <s v=""/>
    <b v="0"/>
    <s v="en"/>
    <m/>
    <s v=""/>
    <b v="0"/>
    <n v="4"/>
    <s v="1146053803315064833"/>
    <s v="Twitter for Android"/>
    <b v="0"/>
    <s v="1146053803315064833"/>
    <s v="Tweet"/>
    <n v="0"/>
    <n v="0"/>
    <m/>
    <m/>
    <m/>
    <m/>
    <m/>
    <m/>
    <m/>
    <m/>
    <n v="13"/>
    <s v="1"/>
    <s v="1"/>
  </r>
  <r>
    <s v="was3210"/>
    <s v="sonsocmed"/>
    <m/>
    <m/>
    <m/>
    <m/>
    <m/>
    <m/>
    <m/>
    <m/>
    <m/>
    <n v="736"/>
    <m/>
    <m/>
    <x v="0"/>
    <d v="2019-07-02T18:01:14.000"/>
    <s v="RT @SonSocMed: Social media platforms have become influential and important to study._x000a__x000a_Learn to analyse social media data for academic reseâ€¦"/>
    <m/>
    <m/>
    <x v="0"/>
    <m/>
    <s v="http://pbs.twimg.com/profile_images/1102940827075203073/3Ywj3wKa_normal.png"/>
    <x v="291"/>
    <s v="https://twitter.com/#!/was3210/status/1146116636560297984"/>
    <m/>
    <m/>
    <s v="1146116636560297984"/>
    <m/>
    <b v="0"/>
    <n v="0"/>
    <s v=""/>
    <b v="0"/>
    <s v="en"/>
    <m/>
    <s v=""/>
    <b v="0"/>
    <n v="1"/>
    <s v="1146108100526653441"/>
    <s v="Twitter for Android"/>
    <b v="0"/>
    <s v="1146108100526653441"/>
    <s v="Tweet"/>
    <n v="0"/>
    <n v="0"/>
    <m/>
    <m/>
    <m/>
    <m/>
    <m/>
    <m/>
    <m/>
    <m/>
    <n v="13"/>
    <s v="1"/>
    <s v="1"/>
  </r>
  <r>
    <s v="was3210"/>
    <s v="sonsocmed"/>
    <m/>
    <m/>
    <m/>
    <m/>
    <m/>
    <m/>
    <m/>
    <m/>
    <m/>
    <n v="737"/>
    <m/>
    <m/>
    <x v="0"/>
    <d v="2019-07-02T18:01:17.000"/>
    <s v="RT @SonSocMed: Learn to analyse social media data for academic research at this 1 day event at @SheffHallamUni!_x000a__x000a_*virtual attendance possibâ€¦"/>
    <m/>
    <m/>
    <x v="0"/>
    <m/>
    <s v="http://pbs.twimg.com/profile_images/1102940827075203073/3Ywj3wKa_normal.png"/>
    <x v="292"/>
    <s v="https://twitter.com/#!/was3210/status/1146116649461997570"/>
    <m/>
    <m/>
    <s v="1146116649461997570"/>
    <m/>
    <b v="0"/>
    <n v="0"/>
    <s v=""/>
    <b v="0"/>
    <s v="en"/>
    <m/>
    <s v=""/>
    <b v="0"/>
    <n v="3"/>
    <s v="1146101429158985729"/>
    <s v="Twitter for Android"/>
    <b v="0"/>
    <s v="1146101429158985729"/>
    <s v="Tweet"/>
    <n v="0"/>
    <n v="0"/>
    <m/>
    <m/>
    <m/>
    <m/>
    <m/>
    <m/>
    <m/>
    <m/>
    <n v="13"/>
    <s v="1"/>
    <s v="1"/>
  </r>
  <r>
    <s v="was3210"/>
    <s v="sonsocmed"/>
    <m/>
    <m/>
    <m/>
    <m/>
    <m/>
    <m/>
    <m/>
    <m/>
    <m/>
    <n v="738"/>
    <m/>
    <m/>
    <x v="0"/>
    <d v="2019-07-02T18:01:24.000"/>
    <s v="RT @SonSocMed: Social Media &amp;amp; Digital Humanities: Social Network Analysis Using @NodeXL_x000a__x000a_https://t.co/Yua8QkAgeK_x000a__x000a_#PhDChat #SocialMedia"/>
    <s v="https://www.eventbrite.com/e/social-media-digital-humanities-social-network-analysis-using-nodexl-tickets-59532362900"/>
    <s v="eventbrite.com"/>
    <x v="44"/>
    <m/>
    <s v="http://pbs.twimg.com/profile_images/1102940827075203073/3Ywj3wKa_normal.png"/>
    <x v="293"/>
    <s v="https://twitter.com/#!/was3210/status/1146116677224009728"/>
    <m/>
    <m/>
    <s v="1146116677224009728"/>
    <m/>
    <b v="0"/>
    <n v="0"/>
    <s v=""/>
    <b v="0"/>
    <s v="en"/>
    <m/>
    <s v=""/>
    <b v="0"/>
    <n v="2"/>
    <s v="1145779711106269186"/>
    <s v="Twitter for Android"/>
    <b v="0"/>
    <s v="1145779711106269186"/>
    <s v="Tweet"/>
    <n v="0"/>
    <n v="0"/>
    <m/>
    <m/>
    <m/>
    <m/>
    <m/>
    <m/>
    <m/>
    <m/>
    <n v="13"/>
    <s v="1"/>
    <s v="1"/>
  </r>
  <r>
    <s v="was3210"/>
    <s v="sonsocmed"/>
    <m/>
    <m/>
    <m/>
    <m/>
    <m/>
    <m/>
    <m/>
    <m/>
    <m/>
    <n v="739"/>
    <m/>
    <m/>
    <x v="0"/>
    <d v="2019-07-03T12:06:08.000"/>
    <s v="RT @SonSocMed: Social Media &amp;amp; Digital Humanities: Social Network Analysis Using _x000a_@NodeXL_x000a__x000a_*virtual attendance possible*_x000a__x000a_https://t.co/Yua8Qâ€¦"/>
    <m/>
    <m/>
    <x v="0"/>
    <m/>
    <s v="http://pbs.twimg.com/profile_images/1102940827075203073/3Ywj3wKa_normal.png"/>
    <x v="294"/>
    <s v="https://twitter.com/#!/was3210/status/1146389661310496768"/>
    <m/>
    <m/>
    <s v="1146389661310496768"/>
    <m/>
    <b v="0"/>
    <n v="0"/>
    <s v=""/>
    <b v="0"/>
    <s v="en"/>
    <m/>
    <s v=""/>
    <b v="0"/>
    <n v="3"/>
    <s v="1146365137235992576"/>
    <s v="Twitter Web Client"/>
    <b v="0"/>
    <s v="1146365137235992576"/>
    <s v="Tweet"/>
    <n v="0"/>
    <n v="0"/>
    <m/>
    <m/>
    <m/>
    <m/>
    <m/>
    <m/>
    <m/>
    <m/>
    <n v="13"/>
    <s v="1"/>
    <s v="1"/>
  </r>
  <r>
    <s v="was3210"/>
    <s v="sonsocmed"/>
    <m/>
    <m/>
    <m/>
    <m/>
    <m/>
    <m/>
    <m/>
    <m/>
    <m/>
    <n v="740"/>
    <m/>
    <m/>
    <x v="0"/>
    <d v="2019-07-03T14:05:55.000"/>
    <s v="RT @SonSocMed: Social media has become influential &amp;amp; important to study. _x000a__x000a_Learn to analyse Twitter data for academic research at this 1 daâ€¦"/>
    <m/>
    <m/>
    <x v="0"/>
    <m/>
    <s v="http://pbs.twimg.com/profile_images/1102940827075203073/3Ywj3wKa_normal.png"/>
    <x v="295"/>
    <s v="https://twitter.com/#!/was3210/status/1146419806280794112"/>
    <m/>
    <m/>
    <s v="1146419806280794112"/>
    <m/>
    <b v="0"/>
    <n v="0"/>
    <s v=""/>
    <b v="0"/>
    <s v="en"/>
    <m/>
    <s v=""/>
    <b v="0"/>
    <n v="3"/>
    <s v="1146418038528466945"/>
    <s v="Twitter for Android"/>
    <b v="0"/>
    <s v="1146418038528466945"/>
    <s v="Tweet"/>
    <n v="0"/>
    <n v="0"/>
    <m/>
    <m/>
    <m/>
    <m/>
    <m/>
    <m/>
    <m/>
    <m/>
    <n v="13"/>
    <s v="1"/>
    <s v="1"/>
  </r>
  <r>
    <s v="was3210"/>
    <s v="sonsocmed"/>
    <m/>
    <m/>
    <m/>
    <m/>
    <m/>
    <m/>
    <m/>
    <m/>
    <m/>
    <n v="741"/>
    <m/>
    <m/>
    <x v="0"/>
    <d v="2019-07-04T18:16:18.000"/>
    <s v="RT @SonSocMed: Learn to analyse Twitter data for academic research at this 1 day workshop at @sheffhallamuni_x000a__x000a_Social Media &amp;amp; Digital Humani…"/>
    <m/>
    <m/>
    <x v="0"/>
    <m/>
    <s v="http://pbs.twimg.com/profile_images/1102940827075203073/3Ywj3wKa_normal.png"/>
    <x v="296"/>
    <s v="https://twitter.com/#!/was3210/status/1146845204751757312"/>
    <m/>
    <m/>
    <s v="1146845204751757312"/>
    <m/>
    <b v="0"/>
    <n v="0"/>
    <s v=""/>
    <b v="0"/>
    <s v="en"/>
    <m/>
    <s v=""/>
    <b v="0"/>
    <n v="3"/>
    <s v="1146845074329919490"/>
    <s v="Twitter for Android"/>
    <b v="0"/>
    <s v="1146845074329919490"/>
    <s v="Tweet"/>
    <n v="0"/>
    <n v="0"/>
    <m/>
    <m/>
    <m/>
    <m/>
    <m/>
    <m/>
    <m/>
    <m/>
    <n v="13"/>
    <s v="1"/>
    <s v="1"/>
  </r>
  <r>
    <s v="was3210"/>
    <s v="sonsocmed"/>
    <m/>
    <m/>
    <m/>
    <m/>
    <m/>
    <m/>
    <m/>
    <m/>
    <m/>
    <n v="742"/>
    <m/>
    <m/>
    <x v="0"/>
    <d v="2019-07-05T17:09:19.000"/>
    <s v="RT @SonSocMed: Learn to analyse Twitter data for academic research at this 1 day workshop at @sheffhallamuni_x000a__x000a_Social Media &amp;amp; Digital Humani…"/>
    <m/>
    <m/>
    <x v="0"/>
    <m/>
    <s v="http://pbs.twimg.com/profile_images/1102940827075203073/3Ywj3wKa_normal.png"/>
    <x v="297"/>
    <s v="https://twitter.com/#!/was3210/status/1147190732274438144"/>
    <m/>
    <m/>
    <s v="1147190732274438144"/>
    <m/>
    <b v="0"/>
    <n v="0"/>
    <s v=""/>
    <b v="0"/>
    <s v="en"/>
    <m/>
    <s v=""/>
    <b v="0"/>
    <n v="3"/>
    <s v="1147190607200301064"/>
    <s v="Twitter for Android"/>
    <b v="0"/>
    <s v="1147190607200301064"/>
    <s v="Tweet"/>
    <n v="0"/>
    <n v="0"/>
    <m/>
    <m/>
    <m/>
    <m/>
    <m/>
    <m/>
    <m/>
    <m/>
    <n v="13"/>
    <s v="1"/>
    <s v="1"/>
  </r>
  <r>
    <s v="was3210"/>
    <s v="sonsocmed"/>
    <m/>
    <m/>
    <m/>
    <m/>
    <m/>
    <m/>
    <m/>
    <m/>
    <m/>
    <n v="743"/>
    <m/>
    <m/>
    <x v="0"/>
    <d v="2019-07-05T19:21:29.000"/>
    <s v="RT @SonSocMed: Learn to analyse Twitter data for academic research at this 1 day workshop at @sheffhallamuni_x000a__x000a_Social Media &amp;amp; Digital Humani…"/>
    <m/>
    <m/>
    <x v="0"/>
    <m/>
    <s v="http://pbs.twimg.com/profile_images/1102940827075203073/3Ywj3wKa_normal.png"/>
    <x v="298"/>
    <s v="https://twitter.com/#!/was3210/status/1147223996758450176"/>
    <m/>
    <m/>
    <s v="1147223996758450176"/>
    <m/>
    <b v="0"/>
    <n v="0"/>
    <s v=""/>
    <b v="0"/>
    <s v="en"/>
    <m/>
    <s v=""/>
    <b v="0"/>
    <n v="1"/>
    <s v="1147223800494415872"/>
    <s v="Twitter for Android"/>
    <b v="0"/>
    <s v="1147223800494415872"/>
    <s v="Tweet"/>
    <n v="0"/>
    <n v="0"/>
    <m/>
    <m/>
    <m/>
    <m/>
    <m/>
    <m/>
    <m/>
    <m/>
    <n v="13"/>
    <s v="1"/>
    <s v="1"/>
  </r>
  <r>
    <s v="was3210"/>
    <s v="sonsocmed"/>
    <m/>
    <m/>
    <m/>
    <m/>
    <m/>
    <m/>
    <m/>
    <m/>
    <m/>
    <n v="744"/>
    <m/>
    <m/>
    <x v="0"/>
    <d v="2019-07-07T16:26:20.000"/>
    <s v="RT @SonSocMed: Using Twitter as a data source: an overview of social media research tools (2019) https://t.co/9RfPGPS4D2_x000a__x000a_#PhDChat #SocialM…"/>
    <s v="https://blogs.lse.ac.uk/impactofsocialsciences/2019/06/18/using-twitter-as-a-data-source-an-overview-of-social-media-research-tools-2019"/>
    <s v="ac.uk"/>
    <x v="5"/>
    <m/>
    <s v="http://pbs.twimg.com/profile_images/1102940827075203073/3Ywj3wKa_normal.png"/>
    <x v="299"/>
    <s v="https://twitter.com/#!/was3210/status/1147904693210963969"/>
    <m/>
    <m/>
    <s v="1147904693210963969"/>
    <m/>
    <b v="0"/>
    <n v="0"/>
    <s v=""/>
    <b v="0"/>
    <s v="en"/>
    <m/>
    <s v=""/>
    <b v="0"/>
    <n v="2"/>
    <s v="1147865644412653572"/>
    <s v="Twitter for Android"/>
    <b v="0"/>
    <s v="1147865644412653572"/>
    <s v="Tweet"/>
    <n v="0"/>
    <n v="0"/>
    <m/>
    <m/>
    <m/>
    <m/>
    <m/>
    <m/>
    <m/>
    <m/>
    <n v="13"/>
    <s v="1"/>
    <s v="1"/>
  </r>
  <r>
    <s v="was3210"/>
    <s v="sonsocmed"/>
    <m/>
    <m/>
    <m/>
    <m/>
    <m/>
    <m/>
    <m/>
    <m/>
    <m/>
    <n v="745"/>
    <m/>
    <m/>
    <x v="0"/>
    <d v="2019-07-07T16:26:23.000"/>
    <s v="RT @SonSocMed: Using Twitter as a data source: an overview of social media research tools (2019) https://t.co/9RfPGPS4D2_x000a__x000a_#PhDChat #SocialM…"/>
    <s v="https://blogs.lse.ac.uk/impactofsocialsciences/2019/06/18/using-twitter-as-a-data-source-an-overview-of-social-media-research-tools-2019"/>
    <s v="ac.uk"/>
    <x v="5"/>
    <m/>
    <s v="http://pbs.twimg.com/profile_images/1102940827075203073/3Ywj3wKa_normal.png"/>
    <x v="300"/>
    <s v="https://twitter.com/#!/was3210/status/1147904704405561345"/>
    <m/>
    <m/>
    <s v="1147904704405561345"/>
    <m/>
    <b v="0"/>
    <n v="0"/>
    <s v=""/>
    <b v="0"/>
    <s v="en"/>
    <m/>
    <s v=""/>
    <b v="0"/>
    <n v="5"/>
    <s v="1147904562067640320"/>
    <s v="Twitter for Android"/>
    <b v="0"/>
    <s v="1147904562067640320"/>
    <s v="Tweet"/>
    <n v="0"/>
    <n v="0"/>
    <m/>
    <m/>
    <m/>
    <m/>
    <m/>
    <m/>
    <m/>
    <m/>
    <n v="13"/>
    <s v="1"/>
    <s v="1"/>
  </r>
  <r>
    <s v="was3210"/>
    <s v="sonsocmed"/>
    <m/>
    <m/>
    <m/>
    <m/>
    <m/>
    <m/>
    <m/>
    <m/>
    <m/>
    <n v="746"/>
    <m/>
    <m/>
    <x v="0"/>
    <d v="2019-07-11T16:44:02.000"/>
    <s v="RT @SonSocMed: Social scientists can learn to analyse Twitter data for academic research at this 1 day workshop at @sheffhallamuni_x000a__x000a_Social…"/>
    <m/>
    <m/>
    <x v="0"/>
    <m/>
    <s v="http://pbs.twimg.com/profile_images/1102940827075203073/3Ywj3wKa_normal.png"/>
    <x v="301"/>
    <s v="https://twitter.com/#!/was3210/status/1149358699602989057"/>
    <m/>
    <m/>
    <s v="1149358699602989057"/>
    <m/>
    <b v="0"/>
    <n v="0"/>
    <s v=""/>
    <b v="0"/>
    <s v="en"/>
    <m/>
    <s v=""/>
    <b v="0"/>
    <n v="3"/>
    <s v="1149358512356691968"/>
    <s v="Twitter for Android"/>
    <b v="0"/>
    <s v="1149358512356691968"/>
    <s v="Tweet"/>
    <n v="0"/>
    <n v="0"/>
    <m/>
    <m/>
    <m/>
    <m/>
    <m/>
    <m/>
    <m/>
    <m/>
    <n v="13"/>
    <s v="1"/>
    <s v="1"/>
  </r>
  <r>
    <s v="was3210"/>
    <s v="sonsocmed"/>
    <m/>
    <m/>
    <m/>
    <m/>
    <m/>
    <m/>
    <m/>
    <m/>
    <m/>
    <n v="747"/>
    <m/>
    <m/>
    <x v="0"/>
    <d v="2019-07-12T18:38:49.000"/>
    <s v="RT @SonSocMed: Social scientists can learn to analyse Twitter data for academic research at this 1 day workshop at @sheffhallamuni_x000a__x000a_Social…"/>
    <m/>
    <m/>
    <x v="0"/>
    <m/>
    <s v="http://pbs.twimg.com/profile_images/1102940827075203073/3Ywj3wKa_normal.png"/>
    <x v="302"/>
    <s v="https://twitter.com/#!/was3210/status/1149749973883457538"/>
    <m/>
    <m/>
    <s v="1149749973883457538"/>
    <m/>
    <b v="0"/>
    <n v="0"/>
    <s v=""/>
    <b v="0"/>
    <s v="en"/>
    <m/>
    <s v=""/>
    <b v="0"/>
    <n v="3"/>
    <s v="1149740924379049992"/>
    <s v="Twitter for Android"/>
    <b v="0"/>
    <s v="1149740924379049992"/>
    <s v="Tweet"/>
    <n v="0"/>
    <n v="0"/>
    <m/>
    <m/>
    <m/>
    <m/>
    <m/>
    <m/>
    <m/>
    <m/>
    <n v="13"/>
    <s v="1"/>
    <s v="1"/>
  </r>
  <r>
    <s v="marc_smith"/>
    <s v="marc_smith"/>
    <m/>
    <m/>
    <m/>
    <m/>
    <m/>
    <m/>
    <m/>
    <m/>
    <m/>
    <n v="749"/>
    <m/>
    <m/>
    <x v="2"/>
    <d v="2019-07-07T16:31:10.000"/>
    <s v="I hope to see you at the NodeXL Tutorial at #SMSociety2019! https://t.co/YfmS3UGM8q"/>
    <s v="https://twitter.com/SocMediaConf/status/1147564223846912000"/>
    <s v="twitter.com"/>
    <x v="47"/>
    <m/>
    <s v="http://pbs.twimg.com/profile_images/943596894831255552/cMOzkc5i_normal.jpg"/>
    <x v="303"/>
    <s v="https://twitter.com/#!/marc_smith/status/1147905909441478657"/>
    <m/>
    <m/>
    <s v="1147905909441478657"/>
    <m/>
    <b v="0"/>
    <n v="9"/>
    <s v=""/>
    <b v="1"/>
    <s v="en"/>
    <m/>
    <s v="1147564223846912000"/>
    <b v="0"/>
    <n v="5"/>
    <s v=""/>
    <s v="Twitter Web App"/>
    <b v="0"/>
    <s v="1147905909441478657"/>
    <s v="Retweet"/>
    <n v="0"/>
    <n v="0"/>
    <m/>
    <m/>
    <m/>
    <m/>
    <m/>
    <m/>
    <m/>
    <m/>
    <n v="1"/>
    <s v="3"/>
    <s v="3"/>
  </r>
  <r>
    <s v="marc_smith"/>
    <s v="nodexl"/>
    <m/>
    <m/>
    <m/>
    <m/>
    <m/>
    <m/>
    <m/>
    <m/>
    <m/>
    <n v="750"/>
    <m/>
    <m/>
    <x v="0"/>
    <d v="2019-07-02T21:17:14.000"/>
    <s v="RT @was3210: Social Media &amp;amp; Digital Humanities: Social Network Analysis Using _x000a_@NodeXL_x000a__x000a_*virtual attendance possible*_x000a__x000a_https://t.co/dVAOYi0â€¦"/>
    <m/>
    <m/>
    <x v="0"/>
    <m/>
    <s v="http://pbs.twimg.com/profile_images/943596894831255552/cMOzkc5i_normal.jpg"/>
    <x v="304"/>
    <s v="https://twitter.com/#!/marc_smith/status/1146165962988670981"/>
    <m/>
    <m/>
    <s v="1146165962988670981"/>
    <m/>
    <b v="0"/>
    <n v="0"/>
    <s v=""/>
    <b v="0"/>
    <s v="en"/>
    <m/>
    <s v=""/>
    <b v="0"/>
    <n v="8"/>
    <s v="1146115790086770689"/>
    <s v="Twitter Web App"/>
    <b v="0"/>
    <s v="1146115790086770689"/>
    <s v="Tweet"/>
    <n v="0"/>
    <n v="0"/>
    <m/>
    <m/>
    <m/>
    <m/>
    <m/>
    <m/>
    <m/>
    <m/>
    <n v="1"/>
    <s v="3"/>
    <s v="3"/>
  </r>
  <r>
    <s v="was3210"/>
    <s v="marc_smith"/>
    <m/>
    <m/>
    <m/>
    <m/>
    <m/>
    <m/>
    <m/>
    <m/>
    <m/>
    <n v="754"/>
    <m/>
    <m/>
    <x v="0"/>
    <d v="2019-07-08T11:07:13.000"/>
    <s v="RT @marc_smith: I hope to see you at the NodeXL Tutorial at #SMSociety2019! https://t.co/YfmS3UGM8q"/>
    <s v="https://twitter.com/SocMediaConf/status/1147564223846912000"/>
    <s v="twitter.com"/>
    <x v="47"/>
    <m/>
    <s v="http://pbs.twimg.com/profile_images/1102940827075203073/3Ywj3wKa_normal.png"/>
    <x v="305"/>
    <s v="https://twitter.com/#!/was3210/status/1148186773446680576"/>
    <m/>
    <m/>
    <s v="1148186773446680576"/>
    <m/>
    <b v="0"/>
    <n v="0"/>
    <s v=""/>
    <b v="1"/>
    <s v="en"/>
    <m/>
    <s v="1147564223846912000"/>
    <b v="0"/>
    <n v="5"/>
    <s v="1147905909441478657"/>
    <s v="Twitter for Android"/>
    <b v="0"/>
    <s v="1147905909441478657"/>
    <s v="Tweet"/>
    <n v="0"/>
    <n v="0"/>
    <m/>
    <m/>
    <m/>
    <m/>
    <m/>
    <m/>
    <m/>
    <m/>
    <n v="4"/>
    <s v="1"/>
    <s v="3"/>
  </r>
  <r>
    <s v="was3210"/>
    <s v="marc_smith"/>
    <m/>
    <m/>
    <m/>
    <m/>
    <m/>
    <m/>
    <m/>
    <m/>
    <m/>
    <n v="755"/>
    <m/>
    <m/>
    <x v="0"/>
    <d v="2019-07-13T06:52:04.000"/>
    <s v="RT @jgustavob: 6 PM, July 17 at George Mason University Social Media expert @marc_smith will present NodeXL, an open source network analysi…"/>
    <m/>
    <m/>
    <x v="0"/>
    <m/>
    <s v="http://pbs.twimg.com/profile_images/1102940827075203073/3Ywj3wKa_normal.png"/>
    <x v="306"/>
    <s v="https://twitter.com/#!/was3210/status/1149934501079990272"/>
    <m/>
    <m/>
    <s v="1149934501079990272"/>
    <m/>
    <b v="0"/>
    <n v="0"/>
    <s v=""/>
    <b v="1"/>
    <s v="en"/>
    <m/>
    <s v="1149002182999584769"/>
    <b v="0"/>
    <n v="1"/>
    <s v="1149743468585127936"/>
    <s v="Twitter for Android"/>
    <b v="0"/>
    <s v="1149743468585127936"/>
    <s v="Tweet"/>
    <n v="0"/>
    <n v="0"/>
    <m/>
    <m/>
    <m/>
    <m/>
    <m/>
    <m/>
    <m/>
    <m/>
    <n v="4"/>
    <s v="1"/>
    <s v="3"/>
  </r>
  <r>
    <s v="lseimpactblog"/>
    <s v="_zen_bot_"/>
    <m/>
    <m/>
    <m/>
    <m/>
    <m/>
    <m/>
    <m/>
    <m/>
    <m/>
    <n v="757"/>
    <m/>
    <m/>
    <x v="0"/>
    <d v="2019-07-12T15:12:22.000"/>
    <s v="Coding for and as social science @mark_carrigan @_Zen_Bot__x000a__x000a_https://t.co/2wel4bzKYP #DigitalMethods #ComputationalSocialScience https://t.co/XSxFNL7cw5"/>
    <s v="https://blogs.lse.ac.uk/impactofsocialsciences/?p=35899"/>
    <s v="ac.uk"/>
    <x v="48"/>
    <s v="https://pbs.twimg.com/tweet_video_thumb/D_SMHYKW4AAFytR.jpg"/>
    <s v="https://pbs.twimg.com/tweet_video_thumb/D_SMHYKW4AAFytR.jpg"/>
    <x v="307"/>
    <s v="https://twitter.com/#!/lseimpactblog/status/1149698019052228609"/>
    <m/>
    <m/>
    <s v="1149698019052228609"/>
    <m/>
    <b v="0"/>
    <n v="17"/>
    <s v=""/>
    <b v="0"/>
    <s v="en"/>
    <m/>
    <s v=""/>
    <b v="0"/>
    <n v="12"/>
    <s v=""/>
    <s v="Twitter Web Client"/>
    <b v="0"/>
    <s v="1149698019052228609"/>
    <s v="Retweet"/>
    <n v="0"/>
    <n v="0"/>
    <m/>
    <m/>
    <m/>
    <m/>
    <m/>
    <m/>
    <m/>
    <m/>
    <n v="1"/>
    <s v="2"/>
    <s v="2"/>
  </r>
  <r>
    <s v="was3210"/>
    <s v="_zen_bot_"/>
    <m/>
    <m/>
    <m/>
    <m/>
    <m/>
    <m/>
    <m/>
    <m/>
    <m/>
    <n v="758"/>
    <m/>
    <m/>
    <x v="0"/>
    <d v="2019-07-13T11:13:59.000"/>
    <s v="RT @LSEImpactBlog: Coding for and as social science @mark_carrigan @_Zen_Bot__x000a__x000a_https://t.co/2wel4bzKYP #DigitalMethods #ComputationalSocial…"/>
    <s v="https://blogs.lse.ac.uk/impactofsocialsciences/?p=35899"/>
    <s v="ac.uk"/>
    <x v="49"/>
    <m/>
    <s v="http://pbs.twimg.com/profile_images/1102940827075203073/3Ywj3wKa_normal.png"/>
    <x v="308"/>
    <s v="https://twitter.com/#!/was3210/status/1150000415699812352"/>
    <m/>
    <m/>
    <s v="1150000415699812352"/>
    <m/>
    <b v="0"/>
    <n v="0"/>
    <s v=""/>
    <b v="0"/>
    <s v="en"/>
    <m/>
    <s v=""/>
    <b v="0"/>
    <n v="12"/>
    <s v="1149698019052228609"/>
    <s v="Twitter Web Client"/>
    <b v="0"/>
    <s v="1149698019052228609"/>
    <s v="Tweet"/>
    <n v="0"/>
    <n v="0"/>
    <m/>
    <m/>
    <m/>
    <m/>
    <m/>
    <m/>
    <m/>
    <m/>
    <n v="1"/>
    <s v="1"/>
    <s v="2"/>
  </r>
  <r>
    <s v="lseimpactblog"/>
    <s v="lseimpactblog"/>
    <m/>
    <m/>
    <m/>
    <m/>
    <m/>
    <m/>
    <m/>
    <m/>
    <m/>
    <n v="761"/>
    <m/>
    <m/>
    <x v="2"/>
    <d v="2019-06-25T18:00:39.000"/>
    <s v="Using Twitter as a data source: an overview of social media research tools (2019) _x000a__x000a_https://t.co/7Ytk60jBmi #AcademicTwitter #DigitalMethods"/>
    <s v="https://blogs.lse.ac.uk/impactofsocialsciences/?p=35732"/>
    <s v="ac.uk"/>
    <x v="35"/>
    <m/>
    <s v="http://pbs.twimg.com/profile_images/908703729813254145/hfgw7Shs_normal.jpg"/>
    <x v="309"/>
    <s v="https://twitter.com/#!/lseimpactblog/status/1143579774683664385"/>
    <m/>
    <m/>
    <s v="1143579774683664385"/>
    <m/>
    <b v="0"/>
    <n v="36"/>
    <s v=""/>
    <b v="0"/>
    <s v="en"/>
    <m/>
    <s v=""/>
    <b v="0"/>
    <n v="34"/>
    <s v=""/>
    <s v="Hootsuite Inc."/>
    <b v="0"/>
    <s v="1143579774683664385"/>
    <s v="Retweet"/>
    <n v="0"/>
    <n v="0"/>
    <m/>
    <m/>
    <m/>
    <m/>
    <m/>
    <m/>
    <m/>
    <m/>
    <n v="3"/>
    <s v="2"/>
    <s v="2"/>
  </r>
  <r>
    <s v="lseimpactblog"/>
    <s v="lseimpactblog"/>
    <m/>
    <m/>
    <m/>
    <m/>
    <m/>
    <m/>
    <m/>
    <m/>
    <m/>
    <n v="762"/>
    <m/>
    <m/>
    <x v="2"/>
    <d v="2019-07-04T16:00:39.000"/>
    <s v="#ScientistsWhoSelfie – How sharing selfies can build trust in science _x000a__x000a_https://t.co/MhFzq5QRQl #Selfie #AcademicTwitter"/>
    <s v="https://blogs.lse.ac.uk/impactofsocialsciences/?p=35842"/>
    <s v="ac.uk"/>
    <x v="50"/>
    <m/>
    <s v="http://pbs.twimg.com/profile_images/908703729813254145/hfgw7Shs_normal.jpg"/>
    <x v="310"/>
    <s v="https://twitter.com/#!/lseimpactblog/status/1146811064069382144"/>
    <m/>
    <m/>
    <s v="1146811064069382144"/>
    <m/>
    <b v="0"/>
    <n v="8"/>
    <s v=""/>
    <b v="0"/>
    <s v="en"/>
    <m/>
    <s v=""/>
    <b v="0"/>
    <n v="4"/>
    <s v=""/>
    <s v="Hootsuite Inc."/>
    <b v="0"/>
    <s v="1146811064069382144"/>
    <s v="Retweet"/>
    <n v="0"/>
    <n v="0"/>
    <m/>
    <m/>
    <m/>
    <m/>
    <m/>
    <m/>
    <m/>
    <m/>
    <n v="3"/>
    <s v="2"/>
    <s v="2"/>
  </r>
  <r>
    <s v="lseimpactblog"/>
    <s v="was3210"/>
    <m/>
    <m/>
    <m/>
    <m/>
    <m/>
    <m/>
    <m/>
    <m/>
    <m/>
    <n v="763"/>
    <m/>
    <m/>
    <x v="0"/>
    <d v="2019-06-18T10:06:14.000"/>
    <s v="Using Twitter as a data source: an overview of social media research tools (2019) @was3210_x000a__x000a_https://t.co/jgTXD1BAm3 #AcademicTwitter #DigitalMethods"/>
    <s v="https://blogs.lse.ac.uk/impactofsocialsciences/?p=35732"/>
    <s v="ac.uk"/>
    <x v="35"/>
    <m/>
    <s v="http://pbs.twimg.com/profile_images/908703729813254145/hfgw7Shs_normal.jpg"/>
    <x v="311"/>
    <s v="https://twitter.com/#!/lseimpactblog/status/1140923666806558721"/>
    <m/>
    <m/>
    <s v="1140923666806558721"/>
    <m/>
    <b v="0"/>
    <n v="136"/>
    <s v=""/>
    <b v="0"/>
    <s v="en"/>
    <m/>
    <s v=""/>
    <b v="0"/>
    <n v="90"/>
    <s v=""/>
    <s v="Twitter Web Client"/>
    <b v="0"/>
    <s v="1140923666806558721"/>
    <s v="Retweet"/>
    <n v="0"/>
    <n v="0"/>
    <m/>
    <m/>
    <m/>
    <m/>
    <m/>
    <m/>
    <m/>
    <m/>
    <n v="1"/>
    <s v="2"/>
    <s v="1"/>
  </r>
  <r>
    <s v="lseimpactblog"/>
    <s v="lseimpactblog"/>
    <m/>
    <m/>
    <m/>
    <m/>
    <m/>
    <m/>
    <m/>
    <m/>
    <m/>
    <n v="764"/>
    <m/>
    <m/>
    <x v="2"/>
    <d v="2019-07-08T16:00:44.000"/>
    <s v="Using Twitter as a data source: an overview of social media research tools (2019) _x000a__x000a_https://t.co/jgTXD1BAm3 #DigtialMethods"/>
    <s v="https://blogs.lse.ac.uk/impactofsocialsciences/?p=35732"/>
    <s v="ac.uk"/>
    <x v="51"/>
    <m/>
    <s v="http://pbs.twimg.com/profile_images/908703729813254145/hfgw7Shs_normal.jpg"/>
    <x v="312"/>
    <s v="https://twitter.com/#!/lseimpactblog/status/1148260638168440834"/>
    <m/>
    <m/>
    <s v="1148260638168440834"/>
    <m/>
    <b v="0"/>
    <n v="55"/>
    <s v=""/>
    <b v="0"/>
    <s v="en"/>
    <m/>
    <s v=""/>
    <b v="0"/>
    <n v="33"/>
    <s v=""/>
    <s v="Hootsuite Inc."/>
    <b v="0"/>
    <s v="1148260638168440834"/>
    <s v="Retweet"/>
    <n v="0"/>
    <n v="0"/>
    <m/>
    <m/>
    <m/>
    <m/>
    <m/>
    <m/>
    <m/>
    <m/>
    <n v="3"/>
    <s v="2"/>
    <s v="2"/>
  </r>
  <r>
    <s v="was3210"/>
    <s v="lseimpactblog"/>
    <m/>
    <m/>
    <m/>
    <m/>
    <m/>
    <m/>
    <m/>
    <m/>
    <m/>
    <n v="766"/>
    <m/>
    <m/>
    <x v="0"/>
    <d v="2019-07-03T18:15:11.000"/>
    <s v="RT @LSEImpactBlog: Using Twitter as a data source: an overview of social media research tools (2019) _x000a__x000a_https://t.co/7Ytk60jBmi #AcademicTwiâ€¦"/>
    <s v="https://blogs.lse.ac.uk/impactofsocialsciences/?p=35732"/>
    <s v="ac.uk"/>
    <x v="0"/>
    <m/>
    <s v="http://pbs.twimg.com/profile_images/1102940827075203073/3Ywj3wKa_normal.png"/>
    <x v="313"/>
    <s v="https://twitter.com/#!/was3210/status/1146482532579459073"/>
    <m/>
    <m/>
    <s v="1146482532579459073"/>
    <m/>
    <b v="0"/>
    <n v="0"/>
    <s v=""/>
    <b v="0"/>
    <s v="en"/>
    <m/>
    <s v=""/>
    <b v="0"/>
    <n v="34"/>
    <s v="1143579774683664385"/>
    <s v="Twitter for Android"/>
    <b v="0"/>
    <s v="1143579774683664385"/>
    <s v="Tweet"/>
    <n v="0"/>
    <n v="0"/>
    <m/>
    <m/>
    <m/>
    <m/>
    <m/>
    <m/>
    <m/>
    <m/>
    <n v="11"/>
    <s v="1"/>
    <s v="2"/>
  </r>
  <r>
    <s v="was3210"/>
    <s v="lseimpactblog"/>
    <m/>
    <m/>
    <m/>
    <m/>
    <m/>
    <m/>
    <m/>
    <m/>
    <m/>
    <n v="771"/>
    <m/>
    <m/>
    <x v="0"/>
    <d v="2019-07-07T20:20:32.000"/>
    <s v="RT @LSEImpactBlog: #ScientistsWhoSelfie – How sharing selfies can build trust in science _x000a__x000a_https://t.co/MhFzq5QRQl #Selfie #AcademicTwitter"/>
    <s v="https://blogs.lse.ac.uk/impactofsocialsciences/?p=35842"/>
    <s v="ac.uk"/>
    <x v="50"/>
    <m/>
    <s v="http://pbs.twimg.com/profile_images/1102940827075203073/3Ywj3wKa_normal.png"/>
    <x v="314"/>
    <s v="https://twitter.com/#!/was3210/status/1147963631725895680"/>
    <m/>
    <m/>
    <s v="1147963631725895680"/>
    <m/>
    <b v="0"/>
    <n v="0"/>
    <s v=""/>
    <b v="0"/>
    <s v="en"/>
    <m/>
    <s v=""/>
    <b v="0"/>
    <n v="4"/>
    <s v="1146811064069382144"/>
    <s v="Twitter for Android"/>
    <b v="0"/>
    <s v="1146811064069382144"/>
    <s v="Tweet"/>
    <n v="0"/>
    <n v="0"/>
    <m/>
    <m/>
    <m/>
    <m/>
    <m/>
    <m/>
    <m/>
    <m/>
    <n v="11"/>
    <s v="1"/>
    <s v="2"/>
  </r>
  <r>
    <s v="was3210"/>
    <s v="lseimpactblog"/>
    <m/>
    <m/>
    <m/>
    <m/>
    <m/>
    <m/>
    <m/>
    <m/>
    <m/>
    <n v="772"/>
    <m/>
    <m/>
    <x v="0"/>
    <d v="2019-07-09T16:00:58.000"/>
    <s v="Social scientists interested in key methods and tools for researching social media may be interested in this latest @LSEImpactBlog post_x000a__x000a_Using Twitter as a data source: an overview of social media research tools (2019)_x000a_https://t.co/JyQ17AHd0v …_x000a__x000a_#PhDChat #SocialMedia"/>
    <s v="https://blogs.lse.ac.uk/impactofsocialsciences/2019/06/18/using-twitter-as-a-data-source-an-overview-of-social-media-research-tools-2019/"/>
    <s v="ac.uk"/>
    <x v="44"/>
    <m/>
    <s v="http://pbs.twimg.com/profile_images/1102940827075203073/3Ywj3wKa_normal.png"/>
    <x v="315"/>
    <s v="https://twitter.com/#!/was3210/status/1148623086633308160"/>
    <m/>
    <m/>
    <s v="1148623086633308160"/>
    <m/>
    <b v="0"/>
    <n v="4"/>
    <s v=""/>
    <b v="0"/>
    <s v="en"/>
    <m/>
    <s v=""/>
    <b v="0"/>
    <n v="0"/>
    <s v=""/>
    <s v="Buffer"/>
    <b v="0"/>
    <s v="1148623086633308160"/>
    <s v="Tweet"/>
    <n v="0"/>
    <n v="0"/>
    <m/>
    <m/>
    <m/>
    <m/>
    <m/>
    <m/>
    <m/>
    <m/>
    <n v="11"/>
    <s v="1"/>
    <s v="2"/>
  </r>
  <r>
    <s v="was3210"/>
    <s v="lseimpactblog"/>
    <m/>
    <m/>
    <m/>
    <m/>
    <m/>
    <m/>
    <m/>
    <m/>
    <m/>
    <n v="773"/>
    <m/>
    <m/>
    <x v="0"/>
    <d v="2019-07-13T11:13:10.000"/>
    <s v="RT @LSEImpactBlog: Using Twitter as a data source: an overview of social media research tools (2019) @was3210_x000a__x000a_https://t.co/jgTXD1BAm3 #Aca…"/>
    <s v="https://blogs.lse.ac.uk/impactofsocialsciences/?p=35732"/>
    <s v="ac.uk"/>
    <x v="0"/>
    <m/>
    <s v="http://pbs.twimg.com/profile_images/1102940827075203073/3Ywj3wKa_normal.png"/>
    <x v="316"/>
    <s v="https://twitter.com/#!/was3210/status/1150000208065044480"/>
    <m/>
    <m/>
    <s v="1150000208065044480"/>
    <m/>
    <b v="0"/>
    <n v="0"/>
    <s v=""/>
    <b v="0"/>
    <s v="en"/>
    <m/>
    <s v=""/>
    <b v="0"/>
    <n v="90"/>
    <s v="1140923666806558721"/>
    <s v="Twitter Web Client"/>
    <b v="0"/>
    <s v="1140923666806558721"/>
    <s v="Tweet"/>
    <n v="0"/>
    <n v="0"/>
    <m/>
    <m/>
    <m/>
    <m/>
    <m/>
    <m/>
    <m/>
    <m/>
    <n v="11"/>
    <s v="1"/>
    <s v="2"/>
  </r>
  <r>
    <s v="was3210"/>
    <s v="lseimpactblog"/>
    <m/>
    <m/>
    <m/>
    <m/>
    <m/>
    <m/>
    <m/>
    <m/>
    <m/>
    <n v="775"/>
    <m/>
    <m/>
    <x v="0"/>
    <d v="2019-07-13T11:15:37.000"/>
    <s v="RT @LSEImpactBlog: Using Twitter as a data source: an overview of social media research tools (2019) _x000a__x000a_https://t.co/jgTXD1BAm3 #DigtialMeth…"/>
    <s v="https://blogs.lse.ac.uk/impactofsocialsciences/?p=35732"/>
    <s v="ac.uk"/>
    <x v="0"/>
    <m/>
    <s v="http://pbs.twimg.com/profile_images/1102940827075203073/3Ywj3wKa_normal.png"/>
    <x v="317"/>
    <s v="https://twitter.com/#!/was3210/status/1150000826393534464"/>
    <m/>
    <m/>
    <s v="1150000826393534464"/>
    <m/>
    <b v="0"/>
    <n v="0"/>
    <s v=""/>
    <b v="0"/>
    <s v="en"/>
    <m/>
    <s v=""/>
    <b v="0"/>
    <n v="33"/>
    <s v="1148260638168440834"/>
    <s v="Twitter Web Client"/>
    <b v="0"/>
    <s v="1148260638168440834"/>
    <s v="Tweet"/>
    <n v="0"/>
    <n v="0"/>
    <m/>
    <m/>
    <m/>
    <m/>
    <m/>
    <m/>
    <m/>
    <m/>
    <n v="11"/>
    <s v="1"/>
    <s v="2"/>
  </r>
  <r>
    <s v="was3210"/>
    <s v="nodexl"/>
    <m/>
    <m/>
    <m/>
    <m/>
    <m/>
    <m/>
    <m/>
    <m/>
    <m/>
    <n v="776"/>
    <m/>
    <m/>
    <x v="0"/>
    <d v="2019-06-30T10:33:07.000"/>
    <s v="Social media has become influential &amp;amp; important to study. _x000a__x000a_Learn to analyse Twitter data for academic research at this 1 day event in #Sheffield!_x000a__x000a_Social Media &amp;amp; Digital Humanities: Social Network Analysis Using _x000a_@NodeXL_x000a__x000a_https://t.co/dVAOYi04Aj_x000a__x000a_#PhDChat #SocialMedia"/>
    <s v="https://www.eventbrite.com/e/social-media-digital-humanities-social-network-analysis-using-nodexl-tickets-59532362900"/>
    <s v="eventbrite.com"/>
    <x v="52"/>
    <m/>
    <s v="http://pbs.twimg.com/profile_images/1102940827075203073/3Ywj3wKa_normal.png"/>
    <x v="318"/>
    <s v="https://twitter.com/#!/was3210/status/1145279090120908802"/>
    <m/>
    <m/>
    <s v="1145279090120908802"/>
    <m/>
    <b v="0"/>
    <n v="4"/>
    <s v=""/>
    <b v="0"/>
    <s v="en"/>
    <m/>
    <s v=""/>
    <b v="0"/>
    <n v="2"/>
    <s v=""/>
    <s v="Twitter Web Client"/>
    <b v="0"/>
    <s v="1145279090120908802"/>
    <s v="Tweet"/>
    <n v="0"/>
    <n v="0"/>
    <m/>
    <m/>
    <m/>
    <m/>
    <m/>
    <m/>
    <m/>
    <m/>
    <n v="29"/>
    <s v="1"/>
    <s v="3"/>
  </r>
  <r>
    <s v="was3210"/>
    <s v="nodexl"/>
    <m/>
    <m/>
    <m/>
    <m/>
    <m/>
    <m/>
    <m/>
    <m/>
    <m/>
    <n v="777"/>
    <m/>
    <m/>
    <x v="0"/>
    <d v="2019-06-30T16:04:17.000"/>
    <s v="Social media has become influential &amp;amp; important to study. _x000a__x000a_Learn to analyse Twitter data for academic research at this 1 day event in #Sheffield!_x000a__x000a_Social Media &amp;amp; Digital Humanities: Social Network Analysis Using _x000a_@NodeXL_x000a__x000a_https://t.co/dVAOYi04Aj_x000a__x000a_#PhDChat #SocialMedia"/>
    <s v="https://www.eventbrite.com/e/social-media-digital-humanities-social-network-analysis-using-nodexl-tickets-59532362900"/>
    <s v="eventbrite.com"/>
    <x v="52"/>
    <m/>
    <s v="http://pbs.twimg.com/profile_images/1102940827075203073/3Ywj3wKa_normal.png"/>
    <x v="319"/>
    <s v="https://twitter.com/#!/was3210/status/1145362427007176705"/>
    <m/>
    <m/>
    <s v="1145362427007176705"/>
    <m/>
    <b v="0"/>
    <n v="10"/>
    <s v=""/>
    <b v="0"/>
    <s v="en"/>
    <m/>
    <s v=""/>
    <b v="0"/>
    <n v="2"/>
    <s v=""/>
    <s v="Twitter for Android"/>
    <b v="0"/>
    <s v="1145362427007176705"/>
    <s v="Tweet"/>
    <n v="0"/>
    <n v="0"/>
    <m/>
    <m/>
    <m/>
    <m/>
    <m/>
    <m/>
    <m/>
    <m/>
    <n v="29"/>
    <s v="1"/>
    <s v="3"/>
  </r>
  <r>
    <s v="was3210"/>
    <s v="nodexl"/>
    <m/>
    <m/>
    <m/>
    <m/>
    <m/>
    <m/>
    <m/>
    <m/>
    <m/>
    <n v="778"/>
    <m/>
    <m/>
    <x v="0"/>
    <d v="2019-07-01T20:17:14.000"/>
    <s v="Social media has become influential &amp;amp; important to study. _x000a__x000a_Learn to analyse Twitter data for academic research at this 1 day event in #Sheffield!_x000a__x000a_Social Media &amp;amp; Digital Humanities: Social Network Analysis Using _x000a_@NodeXL_x000a__x000a_https://t.co/dVAOYi04Aj_x000a__x000a_#PhDChat #SocialMedia"/>
    <s v="https://www.eventbrite.com/e/social-media-digital-humanities-social-network-analysis-using-nodexl-tickets-59532362900"/>
    <s v="eventbrite.com"/>
    <x v="52"/>
    <m/>
    <s v="http://pbs.twimg.com/profile_images/1102940827075203073/3Ywj3wKa_normal.png"/>
    <x v="320"/>
    <s v="https://twitter.com/#!/was3210/status/1145788473112182784"/>
    <m/>
    <m/>
    <s v="1145788473112182784"/>
    <m/>
    <b v="0"/>
    <n v="0"/>
    <s v=""/>
    <b v="0"/>
    <s v="en"/>
    <m/>
    <s v=""/>
    <b v="0"/>
    <n v="0"/>
    <s v=""/>
    <s v="Twitter Web Client"/>
    <b v="0"/>
    <s v="1145788473112182784"/>
    <s v="Tweet"/>
    <n v="0"/>
    <n v="0"/>
    <m/>
    <m/>
    <m/>
    <m/>
    <m/>
    <m/>
    <m/>
    <m/>
    <n v="29"/>
    <s v="1"/>
    <s v="3"/>
  </r>
  <r>
    <s v="was3210"/>
    <s v="nodexl"/>
    <m/>
    <m/>
    <m/>
    <m/>
    <m/>
    <m/>
    <m/>
    <m/>
    <m/>
    <n v="779"/>
    <m/>
    <m/>
    <x v="0"/>
    <d v="2019-07-02T17:57:52.000"/>
    <s v="Social Media &amp;amp; Digital Humanities: Social Network Analysis Using _x000a_@NodeXL_x000a__x000a_*virtual attendance possible*_x000a__x000a_https://t.co/dVAOYi04Aj_x000a__x000a_#PhDChat #SocialMedia #DigitalSociety https://t.co/DJsuL6o5ML"/>
    <s v="https://www.eventbrite.com/e/social-media-digital-humanities-social-network-analysis-using-nodexl-tickets-59532362900"/>
    <s v="eventbrite.com"/>
    <x v="42"/>
    <s v="https://pbs.twimg.com/media/D-fSOktXsAc0kEh.jpg"/>
    <s v="https://pbs.twimg.com/media/D-fSOktXsAc0kEh.jpg"/>
    <x v="321"/>
    <s v="https://twitter.com/#!/was3210/status/1146115790086770689"/>
    <m/>
    <m/>
    <s v="1146115790086770689"/>
    <m/>
    <b v="0"/>
    <n v="6"/>
    <s v=""/>
    <b v="0"/>
    <s v="en"/>
    <m/>
    <s v=""/>
    <b v="0"/>
    <n v="3"/>
    <s v=""/>
    <s v="Twitter for Android"/>
    <b v="0"/>
    <s v="1146115790086770689"/>
    <s v="Tweet"/>
    <n v="0"/>
    <n v="0"/>
    <m/>
    <m/>
    <m/>
    <m/>
    <m/>
    <m/>
    <m/>
    <m/>
    <n v="29"/>
    <s v="1"/>
    <s v="3"/>
  </r>
  <r>
    <s v="was3210"/>
    <s v="nodexl"/>
    <m/>
    <m/>
    <m/>
    <m/>
    <m/>
    <m/>
    <m/>
    <m/>
    <m/>
    <n v="781"/>
    <m/>
    <m/>
    <x v="0"/>
    <d v="2019-07-02T22:01:33.000"/>
    <s v="Social Media &amp;amp; Digital Humanities: Social Network Analysis Using _x000a_@NodeXL_x000a__x000a_*virtual attendance possible*_x000a__x000a_https://t.co/dVAOYi04Aj_x000a__x000a_#PhDChat #SocialMedia #DigitalSociety https://t.co/3Qvnz5bAia"/>
    <s v="https://www.eventbrite.com/e/social-media-digital-humanities-social-network-analysis-using-nodexl-tickets-59532362900"/>
    <s v="eventbrite.com"/>
    <x v="42"/>
    <s v="https://pbs.twimg.com/media/D-gKAGPWkAMYTAK.jpg"/>
    <s v="https://pbs.twimg.com/media/D-gKAGPWkAMYTAK.jpg"/>
    <x v="322"/>
    <s v="https://twitter.com/#!/was3210/status/1146177112396767233"/>
    <m/>
    <m/>
    <s v="1146177112396767233"/>
    <m/>
    <b v="0"/>
    <n v="7"/>
    <s v=""/>
    <b v="0"/>
    <s v="en"/>
    <m/>
    <s v=""/>
    <b v="0"/>
    <n v="3"/>
    <s v=""/>
    <s v="Twitter for Android"/>
    <b v="0"/>
    <s v="1146177112396767233"/>
    <s v="Tweet"/>
    <n v="0"/>
    <n v="0"/>
    <m/>
    <m/>
    <m/>
    <m/>
    <m/>
    <m/>
    <m/>
    <m/>
    <n v="29"/>
    <s v="1"/>
    <s v="3"/>
  </r>
  <r>
    <s v="was3210"/>
    <s v="nodexl"/>
    <m/>
    <m/>
    <m/>
    <m/>
    <m/>
    <m/>
    <m/>
    <m/>
    <m/>
    <n v="784"/>
    <m/>
    <m/>
    <x v="0"/>
    <d v="2019-07-03T12:08:51.000"/>
    <s v="Social Media &amp;amp; Digital Humanities: Social Network Analysis Using _x000a_@NodeXL_x000a__x000a_*virtual attendance possible*_x000a__x000a_https://t.co/dVAOYi04Aj â€¦_x000a__x000a_#PhDChat #SocialMedia #DigitalSociety https://t.co/aGHmqDDHxa"/>
    <s v="https://www.eventbrite.com/e/social-media-digital-humanities-social-network-analysis-using-nodexl-tickets-59532362900"/>
    <s v="eventbrite.com"/>
    <x v="42"/>
    <s v="https://pbs.twimg.com/media/D-jLzOkWsAAXv87.jpg"/>
    <s v="https://pbs.twimg.com/media/D-jLzOkWsAAXv87.jpg"/>
    <x v="323"/>
    <s v="https://twitter.com/#!/was3210/status/1146390343547588608"/>
    <m/>
    <m/>
    <s v="1146390343547588608"/>
    <m/>
    <b v="0"/>
    <n v="6"/>
    <s v=""/>
    <b v="0"/>
    <s v="en"/>
    <m/>
    <s v=""/>
    <b v="0"/>
    <n v="2"/>
    <s v=""/>
    <s v="Twitter Web Client"/>
    <b v="0"/>
    <s v="1146390343547588608"/>
    <s v="Tweet"/>
    <n v="0"/>
    <n v="0"/>
    <m/>
    <m/>
    <m/>
    <m/>
    <m/>
    <m/>
    <m/>
    <m/>
    <n v="29"/>
    <s v="1"/>
    <s v="3"/>
  </r>
  <r>
    <s v="was3210"/>
    <s v="nodexl"/>
    <m/>
    <m/>
    <m/>
    <m/>
    <m/>
    <m/>
    <m/>
    <m/>
    <m/>
    <n v="785"/>
    <m/>
    <m/>
    <x v="0"/>
    <d v="2019-07-03T18:05:07.000"/>
    <s v="Learn how to use @NodeXL to analyse social media data at this event at @sheffhallamuni ! #PhDChat https://t.co/kiV5nR08F3"/>
    <s v="https://twitter.com/was3210/status/1146400309192908802"/>
    <s v="twitter.com"/>
    <x v="5"/>
    <m/>
    <s v="http://pbs.twimg.com/profile_images/1102940827075203073/3Ywj3wKa_normal.png"/>
    <x v="324"/>
    <s v="https://twitter.com/#!/was3210/status/1146480001648353281"/>
    <m/>
    <m/>
    <s v="1146480001648353281"/>
    <m/>
    <b v="0"/>
    <n v="6"/>
    <s v=""/>
    <b v="1"/>
    <s v="en"/>
    <m/>
    <s v="1146400309192908802"/>
    <b v="0"/>
    <n v="2"/>
    <s v=""/>
    <s v="Twitter for Android"/>
    <b v="0"/>
    <s v="1146480001648353281"/>
    <s v="Tweet"/>
    <n v="0"/>
    <n v="0"/>
    <m/>
    <m/>
    <m/>
    <m/>
    <m/>
    <m/>
    <m/>
    <m/>
    <n v="29"/>
    <s v="1"/>
    <s v="3"/>
  </r>
  <r>
    <s v="was3210"/>
    <s v="nodexl"/>
    <m/>
    <m/>
    <m/>
    <m/>
    <m/>
    <m/>
    <m/>
    <m/>
    <m/>
    <n v="786"/>
    <m/>
    <m/>
    <x v="0"/>
    <d v="2019-07-03T20:47:57.000"/>
    <s v="Social Media &amp;amp; Digital Humanities: Social Network Analysis Using _x000a_@NodeXL_x000a__x000a_*virtual attendance possible*_x000a__x000a_https://t.co/dVAOYi04Aj_x000a__x000a_#PhDChat #SocialMedia #DigitalSociety https://t.co/FotgodFR2U"/>
    <s v="https://www.eventbrite.com/e/social-media-digital-humanities-social-network-analysis-using-nodexl-tickets-59532362900"/>
    <s v="eventbrite.com"/>
    <x v="42"/>
    <s v="https://pbs.twimg.com/media/D-lCv3dWkAE3AUE.jpg"/>
    <s v="https://pbs.twimg.com/media/D-lCv3dWkAE3AUE.jpg"/>
    <x v="325"/>
    <s v="https://twitter.com/#!/was3210/status/1146520981227343872"/>
    <m/>
    <m/>
    <s v="1146520981227343872"/>
    <m/>
    <b v="0"/>
    <n v="10"/>
    <s v=""/>
    <b v="0"/>
    <s v="en"/>
    <m/>
    <s v=""/>
    <b v="0"/>
    <n v="4"/>
    <s v=""/>
    <s v="Twitter for Android"/>
    <b v="0"/>
    <s v="1146520981227343872"/>
    <s v="Tweet"/>
    <n v="0"/>
    <n v="0"/>
    <m/>
    <m/>
    <m/>
    <m/>
    <m/>
    <m/>
    <m/>
    <m/>
    <n v="29"/>
    <s v="1"/>
    <s v="3"/>
  </r>
  <r>
    <s v="was3210"/>
    <s v="nodexl"/>
    <m/>
    <m/>
    <m/>
    <m/>
    <m/>
    <m/>
    <m/>
    <m/>
    <m/>
    <n v="787"/>
    <m/>
    <m/>
    <x v="0"/>
    <d v="2019-07-03T21:02:43.000"/>
    <s v="RT @was3210: Social Media &amp;amp; Digital Humanities: Social Network Analysis Using _x000a_@NodeXL_x000a__x000a_*virtual attendance possible*_x000a__x000a_https://t.co/dVAOYi0…"/>
    <m/>
    <m/>
    <x v="0"/>
    <m/>
    <s v="http://pbs.twimg.com/profile_images/1102940827075203073/3Ywj3wKa_normal.png"/>
    <x v="326"/>
    <s v="https://twitter.com/#!/was3210/status/1146524695229095943"/>
    <m/>
    <m/>
    <s v="1146524695229095943"/>
    <m/>
    <b v="0"/>
    <n v="0"/>
    <s v=""/>
    <b v="0"/>
    <s v="en"/>
    <m/>
    <s v=""/>
    <b v="0"/>
    <n v="4"/>
    <s v="1146520981227343872"/>
    <s v="Twitter for Android"/>
    <b v="0"/>
    <s v="1146520981227343872"/>
    <s v="Tweet"/>
    <n v="0"/>
    <n v="0"/>
    <m/>
    <m/>
    <m/>
    <m/>
    <m/>
    <m/>
    <m/>
    <m/>
    <n v="29"/>
    <s v="1"/>
    <s v="3"/>
  </r>
  <r>
    <s v="was3210"/>
    <s v="nodexl"/>
    <m/>
    <m/>
    <m/>
    <m/>
    <m/>
    <m/>
    <m/>
    <m/>
    <m/>
    <n v="788"/>
    <m/>
    <m/>
    <x v="0"/>
    <d v="2019-07-04T07:37:51.000"/>
    <s v="This is what a @NodeXL graph looks like on #diabetes discussion on Twitter (see full report here https://t.co/ysuPrVlcEK)_x000a__x000a_Learn to create your own social network graphs, August 16th at Sheffield Hallam University._x000a_*online attendance possible *_x000a_https://t.co/a8n8CeD1V7_x000a__x000a_#PhDChat https://t.co/9WfVoVPA9m"/>
    <s v="http://www.nodexlgraphgallery.org/Pages/Graph.aspx?graphID=201982 https://www.eventbrite.com/e/social-media-digital-humanities-social-network-analysis-using-nodexl-tickets-59532362900/amp?__twitter_impression=true"/>
    <s v="nodexlgraphgallery.org eventbrite.com"/>
    <x v="53"/>
    <s v="https://pbs.twimg.com/media/D-nXf5CWsAoBGYZ.jpg"/>
    <s v="https://pbs.twimg.com/media/D-nXf5CWsAoBGYZ.jpg"/>
    <x v="327"/>
    <s v="https://twitter.com/#!/was3210/status/1146684532583751680"/>
    <m/>
    <m/>
    <s v="1146684532583751680"/>
    <m/>
    <b v="0"/>
    <n v="9"/>
    <s v=""/>
    <b v="0"/>
    <s v="en"/>
    <m/>
    <s v=""/>
    <b v="0"/>
    <n v="3"/>
    <s v=""/>
    <s v="Twitter for Android"/>
    <b v="0"/>
    <s v="1146684532583751680"/>
    <s v="Tweet"/>
    <n v="0"/>
    <n v="0"/>
    <m/>
    <m/>
    <m/>
    <m/>
    <m/>
    <m/>
    <m/>
    <m/>
    <n v="29"/>
    <s v="1"/>
    <s v="3"/>
  </r>
  <r>
    <s v="was3210"/>
    <s v="nodexl"/>
    <m/>
    <m/>
    <m/>
    <m/>
    <m/>
    <m/>
    <m/>
    <m/>
    <m/>
    <n v="789"/>
    <m/>
    <m/>
    <x v="0"/>
    <d v="2019-07-04T12:05:15.000"/>
    <s v="Social Media &amp;amp; Digital Humanities: Social Network Analysis Using _x000a_@NodeXL_x000a__x000a_*virtual attendance possible*_x000a__x000a_https://t.co/dVAOYi04Aj_x000a__x000a_#PhDChat #SocialMedia #DigitalSociety https://t.co/HalHeJou3w"/>
    <s v="https://www.eventbrite.com/e/social-media-digital-humanities-social-network-analysis-using-nodexl-tickets-59532362900"/>
    <s v="eventbrite.com"/>
    <x v="42"/>
    <s v="https://pbs.twimg.com/media/D-oUr54WkAE0pip.jpg"/>
    <s v="https://pbs.twimg.com/media/D-oUr54WkAE0pip.jpg"/>
    <x v="328"/>
    <s v="https://twitter.com/#!/was3210/status/1146751827058274304"/>
    <m/>
    <m/>
    <s v="1146751827058274304"/>
    <m/>
    <b v="0"/>
    <n v="8"/>
    <s v=""/>
    <b v="0"/>
    <s v="en"/>
    <m/>
    <s v=""/>
    <b v="0"/>
    <n v="2"/>
    <s v=""/>
    <s v="Twitter for Android"/>
    <b v="0"/>
    <s v="1146751827058274304"/>
    <s v="Tweet"/>
    <n v="0"/>
    <n v="0"/>
    <m/>
    <m/>
    <m/>
    <m/>
    <m/>
    <m/>
    <m/>
    <m/>
    <n v="29"/>
    <s v="1"/>
    <s v="3"/>
  </r>
  <r>
    <s v="was3210"/>
    <s v="nodexl"/>
    <m/>
    <m/>
    <m/>
    <m/>
    <m/>
    <m/>
    <m/>
    <m/>
    <m/>
    <n v="790"/>
    <m/>
    <m/>
    <x v="0"/>
    <d v="2019-07-04T15:00:16.000"/>
    <s v="Learn to analyse Twitter data for academic research at this 1 day workshop at @sheffhallamuni_x000a__x000a_Social Media &amp;amp; Digital Humanities: Social Network Analysis Using _x000a_@NodeXL_x000a__x000a_https://t.co/dVAOYi04Aj_x000a__x000a_#PhDChat #SocialMedia #Dataviz #DigitalSociety #AcademicTwitter https://t.co/DEhWIzRfEO"/>
    <s v="https://www.eventbrite.com/e/social-media-digital-humanities-social-network-analysis-using-nodexl-tickets-59532362900"/>
    <s v="eventbrite.com"/>
    <x v="45"/>
    <s v="https://pbs.twimg.com/media/D-o8uTpXoAA5mFF.jpg"/>
    <s v="https://pbs.twimg.com/media/D-o8uTpXoAA5mFF.jpg"/>
    <x v="329"/>
    <s v="https://twitter.com/#!/was3210/status/1146795870396059649"/>
    <m/>
    <m/>
    <s v="1146795870396059649"/>
    <m/>
    <b v="0"/>
    <n v="7"/>
    <s v=""/>
    <b v="0"/>
    <s v="en"/>
    <m/>
    <s v=""/>
    <b v="0"/>
    <n v="2"/>
    <s v=""/>
    <s v="Twitter Web Client"/>
    <b v="0"/>
    <s v="1146795870396059649"/>
    <s v="Tweet"/>
    <n v="0"/>
    <n v="0"/>
    <m/>
    <m/>
    <m/>
    <m/>
    <m/>
    <m/>
    <m/>
    <m/>
    <n v="29"/>
    <s v="1"/>
    <s v="3"/>
  </r>
  <r>
    <s v="was3210"/>
    <s v="nodexl"/>
    <m/>
    <m/>
    <m/>
    <m/>
    <m/>
    <m/>
    <m/>
    <m/>
    <m/>
    <n v="791"/>
    <m/>
    <m/>
    <x v="0"/>
    <d v="2019-07-04T21:04:39.000"/>
    <s v="Learn to analyse Twitter data for academic research at this 1 day workshop at @sheffhallamuni_x000a__x000a_Social Media &amp;amp; Digital Humanities: Social Network Analysis Using _x000a_@NodeXL_x000a__x000a_https://t.co/dVAOYi04Aj_x000a__x000a_#PhDChat #SocialMedia #Dataviz #DigitalSociety #AcademicTwitter https://t.co/5SYHvZL59r"/>
    <s v="https://www.eventbrite.com/e/social-media-digital-humanities-social-network-analysis-using-nodexl-tickets-59532362900"/>
    <s v="eventbrite.com"/>
    <x v="45"/>
    <s v="https://pbs.twimg.com/media/D-qQKCKX4AEwenQ.jpg"/>
    <s v="https://pbs.twimg.com/media/D-qQKCKX4AEwenQ.jpg"/>
    <x v="330"/>
    <s v="https://twitter.com/#!/was3210/status/1146887569344552961"/>
    <m/>
    <m/>
    <s v="1146887569344552961"/>
    <m/>
    <b v="0"/>
    <n v="11"/>
    <s v=""/>
    <b v="0"/>
    <s v="en"/>
    <m/>
    <s v=""/>
    <b v="0"/>
    <n v="5"/>
    <s v=""/>
    <s v="Twitter for Android"/>
    <b v="0"/>
    <s v="1146887569344552961"/>
    <s v="Tweet"/>
    <n v="0"/>
    <n v="0"/>
    <m/>
    <m/>
    <m/>
    <m/>
    <m/>
    <m/>
    <m/>
    <m/>
    <n v="29"/>
    <s v="1"/>
    <s v="3"/>
  </r>
  <r>
    <s v="was3210"/>
    <s v="nodexl"/>
    <m/>
    <m/>
    <m/>
    <m/>
    <m/>
    <m/>
    <m/>
    <m/>
    <m/>
    <n v="792"/>
    <m/>
    <m/>
    <x v="0"/>
    <d v="2019-07-05T20:31:48.000"/>
    <s v="Learn to analyse Twitter data for academic research at this 1 day workshop at @sheffhallamuni_x000a__x000a_Social Media &amp;amp; Digital Humanities: Social Network Analysis Using _x000a_@NodeXL_x000a__x000a_https://t.co/dVAOYi04Aj_x000a__x000a_#PhDChat #SocialMedia #Dataviz #DigitalSociety #AcademicTwitter https://t.co/UApocNORZ0"/>
    <s v="https://www.eventbrite.com/e/social-media-digital-humanities-social-network-analysis-using-nodexl-tickets-59532362900"/>
    <s v="eventbrite.com"/>
    <x v="45"/>
    <s v="https://pbs.twimg.com/media/D-vSOzzXoAAEU90.jpg"/>
    <s v="https://pbs.twimg.com/media/D-vSOzzXoAAEU90.jpg"/>
    <x v="331"/>
    <s v="https://twitter.com/#!/was3210/status/1147241692296372224"/>
    <m/>
    <m/>
    <s v="1147241692296372224"/>
    <m/>
    <b v="0"/>
    <n v="7"/>
    <s v=""/>
    <b v="0"/>
    <s v="en"/>
    <m/>
    <s v=""/>
    <b v="0"/>
    <n v="4"/>
    <s v=""/>
    <s v="Twitter for Android"/>
    <b v="0"/>
    <s v="1147241692296372224"/>
    <s v="Tweet"/>
    <n v="0"/>
    <n v="0"/>
    <m/>
    <m/>
    <m/>
    <m/>
    <m/>
    <m/>
    <m/>
    <m/>
    <n v="29"/>
    <s v="1"/>
    <s v="3"/>
  </r>
  <r>
    <s v="was3210"/>
    <s v="nodexl"/>
    <m/>
    <m/>
    <m/>
    <m/>
    <m/>
    <m/>
    <m/>
    <m/>
    <m/>
    <n v="793"/>
    <m/>
    <m/>
    <x v="0"/>
    <d v="2019-07-06T09:17:39.000"/>
    <s v="Learn to analyse Twitter data for academic research at this 1 day workshop at @sheffhallamuni_x000a__x000a_Social Media &amp;amp; Digital Humanities: Social Network Analysis Using _x000a_@NodeXL_x000a__x000a_https://t.co/dVAOYi04Aj_x000a__x000a_#PhDChat #SocialMedia #Dataviz #DigitalSociety #AcademicTwitter https://t.co/ycvhVpDTQL"/>
    <s v="https://www.eventbrite.com/e/social-media-digital-humanities-social-network-analysis-using-nodexl-tickets-59532362900"/>
    <s v="eventbrite.com"/>
    <x v="45"/>
    <s v="https://pbs.twimg.com/media/D-yBhHaXoAAzIt8.jpg"/>
    <s v="https://pbs.twimg.com/media/D-yBhHaXoAAzIt8.jpg"/>
    <x v="332"/>
    <s v="https://twitter.com/#!/was3210/status/1147434422402191360"/>
    <m/>
    <m/>
    <s v="1147434422402191360"/>
    <m/>
    <b v="0"/>
    <n v="9"/>
    <s v=""/>
    <b v="0"/>
    <s v="en"/>
    <m/>
    <s v=""/>
    <b v="0"/>
    <n v="4"/>
    <s v=""/>
    <s v="Twitter for Android"/>
    <b v="0"/>
    <s v="1147434422402191360"/>
    <s v="Tweet"/>
    <n v="0"/>
    <n v="0"/>
    <m/>
    <m/>
    <m/>
    <m/>
    <m/>
    <m/>
    <m/>
    <m/>
    <n v="29"/>
    <s v="1"/>
    <s v="3"/>
  </r>
  <r>
    <s v="was3210"/>
    <s v="nodexl"/>
    <m/>
    <m/>
    <m/>
    <m/>
    <m/>
    <m/>
    <m/>
    <m/>
    <m/>
    <n v="794"/>
    <m/>
    <m/>
    <x v="0"/>
    <d v="2019-07-06T22:49:34.000"/>
    <s v="Learn to analyse Twitter data for academic research at this 1 day workshop at @sheffhallamuni_x000a__x000a_Social Media &amp;amp; Digital Humanities: Social Network Analysis Using _x000a_@NodeXL_x000a__x000a_https://t.co/dVAOYi04Aj_x000a__x000a_#PhDChat #SocialMedia #Dataviz #DigitalSociety #AcademicTwitter"/>
    <s v="https://www.eventbrite.com/e/social-media-digital-humanities-social-network-analysis-using-nodexl-tickets-59532362900"/>
    <s v="eventbrite.com"/>
    <x v="45"/>
    <m/>
    <s v="http://pbs.twimg.com/profile_images/1102940827075203073/3Ywj3wKa_normal.png"/>
    <x v="333"/>
    <s v="https://twitter.com/#!/was3210/status/1147638746986229760"/>
    <m/>
    <m/>
    <s v="1147638746986229760"/>
    <m/>
    <b v="0"/>
    <n v="5"/>
    <s v=""/>
    <b v="0"/>
    <s v="en"/>
    <m/>
    <s v=""/>
    <b v="0"/>
    <n v="3"/>
    <s v=""/>
    <s v="Twitter for Android"/>
    <b v="0"/>
    <s v="1147638746986229760"/>
    <s v="Tweet"/>
    <n v="0"/>
    <n v="0"/>
    <m/>
    <m/>
    <m/>
    <m/>
    <m/>
    <m/>
    <m/>
    <m/>
    <n v="29"/>
    <s v="1"/>
    <s v="3"/>
  </r>
  <r>
    <s v="was3210"/>
    <s v="nodexl"/>
    <m/>
    <m/>
    <m/>
    <m/>
    <m/>
    <m/>
    <m/>
    <m/>
    <m/>
    <n v="795"/>
    <m/>
    <m/>
    <x v="0"/>
    <d v="2019-07-08T17:00:55.000"/>
    <s v="Learn to analyse Twitter data for academic research at this 1 day workshop at @sheffhallamuni_x000a__x000a_Social Media &amp;amp; Digital Humanities: Social Network Analysis Using _x000a_@NodeXL_x000a__x000a_https://t.co/s57R4W1WNt_x000a__x000a_#PhDChat #SocialMedia #Dataviz #DigitalSociety #AcademicTwitter https://t.co/AlOnTkqmpP"/>
    <s v="https://www.eventbrite.com/e/social-media-digital-humanities-social-network-analysis-using-nodexl-tickets-59532362900"/>
    <s v="eventbrite.com"/>
    <x v="45"/>
    <s v="https://pbs.twimg.com/media/D-9-vUVXYAAsa42.jpg"/>
    <s v="https://pbs.twimg.com/media/D-9-vUVXYAAsa42.jpg"/>
    <x v="334"/>
    <s v="https://twitter.com/#!/was3210/status/1148275784039239682"/>
    <m/>
    <m/>
    <s v="1148275784039239682"/>
    <m/>
    <b v="0"/>
    <n v="0"/>
    <s v=""/>
    <b v="0"/>
    <s v="en"/>
    <m/>
    <s v=""/>
    <b v="0"/>
    <n v="1"/>
    <s v=""/>
    <s v="Buffer"/>
    <b v="0"/>
    <s v="1148275784039239682"/>
    <s v="Tweet"/>
    <n v="0"/>
    <n v="0"/>
    <m/>
    <m/>
    <m/>
    <m/>
    <m/>
    <m/>
    <m/>
    <m/>
    <n v="29"/>
    <s v="1"/>
    <s v="3"/>
  </r>
  <r>
    <s v="was3210"/>
    <s v="nodexl"/>
    <m/>
    <m/>
    <m/>
    <m/>
    <m/>
    <m/>
    <m/>
    <m/>
    <m/>
    <n v="796"/>
    <m/>
    <m/>
    <x v="0"/>
    <d v="2019-07-08T21:00:40.000"/>
    <s v="In our recent paper on #Twitter a part of our analysis applied social network analysis (#SNA) using @NodeXL in order to better understand the network structures of 12-health conditions. _x000a__x000a_You can read our open access publication here: https://t.co/3UwXrjAVvK #phdchat #socialmedia https://t.co/bihcIqzrYM"/>
    <s v="https://link.springer.com/article/10.1007/s00038-018-1192-5"/>
    <s v="springer.com"/>
    <x v="54"/>
    <s v="https://pbs.twimg.com/media/D--1nNZWkAA07hV.png"/>
    <s v="https://pbs.twimg.com/media/D--1nNZWkAA07hV.png"/>
    <x v="335"/>
    <s v="https://twitter.com/#!/was3210/status/1148336117223215109"/>
    <m/>
    <m/>
    <s v="1148336117223215109"/>
    <m/>
    <b v="0"/>
    <n v="8"/>
    <s v=""/>
    <b v="0"/>
    <s v="en"/>
    <m/>
    <s v=""/>
    <b v="0"/>
    <n v="0"/>
    <s v=""/>
    <s v="Buffer"/>
    <b v="0"/>
    <s v="1148336117223215109"/>
    <s v="Tweet"/>
    <n v="0"/>
    <n v="0"/>
    <m/>
    <m/>
    <m/>
    <m/>
    <m/>
    <m/>
    <m/>
    <m/>
    <n v="29"/>
    <s v="1"/>
    <s v="3"/>
  </r>
  <r>
    <s v="was3210"/>
    <s v="nodexl"/>
    <m/>
    <m/>
    <m/>
    <m/>
    <m/>
    <m/>
    <m/>
    <m/>
    <m/>
    <n v="797"/>
    <m/>
    <m/>
    <x v="0"/>
    <d v="2019-07-09T13:14:53.000"/>
    <s v="Learn to analyse Twitter data for academic research at this 1 day workshop at @sheffhallamuni_x000a__x000a_Social Media &amp;amp; Digital Humanities: Social Network Analysis Using _x000a_@NodeXL_x000a__x000a_https://t.co/s57R4W1WNt _x000a__x000a_#PhDChat #SocialMedia #Dataviz #DigitalSociety #AcademicTwitter"/>
    <s v="https://www.eventbrite.com/e/social-media-digital-humanities-social-network-analysis-using-nodexl-tickets-59532362900"/>
    <s v="eventbrite.com"/>
    <x v="45"/>
    <m/>
    <s v="http://pbs.twimg.com/profile_images/1102940827075203073/3Ywj3wKa_normal.png"/>
    <x v="336"/>
    <s v="https://twitter.com/#!/was3210/status/1148581289940926465"/>
    <m/>
    <m/>
    <s v="1148581289940926465"/>
    <m/>
    <b v="0"/>
    <n v="6"/>
    <s v=""/>
    <b v="0"/>
    <s v="en"/>
    <m/>
    <s v=""/>
    <b v="0"/>
    <n v="3"/>
    <s v=""/>
    <s v="Twitter Web Client"/>
    <b v="0"/>
    <s v="1148581289940926465"/>
    <s v="Tweet"/>
    <n v="0"/>
    <n v="0"/>
    <m/>
    <m/>
    <m/>
    <m/>
    <m/>
    <m/>
    <m/>
    <m/>
    <n v="29"/>
    <s v="1"/>
    <s v="3"/>
  </r>
  <r>
    <s v="was3210"/>
    <s v="nodexl"/>
    <m/>
    <m/>
    <m/>
    <m/>
    <m/>
    <m/>
    <m/>
    <m/>
    <m/>
    <n v="798"/>
    <m/>
    <m/>
    <x v="0"/>
    <d v="2019-07-10T16:00:51.000"/>
    <s v="Social scientists, learn to analyse Twitter data for academic research at this 1 day workshop at @sheffhallamuni_x000a__x000a_Social Media &amp;amp; Digital Humanities: Social Network Analysis Using _x000a_@NodeXL_x000a__x000a_https://t.co/dVAOYi04Aj_x000a__x000a_#PhDChat #SocialMedia #Dataviz #DigitalSociety #AcademicTwitter"/>
    <s v="https://www.eventbrite.com/e/social-media-digital-humanities-social-network-analysis-using-nodexl-tickets-59532362900"/>
    <s v="eventbrite.com"/>
    <x v="45"/>
    <m/>
    <s v="http://pbs.twimg.com/profile_images/1102940827075203073/3Ywj3wKa_normal.png"/>
    <x v="337"/>
    <s v="https://twitter.com/#!/was3210/status/1148985444522176513"/>
    <m/>
    <m/>
    <s v="1148985444522176513"/>
    <m/>
    <b v="0"/>
    <n v="6"/>
    <s v=""/>
    <b v="0"/>
    <s v="en"/>
    <m/>
    <s v=""/>
    <b v="0"/>
    <n v="1"/>
    <s v=""/>
    <s v="Twitter for Android"/>
    <b v="0"/>
    <s v="1148985444522176513"/>
    <s v="Tweet"/>
    <n v="0"/>
    <n v="0"/>
    <m/>
    <m/>
    <m/>
    <m/>
    <m/>
    <m/>
    <m/>
    <m/>
    <n v="29"/>
    <s v="1"/>
    <s v="3"/>
  </r>
  <r>
    <s v="was3210"/>
    <s v="nodexl"/>
    <m/>
    <m/>
    <m/>
    <m/>
    <m/>
    <m/>
    <m/>
    <m/>
    <m/>
    <n v="799"/>
    <m/>
    <m/>
    <x v="0"/>
    <d v="2019-07-10T22:07:07.000"/>
    <s v="Social scientists can learn to analyse Twitter data for academic research at this 1 day workshop at @sheffhallamuni_x000a__x000a_Social Media &amp;amp; Digital Humanities: Social Network Analysis Using _x000a_@NodeXL_x000a__x000a_https://t.co/dVAOYi04Aj_x000a__x000a_#PhDChat #SocialMedia #Dataviz #DigitalSociety #AcademicTwitter"/>
    <s v="https://www.eventbrite.com/e/social-media-digital-humanities-social-network-analysis-using-nodexl-tickets-59532362900"/>
    <s v="eventbrite.com"/>
    <x v="45"/>
    <m/>
    <s v="http://pbs.twimg.com/profile_images/1102940827075203073/3Ywj3wKa_normal.png"/>
    <x v="338"/>
    <s v="https://twitter.com/#!/was3210/status/1149077617972301826"/>
    <m/>
    <m/>
    <s v="1149077617972301826"/>
    <m/>
    <b v="0"/>
    <n v="7"/>
    <s v=""/>
    <b v="0"/>
    <s v="en"/>
    <m/>
    <s v=""/>
    <b v="0"/>
    <n v="2"/>
    <s v=""/>
    <s v="Twitter for Android"/>
    <b v="0"/>
    <s v="1149077617972301826"/>
    <s v="Tweet"/>
    <n v="0"/>
    <n v="0"/>
    <m/>
    <m/>
    <m/>
    <m/>
    <m/>
    <m/>
    <m/>
    <m/>
    <n v="29"/>
    <s v="1"/>
    <s v="3"/>
  </r>
  <r>
    <s v="was3210"/>
    <s v="nodexl"/>
    <m/>
    <m/>
    <m/>
    <m/>
    <m/>
    <m/>
    <m/>
    <m/>
    <m/>
    <n v="800"/>
    <m/>
    <m/>
    <x v="0"/>
    <d v="2019-07-11T08:29:07.000"/>
    <s v="Social scientists, learn to analyse Twitter data for academic research at this 1 day workshop at @sheffhallamuni_x000a__x000a_Social Media &amp;amp; Digital Humanities: Social Network Analysis Using _x000a_@NodeXL_x000a__x000a_https://t.co/dVAOYi04Aj _x000a__x000a_#PhDChat #SocialMedia #Dataviz #DigitalSociety #AcademicTwitter"/>
    <s v="https://www.eventbrite.com/e/social-media-digital-humanities-social-network-analysis-using-nodexl-tickets-59532362900"/>
    <s v="eventbrite.com"/>
    <x v="45"/>
    <m/>
    <s v="http://pbs.twimg.com/profile_images/1102940827075203073/3Ywj3wKa_normal.png"/>
    <x v="339"/>
    <s v="https://twitter.com/#!/was3210/status/1149234147342393345"/>
    <m/>
    <m/>
    <s v="1149234147342393345"/>
    <m/>
    <b v="0"/>
    <n v="8"/>
    <s v=""/>
    <b v="0"/>
    <s v="en"/>
    <m/>
    <s v=""/>
    <b v="0"/>
    <n v="4"/>
    <s v=""/>
    <s v="Twitter Web Client"/>
    <b v="0"/>
    <s v="1149234147342393345"/>
    <s v="Tweet"/>
    <n v="0"/>
    <n v="0"/>
    <m/>
    <m/>
    <m/>
    <m/>
    <m/>
    <m/>
    <m/>
    <m/>
    <n v="29"/>
    <s v="1"/>
    <s v="3"/>
  </r>
  <r>
    <s v="was3210"/>
    <s v="nodexl"/>
    <m/>
    <m/>
    <m/>
    <m/>
    <m/>
    <m/>
    <m/>
    <m/>
    <m/>
    <n v="801"/>
    <m/>
    <m/>
    <x v="0"/>
    <d v="2019-07-11T21:29:14.000"/>
    <s v="Social scientists, learn to analyse Twitter data for academic research at this 1 day workshop at @sheffhallamuni_x000a__x000a_Social Media &amp;amp; Digital Humanities: Social Network Analysis Using _x000a_@NodeXL_x000a__x000a_https://t.co/dVAOYi04Aj _x000a__x000a_#PhDChat #SocialMedia #Dataviz #DigitalSociety #AcademicTwitter"/>
    <s v="https://www.eventbrite.com/e/social-media-digital-humanities-social-network-analysis-using-nodexl-tickets-59532362900"/>
    <s v="eventbrite.com"/>
    <x v="45"/>
    <m/>
    <s v="http://pbs.twimg.com/profile_images/1102940827075203073/3Ywj3wKa_normal.png"/>
    <x v="340"/>
    <s v="https://twitter.com/#!/was3210/status/1149430473166401536"/>
    <m/>
    <m/>
    <s v="1149430473166401536"/>
    <m/>
    <b v="0"/>
    <n v="5"/>
    <s v=""/>
    <b v="0"/>
    <s v="en"/>
    <m/>
    <s v=""/>
    <b v="0"/>
    <n v="1"/>
    <s v=""/>
    <s v="Twitter for Android"/>
    <b v="0"/>
    <s v="1149430473166401536"/>
    <s v="Tweet"/>
    <n v="0"/>
    <n v="0"/>
    <m/>
    <m/>
    <m/>
    <m/>
    <m/>
    <m/>
    <m/>
    <m/>
    <n v="29"/>
    <s v="1"/>
    <s v="3"/>
  </r>
  <r>
    <s v="was3210"/>
    <s v="nodexl"/>
    <m/>
    <m/>
    <m/>
    <m/>
    <m/>
    <m/>
    <m/>
    <m/>
    <m/>
    <n v="802"/>
    <m/>
    <m/>
    <x v="0"/>
    <d v="2019-07-12T10:08:12.000"/>
    <s v="Social scientists, learn to analyse Twitter data for academic research at this 1 day workshop at @sheffhallamuni_x000a__x000a_Social Media &amp;amp; Digital Humanities: Social Network Analysis Using _x000a_@NodeXL_x000a__x000a_https://t.co/dVAOYhItbJ …_x000a__x000a_#PhDChat #SocialMedia #Dataviz #DigitalSociety #AcademicTwitter"/>
    <s v="https://www.eventbrite.com/e/social-media-digital-humanities-social-network-analysis-using-nodexl-tickets-59532362900"/>
    <s v="eventbrite.com"/>
    <x v="45"/>
    <m/>
    <s v="http://pbs.twimg.com/profile_images/1102940827075203073/3Ywj3wKa_normal.png"/>
    <x v="341"/>
    <s v="https://twitter.com/#!/was3210/status/1149621473448845314"/>
    <m/>
    <m/>
    <s v="1149621473448845314"/>
    <m/>
    <b v="0"/>
    <n v="7"/>
    <s v=""/>
    <b v="0"/>
    <s v="en"/>
    <m/>
    <s v=""/>
    <b v="0"/>
    <n v="0"/>
    <s v=""/>
    <s v="Twitter Web Client"/>
    <b v="0"/>
    <s v="1149621473448845314"/>
    <s v="Tweet"/>
    <n v="0"/>
    <n v="0"/>
    <m/>
    <m/>
    <m/>
    <m/>
    <m/>
    <m/>
    <m/>
    <m/>
    <n v="29"/>
    <s v="1"/>
    <s v="3"/>
  </r>
  <r>
    <s v="was3210"/>
    <s v="nodexl"/>
    <m/>
    <m/>
    <m/>
    <m/>
    <m/>
    <m/>
    <m/>
    <m/>
    <m/>
    <n v="803"/>
    <m/>
    <m/>
    <x v="0"/>
    <d v="2019-07-13T11:10:23.000"/>
    <s v="Social scientists can learn to analyse Twitter data for academic research at this 1 day workshop at @sheffhallamuni_x000a__x000a_Social Media &amp;amp; Digital Humanities: Social Network Analysis Using _x000a_@NodeXL_x000a__x000a_https://t.co/dVAOYi04Aj_x000a__x000a_#PhDChat #SocialMedia #Dataviz #DigitalSociety #AcademicTwitter"/>
    <s v="https://www.eventbrite.com/e/social-media-digital-humanities-social-network-analysis-using-nodexl-tickets-59532362900"/>
    <s v="eventbrite.com"/>
    <x v="45"/>
    <m/>
    <s v="http://pbs.twimg.com/profile_images/1102940827075203073/3Ywj3wKa_normal.png"/>
    <x v="342"/>
    <s v="https://twitter.com/#!/was3210/status/1149999509818281985"/>
    <m/>
    <m/>
    <s v="1149999509818281985"/>
    <m/>
    <b v="0"/>
    <n v="0"/>
    <s v=""/>
    <b v="0"/>
    <s v="en"/>
    <m/>
    <s v=""/>
    <b v="0"/>
    <n v="1"/>
    <s v=""/>
    <s v="Twitter Web Client"/>
    <b v="0"/>
    <s v="1149999509818281985"/>
    <s v="Tweet"/>
    <n v="0"/>
    <n v="0"/>
    <m/>
    <m/>
    <m/>
    <m/>
    <m/>
    <m/>
    <m/>
    <m/>
    <n v="29"/>
    <s v="1"/>
    <s v="3"/>
  </r>
  <r>
    <s v="was3210"/>
    <s v="nodexl"/>
    <m/>
    <m/>
    <m/>
    <m/>
    <m/>
    <m/>
    <m/>
    <m/>
    <m/>
    <n v="804"/>
    <m/>
    <m/>
    <x v="0"/>
    <d v="2019-07-13T17:33:50.000"/>
    <s v="Social scientists can learn to analyse Twitter data for academic research at this workshop at @sheffhallamuni_x000a__x000a_Social Media &amp;amp; Digital Humanities: Social Network Analysis Using _x000a_@NodeXL_x000a__x000a_https://t.co/dVAOYi04Aj_x000a__x000a_#PhDChat #SocialMedia #Dataviz #DigitalSociety #AcademicTwitter"/>
    <s v="https://www.eventbrite.com/e/social-media-digital-humanities-social-network-analysis-using-nodexl-tickets-59532362900"/>
    <s v="eventbrite.com"/>
    <x v="45"/>
    <m/>
    <s v="http://pbs.twimg.com/profile_images/1102940827075203073/3Ywj3wKa_normal.png"/>
    <x v="343"/>
    <s v="https://twitter.com/#!/was3210/status/1150096005691584515"/>
    <m/>
    <m/>
    <s v="1150096005691584515"/>
    <m/>
    <b v="0"/>
    <n v="4"/>
    <s v=""/>
    <b v="0"/>
    <s v="en"/>
    <m/>
    <s v=""/>
    <b v="0"/>
    <n v="3"/>
    <s v=""/>
    <s v="Twitter Web Client"/>
    <b v="0"/>
    <s v="1150096005691584515"/>
    <s v="Tweet"/>
    <n v="0"/>
    <n v="0"/>
    <m/>
    <m/>
    <m/>
    <m/>
    <m/>
    <m/>
    <m/>
    <m/>
    <n v="29"/>
    <s v="1"/>
    <s v="3"/>
  </r>
  <r>
    <s v="was3210"/>
    <s v="sheffhallamuni"/>
    <m/>
    <m/>
    <m/>
    <m/>
    <m/>
    <m/>
    <m/>
    <m/>
    <m/>
    <n v="815"/>
    <m/>
    <m/>
    <x v="0"/>
    <d v="2019-07-06T14:48:12.000"/>
    <s v="Learn to analyse Twitter data for academic research at this 1 day workshop at @sheffhallamuni_x000a__x000a_https://t.co/dVAOYi04Aj_x000a__x000a_#phdchat  #academictwitter #dataviz #bigdata #researchmethods #ecrchat #phdadvice #phdforum #phdlife #acwri https://t.co/31Wq5gGid6"/>
    <s v="https://www.eventbrite.com/e/social-media-digital-humanities-social-network-analysis-using-nodexl-tickets-59532362900"/>
    <s v="eventbrite.com"/>
    <x v="55"/>
    <s v="https://pbs.twimg.com/media/D-zNK-4XYAE9S7y.jpg"/>
    <s v="https://pbs.twimg.com/media/D-zNK-4XYAE9S7y.jpg"/>
    <x v="344"/>
    <s v="https://twitter.com/#!/was3210/status/1147517608327045120"/>
    <m/>
    <m/>
    <s v="1147517608327045120"/>
    <m/>
    <b v="0"/>
    <n v="1"/>
    <s v=""/>
    <b v="0"/>
    <s v="en"/>
    <m/>
    <s v=""/>
    <b v="0"/>
    <n v="2"/>
    <s v=""/>
    <s v="Twitter for Android"/>
    <b v="0"/>
    <s v="1147517608327045120"/>
    <s v="Tweet"/>
    <n v="0"/>
    <n v="0"/>
    <m/>
    <m/>
    <m/>
    <m/>
    <m/>
    <m/>
    <m/>
    <m/>
    <n v="24"/>
    <s v="1"/>
    <s v="1"/>
  </r>
  <r>
    <s v="was3210"/>
    <s v="sheffhallamuni"/>
    <m/>
    <m/>
    <m/>
    <m/>
    <m/>
    <m/>
    <m/>
    <m/>
    <m/>
    <n v="827"/>
    <m/>
    <m/>
    <x v="0"/>
    <d v="2019-07-13T11:21:33.000"/>
    <s v="Social scientists can learn to analyse Twitter data for academic research at this 1 day workshop at @sheffhallamuni https://t.co/gub1QnmRqw #phdchat #socialmedia"/>
    <s v="https://wasimahmed.org/2019/07/13/social-scientists-can-learn-to-analyse-twitter-data-for-academic-research-at-this-1-day-workshop-at-sheffhallamuni/"/>
    <s v="wasimahmed.org"/>
    <x v="44"/>
    <m/>
    <s v="http://pbs.twimg.com/profile_images/1102940827075203073/3Ywj3wKa_normal.png"/>
    <x v="345"/>
    <s v="https://twitter.com/#!/was3210/status/1150002318324240384"/>
    <m/>
    <m/>
    <s v="1150002318324240384"/>
    <m/>
    <b v="0"/>
    <n v="0"/>
    <s v=""/>
    <b v="0"/>
    <s v="en"/>
    <m/>
    <s v=""/>
    <b v="0"/>
    <n v="0"/>
    <s v=""/>
    <s v="Twitter Web Client"/>
    <b v="0"/>
    <s v="1150002318324240384"/>
    <s v="Tweet"/>
    <n v="0"/>
    <n v="0"/>
    <m/>
    <m/>
    <m/>
    <m/>
    <m/>
    <m/>
    <m/>
    <m/>
    <n v="24"/>
    <s v="1"/>
    <s v="1"/>
  </r>
  <r>
    <s v="rainydaypftu"/>
    <s v="rainydaypftu"/>
    <m/>
    <m/>
    <m/>
    <m/>
    <m/>
    <m/>
    <m/>
    <m/>
    <m/>
    <n v="829"/>
    <m/>
    <m/>
    <x v="2"/>
    <d v="2019-07-02T14:16:01.000"/>
    <s v="If you save just Â£3 a day it adds up to Â£1,095 over a year_x000a__x000a_Read more money saving tips from the money advice service: _x000a_https://t.co/DvCyk5snPO _x000a__x000a_#TipTuesday #LifeHacks https://t.co/hcb7Y1Ix9F"/>
    <s v="https://www.moneyadviceservice.org.uk/en/articles/emergency-savings-how-much-is-enough"/>
    <s v="org.uk"/>
    <x v="56"/>
    <s v="https://pbs.twimg.com/media/D-efdDAUIAE14-n.jpg"/>
    <s v="https://pbs.twimg.com/media/D-efdDAUIAE14-n.jpg"/>
    <x v="346"/>
    <s v="https://twitter.com/#!/rainydaypftu/status/1146059959185989634"/>
    <m/>
    <m/>
    <s v="1146059959185989634"/>
    <m/>
    <b v="0"/>
    <n v="2"/>
    <s v=""/>
    <b v="0"/>
    <s v="en"/>
    <m/>
    <s v=""/>
    <b v="0"/>
    <n v="1"/>
    <s v=""/>
    <s v="Twitter for Android"/>
    <b v="0"/>
    <s v="1146059959185989634"/>
    <s v="Retweet"/>
    <n v="0"/>
    <n v="0"/>
    <m/>
    <m/>
    <m/>
    <m/>
    <m/>
    <m/>
    <m/>
    <m/>
    <n v="12"/>
    <s v="9"/>
    <s v="9"/>
  </r>
  <r>
    <s v="rainydaypftu"/>
    <s v="rainydaypftu"/>
    <m/>
    <m/>
    <m/>
    <m/>
    <m/>
    <m/>
    <m/>
    <m/>
    <m/>
    <n v="830"/>
    <m/>
    <m/>
    <x v="2"/>
    <d v="2019-07-03T14:41:10.000"/>
    <s v="Self-made millionaires soar 18% on Ebay - via Retail Gazette https://t.co/s5XNZ7fcgJ #PhDChat"/>
    <s v="https://www.retailgazette.co.uk/blog/2019/07/self-made-millionaires-soar-18-ebay/"/>
    <s v="co.uk"/>
    <x v="5"/>
    <m/>
    <s v="http://pbs.twimg.com/profile_images/1101894125820014592/lhkfnvOm_normal.jpg"/>
    <x v="347"/>
    <s v="https://twitter.com/#!/rainydaypftu/status/1146428676948602881"/>
    <m/>
    <m/>
    <s v="1146428676948602881"/>
    <m/>
    <b v="0"/>
    <n v="3"/>
    <s v=""/>
    <b v="0"/>
    <s v="en"/>
    <m/>
    <s v=""/>
    <b v="0"/>
    <n v="1"/>
    <s v=""/>
    <s v="Twitter for Android"/>
    <b v="0"/>
    <s v="1146428676948602881"/>
    <s v="Retweet"/>
    <n v="0"/>
    <n v="0"/>
    <m/>
    <m/>
    <m/>
    <m/>
    <m/>
    <m/>
    <m/>
    <m/>
    <n v="12"/>
    <s v="9"/>
    <s v="9"/>
  </r>
  <r>
    <s v="rainydaypftu"/>
    <s v="rainydaypftu"/>
    <m/>
    <m/>
    <m/>
    <m/>
    <m/>
    <m/>
    <m/>
    <m/>
    <m/>
    <n v="831"/>
    <m/>
    <m/>
    <x v="2"/>
    <d v="2019-07-03T14:42:47.000"/>
    <s v="3 Money myths that hold many people back: Self-made millionaire Grant Sabatier https://t.co/MaHXoljLcW #PhDChat"/>
    <s v="https://www.cnbc.com/2019/06/29/3-money-myths-that-hold-many-people-back-self-made-millionaire.html?__source=sharebar|twitter&amp;par=sharebar"/>
    <s v="cnbc.com"/>
    <x v="5"/>
    <m/>
    <s v="http://pbs.twimg.com/profile_images/1101894125820014592/lhkfnvOm_normal.jpg"/>
    <x v="348"/>
    <s v="https://twitter.com/#!/rainydaypftu/status/1146429082848153600"/>
    <m/>
    <m/>
    <s v="1146429082848153600"/>
    <m/>
    <b v="0"/>
    <n v="3"/>
    <s v=""/>
    <b v="0"/>
    <s v="en"/>
    <m/>
    <s v=""/>
    <b v="0"/>
    <n v="1"/>
    <s v=""/>
    <s v="Twitter for Android"/>
    <b v="0"/>
    <s v="1146429082848153600"/>
    <s v="Retweet"/>
    <n v="0"/>
    <n v="0"/>
    <m/>
    <m/>
    <m/>
    <m/>
    <m/>
    <m/>
    <m/>
    <m/>
    <n v="12"/>
    <s v="9"/>
    <s v="9"/>
  </r>
  <r>
    <s v="rainydaypftu"/>
    <s v="rainydaypftu"/>
    <m/>
    <m/>
    <m/>
    <m/>
    <m/>
    <m/>
    <m/>
    <m/>
    <m/>
    <n v="832"/>
    <m/>
    <m/>
    <x v="2"/>
    <d v="2019-07-03T14:38:25.000"/>
    <s v="This video provides background to our recent research project, 'Rainy Day' (@RainyDayPFTU ) which is funded by the Think Forward Initiative._x000a__x000a_https://t.co/S8G2sm9aUi_x000a__x000a_#PhDChat #Finance #Money"/>
    <s v="https://www.youtube.com/watch?v=YaPDTLGSFk8&amp;feature=youtu.be&amp;fbclid=IwAR0E0ChF5uKTwovUHpq0JRsDB0v4DlUqqqds3YPcFHcEZ2H2vUXbjwcxrN4"/>
    <s v="youtube.com"/>
    <x v="57"/>
    <m/>
    <s v="http://pbs.twimg.com/profile_images/1101894125820014592/lhkfnvOm_normal.jpg"/>
    <x v="349"/>
    <s v="https://twitter.com/#!/rainydaypftu/status/1146427983726612480"/>
    <m/>
    <m/>
    <s v="1146427983726612480"/>
    <m/>
    <b v="0"/>
    <n v="3"/>
    <s v=""/>
    <b v="0"/>
    <s v="en"/>
    <m/>
    <s v=""/>
    <b v="0"/>
    <n v="1"/>
    <s v=""/>
    <s v="Twitter for Android"/>
    <b v="0"/>
    <s v="1146427983726612480"/>
    <s v="Retweet"/>
    <n v="0"/>
    <n v="0"/>
    <m/>
    <m/>
    <m/>
    <m/>
    <m/>
    <m/>
    <m/>
    <m/>
    <n v="12"/>
    <s v="9"/>
    <s v="9"/>
  </r>
  <r>
    <s v="rainydaypftu"/>
    <s v="rainydaypftu"/>
    <m/>
    <m/>
    <m/>
    <m/>
    <m/>
    <m/>
    <m/>
    <m/>
    <m/>
    <n v="833"/>
    <m/>
    <m/>
    <x v="2"/>
    <d v="2019-07-08T11:46:04.000"/>
    <s v="If you save just £3 a day it adds up to £1,095 over a year_x000a__x000a_ #LifeHacks"/>
    <m/>
    <m/>
    <x v="58"/>
    <m/>
    <s v="http://pbs.twimg.com/profile_images/1101894125820014592/lhkfnvOm_normal.jpg"/>
    <x v="350"/>
    <s v="https://twitter.com/#!/rainydaypftu/status/1148196549543022592"/>
    <m/>
    <m/>
    <s v="1148196549543022592"/>
    <m/>
    <b v="0"/>
    <n v="2"/>
    <s v=""/>
    <b v="0"/>
    <s v="en"/>
    <m/>
    <s v=""/>
    <b v="0"/>
    <n v="2"/>
    <s v=""/>
    <s v="Twitter Web Client"/>
    <b v="0"/>
    <s v="1148196549543022592"/>
    <s v="Retweet"/>
    <n v="0"/>
    <n v="0"/>
    <m/>
    <m/>
    <m/>
    <m/>
    <m/>
    <m/>
    <m/>
    <m/>
    <n v="12"/>
    <s v="9"/>
    <s v="9"/>
  </r>
  <r>
    <s v="rainydaypftu"/>
    <s v="rainydaypftu"/>
    <m/>
    <m/>
    <m/>
    <m/>
    <m/>
    <m/>
    <m/>
    <m/>
    <m/>
    <n v="834"/>
    <m/>
    <m/>
    <x v="2"/>
    <d v="2019-07-08T11:39:40.000"/>
    <s v="New on our blog:_x000a__x000a_Financial fraudsters are becoming more sophisticated, here’s what you can do about it https://t.co/lVzdi7f4xT_x000a__x000a_#PhDChat #Finance #Money"/>
    <s v="https://rainydayapp.wordpress.com/2019/06/28/financial-fraudsters-are-becoming-more-sophisticated-heres-what-you-can-do-about-it/"/>
    <s v="wordpress.com"/>
    <x v="57"/>
    <m/>
    <s v="http://pbs.twimg.com/profile_images/1101894125820014592/lhkfnvOm_normal.jpg"/>
    <x v="351"/>
    <s v="https://twitter.com/#!/rainydaypftu/status/1148194937281945600"/>
    <m/>
    <m/>
    <s v="1148194937281945600"/>
    <m/>
    <b v="0"/>
    <n v="2"/>
    <s v=""/>
    <b v="0"/>
    <s v="en"/>
    <m/>
    <s v=""/>
    <b v="0"/>
    <n v="2"/>
    <s v=""/>
    <s v="Twitter Web Client"/>
    <b v="0"/>
    <s v="1148194937281945600"/>
    <s v="Retweet"/>
    <n v="0"/>
    <n v="0"/>
    <m/>
    <m/>
    <m/>
    <m/>
    <m/>
    <m/>
    <m/>
    <m/>
    <n v="12"/>
    <s v="9"/>
    <s v="9"/>
  </r>
  <r>
    <s v="rainydaypftu"/>
    <s v="rainydaypftu"/>
    <m/>
    <m/>
    <m/>
    <m/>
    <m/>
    <m/>
    <m/>
    <m/>
    <m/>
    <n v="835"/>
    <m/>
    <m/>
    <x v="2"/>
    <d v="2019-07-03T14:58:35.000"/>
    <s v="The man who left his call centre job and is now an eBay business millionaire https://t.co/kym0KsDRcW #PhDChat #Finance #Money #Savings"/>
    <s v="https://www.thenorthernecho.co.uk/business/17731837.urban-surfers-of-peterlee-has-become-multi-million-pound-business-trading-on-ebay/?ref=twtrec"/>
    <s v="co.uk"/>
    <x v="2"/>
    <m/>
    <s v="http://pbs.twimg.com/profile_images/1101894125820014592/lhkfnvOm_normal.jpg"/>
    <x v="352"/>
    <s v="https://twitter.com/#!/rainydaypftu/status/1146433058188472321"/>
    <m/>
    <m/>
    <s v="1146433058188472321"/>
    <m/>
    <b v="0"/>
    <n v="5"/>
    <s v=""/>
    <b v="0"/>
    <s v="en"/>
    <m/>
    <s v=""/>
    <b v="0"/>
    <n v="2"/>
    <s v=""/>
    <s v="Twitter for Android"/>
    <b v="0"/>
    <s v="1146433058188472321"/>
    <s v="Retweet"/>
    <n v="0"/>
    <n v="0"/>
    <m/>
    <m/>
    <m/>
    <m/>
    <m/>
    <m/>
    <m/>
    <m/>
    <n v="12"/>
    <s v="9"/>
    <s v="9"/>
  </r>
  <r>
    <s v="rainydaypftu"/>
    <s v="rainydaypftu"/>
    <m/>
    <m/>
    <m/>
    <m/>
    <m/>
    <m/>
    <m/>
    <m/>
    <m/>
    <n v="836"/>
    <m/>
    <m/>
    <x v="2"/>
    <d v="2019-07-09T19:58:04.000"/>
    <s v="Do you have enough money saved for a rainy day?_x000a__x000a_The Money Advice Service note that a good rule of thumb is to have three months’ essential outgoings available in an instant access savings account._x000a__x000a_ #PhDChat #Finance #Savings https://t.co/o9dC3fs2mx"/>
    <m/>
    <m/>
    <x v="59"/>
    <s v="https://pbs.twimg.com/ext_tw_video_thumb/1148682735923400704/pu/img/fTfyBjn0QD3Ge7TW.jpg"/>
    <s v="https://pbs.twimg.com/ext_tw_video_thumb/1148682735923400704/pu/img/fTfyBjn0QD3Ge7TW.jpg"/>
    <x v="353"/>
    <s v="https://twitter.com/#!/rainydaypftu/status/1148682753719898112"/>
    <m/>
    <m/>
    <s v="1148682753719898112"/>
    <m/>
    <b v="0"/>
    <n v="3"/>
    <s v=""/>
    <b v="0"/>
    <s v="en"/>
    <m/>
    <s v=""/>
    <b v="0"/>
    <n v="2"/>
    <s v=""/>
    <s v="Buffer"/>
    <b v="0"/>
    <s v="1148682753719898112"/>
    <s v="Retweet"/>
    <n v="0"/>
    <n v="0"/>
    <m/>
    <m/>
    <m/>
    <m/>
    <m/>
    <m/>
    <m/>
    <m/>
    <n v="12"/>
    <s v="9"/>
    <s v="9"/>
  </r>
  <r>
    <s v="rainydaypftu"/>
    <s v="rainydaypftu"/>
    <m/>
    <m/>
    <m/>
    <m/>
    <m/>
    <m/>
    <m/>
    <m/>
    <m/>
    <n v="837"/>
    <m/>
    <m/>
    <x v="2"/>
    <d v="2019-07-09T10:02:30.000"/>
    <s v="Do you have enough money saved for a rainy day?_x000a__x000a_The Money Advice Service note that a good rule of thumb is to have three months’ essential outgoings available in an instant access savings account._x000a__x000a_ #PhDChat #Finance #Savings https://t.co/edM0iDOI9f"/>
    <m/>
    <m/>
    <x v="59"/>
    <s v="https://pbs.twimg.com/ext_tw_video_thumb/1148532722777899008/pu/img/XM6nHwiLW2meADEI.jpg"/>
    <s v="https://pbs.twimg.com/ext_tw_video_thumb/1148532722777899008/pu/img/XM6nHwiLW2meADEI.jpg"/>
    <x v="354"/>
    <s v="https://twitter.com/#!/rainydaypftu/status/1148532872262881280"/>
    <m/>
    <m/>
    <s v="1148532872262881280"/>
    <m/>
    <b v="0"/>
    <n v="2"/>
    <s v=""/>
    <b v="0"/>
    <s v="en"/>
    <m/>
    <s v=""/>
    <b v="0"/>
    <n v="1"/>
    <s v=""/>
    <s v="Twitter Web Client"/>
    <b v="0"/>
    <s v="1148532872262881280"/>
    <s v="Retweet"/>
    <n v="0"/>
    <n v="0"/>
    <m/>
    <m/>
    <m/>
    <m/>
    <m/>
    <m/>
    <m/>
    <m/>
    <n v="12"/>
    <s v="9"/>
    <s v="9"/>
  </r>
  <r>
    <s v="rainydaypftu"/>
    <s v="rainydaypftu"/>
    <m/>
    <m/>
    <m/>
    <m/>
    <m/>
    <m/>
    <m/>
    <m/>
    <m/>
    <n v="838"/>
    <m/>
    <m/>
    <x v="2"/>
    <d v="2019-07-09T09:57:56.000"/>
    <s v="BBC News - Will Facebook's digital money Libra be good for Africa? https://t.co/p7wgL99Eg9_x000a_#phdchat #finance #money"/>
    <s v="https://www.bbc.co.uk/news/world-africa-48882301"/>
    <s v="co.uk"/>
    <x v="57"/>
    <m/>
    <s v="http://pbs.twimg.com/profile_images/1101894125820014592/lhkfnvOm_normal.jpg"/>
    <x v="355"/>
    <s v="https://twitter.com/#!/rainydaypftu/status/1148531725049487360"/>
    <m/>
    <m/>
    <s v="1148531725049487360"/>
    <m/>
    <b v="0"/>
    <n v="1"/>
    <s v=""/>
    <b v="0"/>
    <s v="en"/>
    <m/>
    <s v=""/>
    <b v="0"/>
    <n v="1"/>
    <s v=""/>
    <s v="Twitter Web Client"/>
    <b v="0"/>
    <s v="1148531725049487360"/>
    <s v="Retweet"/>
    <n v="0"/>
    <n v="0"/>
    <m/>
    <m/>
    <m/>
    <m/>
    <m/>
    <m/>
    <m/>
    <m/>
    <n v="12"/>
    <s v="9"/>
    <s v="9"/>
  </r>
  <r>
    <s v="rainydaypftu"/>
    <s v="rainydaypftu"/>
    <m/>
    <m/>
    <m/>
    <m/>
    <m/>
    <m/>
    <m/>
    <m/>
    <m/>
    <n v="839"/>
    <m/>
    <m/>
    <x v="2"/>
    <d v="2019-07-11T00:10:04.000"/>
    <s v="Do you have enough money saved for a rainy day?_x000a__x000a_The Money Advice Service note that a good rule of thumb is to have three months’ essential outgoings available in an instant access savings account._x000a__x000a_ #PhDChat #Finance #Savings https://t.co/7NyiRel0LF"/>
    <m/>
    <m/>
    <x v="59"/>
    <s v="https://pbs.twimg.com/ext_tw_video_thumb/1149108544861605889/pu/img/I4MmfJ4vT3nPJeB8.jpg"/>
    <s v="https://pbs.twimg.com/ext_tw_video_thumb/1149108544861605889/pu/img/I4MmfJ4vT3nPJeB8.jpg"/>
    <x v="356"/>
    <s v="https://twitter.com/#!/rainydaypftu/status/1149108559893946370"/>
    <m/>
    <m/>
    <s v="1149108559893946370"/>
    <m/>
    <b v="0"/>
    <n v="3"/>
    <s v=""/>
    <b v="0"/>
    <s v="en"/>
    <m/>
    <s v=""/>
    <b v="0"/>
    <n v="1"/>
    <s v=""/>
    <s v="Buffer"/>
    <b v="0"/>
    <s v="1149108559893946370"/>
    <s v="Retweet"/>
    <n v="0"/>
    <n v="0"/>
    <m/>
    <m/>
    <m/>
    <m/>
    <m/>
    <m/>
    <m/>
    <m/>
    <n v="12"/>
    <s v="9"/>
    <s v="9"/>
  </r>
  <r>
    <s v="rainydaypftu"/>
    <s v="rainydaypftu"/>
    <m/>
    <m/>
    <m/>
    <m/>
    <m/>
    <m/>
    <m/>
    <m/>
    <m/>
    <n v="840"/>
    <m/>
    <m/>
    <x v="2"/>
    <d v="2019-07-13T19:58:04.000"/>
    <s v="Do you have enough money saved for a rainy day?_x000a__x000a_The Money Advice Service note that a good rule of thumb is to have three months’ essential outgoings available in an instant access savings account._x000a__x000a_ #PhDChat #Finance #Savings https://t.co/rYmvNtLO8c"/>
    <m/>
    <m/>
    <x v="59"/>
    <s v="https://pbs.twimg.com/ext_tw_video_thumb/1150132289722114048/pu/img/XhscQY8JuqxzKC11.jpg"/>
    <s v="https://pbs.twimg.com/ext_tw_video_thumb/1150132289722114048/pu/img/XhscQY8JuqxzKC11.jpg"/>
    <x v="357"/>
    <s v="https://twitter.com/#!/rainydaypftu/status/1150132305245196291"/>
    <m/>
    <m/>
    <s v="1150132305245196291"/>
    <m/>
    <b v="0"/>
    <n v="2"/>
    <s v=""/>
    <b v="0"/>
    <s v="en"/>
    <m/>
    <s v=""/>
    <b v="0"/>
    <n v="1"/>
    <s v=""/>
    <s v="Buffer"/>
    <b v="0"/>
    <s v="1150132305245196291"/>
    <s v="Retweet"/>
    <n v="0"/>
    <n v="0"/>
    <m/>
    <m/>
    <m/>
    <m/>
    <m/>
    <m/>
    <m/>
    <m/>
    <n v="12"/>
    <s v="9"/>
    <s v="9"/>
  </r>
  <r>
    <s v="was3210"/>
    <s v="rainydaypftu"/>
    <m/>
    <m/>
    <m/>
    <m/>
    <m/>
    <m/>
    <m/>
    <m/>
    <m/>
    <n v="841"/>
    <m/>
    <m/>
    <x v="0"/>
    <d v="2019-07-02T14:16:48.000"/>
    <s v="RT @RainyDayPFTU: &quot;...people can recall expenses made in the past, when asked to predict how much theyâ€™ll be spending in the future, such eâ€¦"/>
    <m/>
    <m/>
    <x v="0"/>
    <m/>
    <s v="http://pbs.twimg.com/profile_images/1102940827075203073/3Ywj3wKa_normal.png"/>
    <x v="358"/>
    <s v="https://twitter.com/#!/was3210/status/1146060156003704833"/>
    <m/>
    <m/>
    <s v="1146060156003704833"/>
    <m/>
    <b v="0"/>
    <n v="0"/>
    <s v=""/>
    <b v="0"/>
    <s v="en"/>
    <m/>
    <s v=""/>
    <b v="0"/>
    <n v="1"/>
    <s v="1146059476283187205"/>
    <s v="Twitter for Android"/>
    <b v="0"/>
    <s v="1146059476283187205"/>
    <s v="Tweet"/>
    <n v="0"/>
    <n v="0"/>
    <m/>
    <m/>
    <m/>
    <m/>
    <m/>
    <m/>
    <m/>
    <m/>
    <n v="18"/>
    <s v="1"/>
    <s v="9"/>
  </r>
  <r>
    <s v="was3210"/>
    <s v="rainydaypftu"/>
    <m/>
    <m/>
    <m/>
    <m/>
    <m/>
    <m/>
    <m/>
    <m/>
    <m/>
    <n v="842"/>
    <m/>
    <m/>
    <x v="0"/>
    <d v="2019-07-02T14:16:55.000"/>
    <s v="RT @RainyDayPFTU: If you save just Â£3 a day it adds up to Â£1,095 over a year_x000a__x000a_Read more money saving tips from the money advice service: _x000a_hâ€¦"/>
    <m/>
    <m/>
    <x v="0"/>
    <m/>
    <s v="http://pbs.twimg.com/profile_images/1102940827075203073/3Ywj3wKa_normal.png"/>
    <x v="359"/>
    <s v="https://twitter.com/#!/was3210/status/1146060186647273472"/>
    <m/>
    <m/>
    <s v="1146060186647273472"/>
    <m/>
    <b v="0"/>
    <n v="0"/>
    <s v=""/>
    <b v="0"/>
    <s v="en"/>
    <m/>
    <s v=""/>
    <b v="0"/>
    <n v="1"/>
    <s v="1146059959185989634"/>
    <s v="Twitter for Android"/>
    <b v="0"/>
    <s v="1146059959185989634"/>
    <s v="Tweet"/>
    <n v="0"/>
    <n v="0"/>
    <m/>
    <m/>
    <m/>
    <m/>
    <m/>
    <m/>
    <m/>
    <m/>
    <n v="18"/>
    <s v="1"/>
    <s v="9"/>
  </r>
  <r>
    <s v="was3210"/>
    <s v="rainydaypftu"/>
    <m/>
    <m/>
    <m/>
    <m/>
    <m/>
    <m/>
    <m/>
    <m/>
    <m/>
    <n v="844"/>
    <m/>
    <m/>
    <x v="0"/>
    <d v="2019-07-03T14:43:41.000"/>
    <s v="RT @RainyDayPFTU: Self-made millionaires soar 18% on Ebay - via Retail Gazette https://t.co/s5XNZ7fcgJ #PhDChat"/>
    <s v="https://www.retailgazette.co.uk/blog/2019/07/self-made-millionaires-soar-18-ebay/"/>
    <s v="co.uk"/>
    <x v="5"/>
    <m/>
    <s v="http://pbs.twimg.com/profile_images/1102940827075203073/3Ywj3wKa_normal.png"/>
    <x v="360"/>
    <s v="https://twitter.com/#!/was3210/status/1146429308321325056"/>
    <m/>
    <m/>
    <s v="1146429308321325056"/>
    <m/>
    <b v="0"/>
    <n v="0"/>
    <s v=""/>
    <b v="0"/>
    <s v="en"/>
    <m/>
    <s v=""/>
    <b v="0"/>
    <n v="1"/>
    <s v="1146428676948602881"/>
    <s v="Twitter for Android"/>
    <b v="0"/>
    <s v="1146428676948602881"/>
    <s v="Tweet"/>
    <n v="0"/>
    <n v="0"/>
    <m/>
    <m/>
    <m/>
    <m/>
    <m/>
    <m/>
    <m/>
    <m/>
    <n v="18"/>
    <s v="1"/>
    <s v="9"/>
  </r>
  <r>
    <s v="was3210"/>
    <s v="rainydaypftu"/>
    <m/>
    <m/>
    <m/>
    <m/>
    <m/>
    <m/>
    <m/>
    <m/>
    <m/>
    <n v="845"/>
    <m/>
    <m/>
    <x v="0"/>
    <d v="2019-07-03T14:43:42.000"/>
    <s v="RT @RainyDayPFTU: 3 Money myths that hold many people back: Self-made millionaire Grant Sabatier https://t.co/MaHXoljLcW #PhDChat"/>
    <s v="https://www.cnbc.com/2019/06/29/3-money-myths-that-hold-many-people-back-self-made-millionaire.html?__source=sharebar|twitter&amp;par=sharebar"/>
    <s v="cnbc.com"/>
    <x v="5"/>
    <m/>
    <s v="http://pbs.twimg.com/profile_images/1102940827075203073/3Ywj3wKa_normal.png"/>
    <x v="361"/>
    <s v="https://twitter.com/#!/was3210/status/1146429314667352064"/>
    <m/>
    <m/>
    <s v="1146429314667352064"/>
    <m/>
    <b v="0"/>
    <n v="0"/>
    <s v=""/>
    <b v="0"/>
    <s v="en"/>
    <m/>
    <s v=""/>
    <b v="0"/>
    <n v="1"/>
    <s v="1146429082848153600"/>
    <s v="Twitter for Android"/>
    <b v="0"/>
    <s v="1146429082848153600"/>
    <s v="Tweet"/>
    <n v="0"/>
    <n v="0"/>
    <m/>
    <m/>
    <m/>
    <m/>
    <m/>
    <m/>
    <m/>
    <m/>
    <n v="18"/>
    <s v="1"/>
    <s v="9"/>
  </r>
  <r>
    <s v="was3210"/>
    <s v="rainydaypftu"/>
    <m/>
    <m/>
    <m/>
    <m/>
    <m/>
    <m/>
    <m/>
    <m/>
    <m/>
    <n v="846"/>
    <m/>
    <m/>
    <x v="0"/>
    <d v="2019-07-03T14:51:52.000"/>
    <s v="RT @RainyDayPFTU: A woman who studied 600 millionaires says the key to getting rich has nothing to do with how smart you are https://t.co/8â€¦"/>
    <m/>
    <m/>
    <x v="0"/>
    <m/>
    <s v="http://pbs.twimg.com/profile_images/1102940827075203073/3Ywj3wKa_normal.png"/>
    <x v="362"/>
    <s v="https://twitter.com/#!/was3210/status/1146431367930089472"/>
    <m/>
    <m/>
    <s v="1146431367930089472"/>
    <m/>
    <b v="0"/>
    <n v="0"/>
    <s v=""/>
    <b v="0"/>
    <s v="en"/>
    <m/>
    <s v=""/>
    <b v="0"/>
    <n v="2"/>
    <s v="1146431139986513922"/>
    <s v="Twitter for Android"/>
    <b v="0"/>
    <s v="1146431139986513922"/>
    <s v="Tweet"/>
    <n v="0"/>
    <n v="0"/>
    <m/>
    <m/>
    <m/>
    <m/>
    <m/>
    <m/>
    <m/>
    <m/>
    <n v="18"/>
    <s v="1"/>
    <s v="9"/>
  </r>
  <r>
    <s v="was3210"/>
    <s v="rainydaypftu"/>
    <m/>
    <m/>
    <m/>
    <m/>
    <m/>
    <m/>
    <m/>
    <m/>
    <m/>
    <n v="847"/>
    <m/>
    <m/>
    <x v="0"/>
    <d v="2019-07-03T14:51:58.000"/>
    <s v="RT @RainyDayPFTU: This video provides background to our recent research project, 'Rainy Day' (@RainyDayPFTU ) which is funded by the Thinkâ€¦"/>
    <m/>
    <m/>
    <x v="0"/>
    <m/>
    <s v="http://pbs.twimg.com/profile_images/1102940827075203073/3Ywj3wKa_normal.png"/>
    <x v="363"/>
    <s v="https://twitter.com/#!/was3210/status/1146431394979221504"/>
    <m/>
    <m/>
    <s v="1146431394979221504"/>
    <m/>
    <b v="0"/>
    <n v="0"/>
    <s v=""/>
    <b v="0"/>
    <s v="en"/>
    <m/>
    <s v=""/>
    <b v="0"/>
    <n v="1"/>
    <s v="1146427983726612480"/>
    <s v="Twitter for Android"/>
    <b v="0"/>
    <s v="1146427983726612480"/>
    <s v="Tweet"/>
    <n v="0"/>
    <n v="0"/>
    <m/>
    <m/>
    <m/>
    <m/>
    <m/>
    <m/>
    <m/>
    <m/>
    <n v="18"/>
    <s v="1"/>
    <s v="9"/>
  </r>
  <r>
    <s v="was3210"/>
    <s v="rainydaypftu"/>
    <m/>
    <m/>
    <m/>
    <m/>
    <m/>
    <m/>
    <m/>
    <m/>
    <m/>
    <n v="848"/>
    <m/>
    <m/>
    <x v="0"/>
    <d v="2019-07-04T21:03:32.000"/>
    <s v="Be sure to follow our latest initiative on Twitter: @RainyDayPFTU. _x000a__x000a_Our project aims to support forecasts of future expenses and savings among the general public._x000a__x000a_https://t.co/3vInlkaByX_x000a__x000a_#PhDChat"/>
    <s v="https://www.youtube.com/watch?v=YaPDTLGSFk8"/>
    <s v="youtube.com"/>
    <x v="5"/>
    <m/>
    <s v="http://pbs.twimg.com/profile_images/1102940827075203073/3Ywj3wKa_normal.png"/>
    <x v="364"/>
    <s v="https://twitter.com/#!/was3210/status/1146887290926579713"/>
    <m/>
    <m/>
    <s v="1146887290926579713"/>
    <m/>
    <b v="0"/>
    <n v="1"/>
    <s v=""/>
    <b v="0"/>
    <s v="en"/>
    <m/>
    <s v=""/>
    <b v="0"/>
    <n v="1"/>
    <s v=""/>
    <s v="Twitter for Android"/>
    <b v="0"/>
    <s v="1146887290926579713"/>
    <s v="Tweet"/>
    <n v="0"/>
    <n v="0"/>
    <m/>
    <m/>
    <m/>
    <m/>
    <m/>
    <m/>
    <m/>
    <m/>
    <n v="18"/>
    <s v="1"/>
    <s v="9"/>
  </r>
  <r>
    <s v="was3210"/>
    <s v="rainydaypftu"/>
    <m/>
    <m/>
    <m/>
    <m/>
    <m/>
    <m/>
    <m/>
    <m/>
    <m/>
    <n v="849"/>
    <m/>
    <m/>
    <x v="0"/>
    <d v="2019-07-08T11:46:34.000"/>
    <s v="RT @RainyDayPFTU: If you save just £3 a day it adds up to £1,095 over a year_x000a__x000a_ #LifeHacks"/>
    <m/>
    <m/>
    <x v="58"/>
    <m/>
    <s v="http://pbs.twimg.com/profile_images/1102940827075203073/3Ywj3wKa_normal.png"/>
    <x v="365"/>
    <s v="https://twitter.com/#!/was3210/status/1148196673325322241"/>
    <m/>
    <m/>
    <s v="1148196673325322241"/>
    <m/>
    <b v="0"/>
    <n v="0"/>
    <s v=""/>
    <b v="0"/>
    <s v="en"/>
    <m/>
    <s v=""/>
    <b v="0"/>
    <n v="2"/>
    <s v="1148196549543022592"/>
    <s v="Twitter for Android"/>
    <b v="0"/>
    <s v="1148196549543022592"/>
    <s v="Tweet"/>
    <n v="0"/>
    <n v="0"/>
    <m/>
    <m/>
    <m/>
    <m/>
    <m/>
    <m/>
    <m/>
    <m/>
    <n v="18"/>
    <s v="1"/>
    <s v="9"/>
  </r>
  <r>
    <s v="was3210"/>
    <s v="rainydaypftu"/>
    <m/>
    <m/>
    <m/>
    <m/>
    <m/>
    <m/>
    <m/>
    <m/>
    <m/>
    <n v="850"/>
    <m/>
    <m/>
    <x v="0"/>
    <d v="2019-07-08T11:46:39.000"/>
    <s v="RT @RainyDayPFTU: New on our blog:_x000a__x000a_Financial fraudsters are becoming more sophisticated, here’s what you can do about it https://t.co/lVzd…"/>
    <m/>
    <m/>
    <x v="0"/>
    <m/>
    <s v="http://pbs.twimg.com/profile_images/1102940827075203073/3Ywj3wKa_normal.png"/>
    <x v="366"/>
    <s v="https://twitter.com/#!/was3210/status/1148196696201056258"/>
    <m/>
    <m/>
    <s v="1148196696201056258"/>
    <m/>
    <b v="0"/>
    <n v="0"/>
    <s v=""/>
    <b v="0"/>
    <s v="en"/>
    <m/>
    <s v=""/>
    <b v="0"/>
    <n v="2"/>
    <s v="1148194937281945600"/>
    <s v="Twitter for Android"/>
    <b v="0"/>
    <s v="1148194937281945600"/>
    <s v="Tweet"/>
    <n v="0"/>
    <n v="0"/>
    <m/>
    <m/>
    <m/>
    <m/>
    <m/>
    <m/>
    <m/>
    <m/>
    <n v="18"/>
    <s v="1"/>
    <s v="9"/>
  </r>
  <r>
    <s v="was3210"/>
    <s v="rainydaypftu"/>
    <m/>
    <m/>
    <m/>
    <m/>
    <m/>
    <m/>
    <m/>
    <m/>
    <m/>
    <n v="852"/>
    <m/>
    <m/>
    <x v="0"/>
    <d v="2019-07-08T11:46:52.000"/>
    <s v="RT @RainyDayPFTU: &quot;...people can recall expenses made in the past, when asked to predict how much they’ll be spending in the future, such e…"/>
    <m/>
    <m/>
    <x v="0"/>
    <m/>
    <s v="http://pbs.twimg.com/profile_images/1102940827075203073/3Ywj3wKa_normal.png"/>
    <x v="367"/>
    <s v="https://twitter.com/#!/was3210/status/1148196750961926147"/>
    <m/>
    <m/>
    <s v="1148196750961926147"/>
    <m/>
    <b v="0"/>
    <n v="0"/>
    <s v=""/>
    <b v="0"/>
    <s v="en"/>
    <m/>
    <s v=""/>
    <b v="0"/>
    <n v="2"/>
    <s v="1146887069773586440"/>
    <s v="Twitter for Android"/>
    <b v="0"/>
    <s v="1146887069773586440"/>
    <s v="Tweet"/>
    <n v="0"/>
    <n v="0"/>
    <m/>
    <m/>
    <m/>
    <m/>
    <m/>
    <m/>
    <m/>
    <m/>
    <n v="18"/>
    <s v="1"/>
    <s v="9"/>
  </r>
  <r>
    <s v="was3210"/>
    <s v="rainydaypftu"/>
    <m/>
    <m/>
    <m/>
    <m/>
    <m/>
    <m/>
    <m/>
    <m/>
    <m/>
    <n v="853"/>
    <m/>
    <m/>
    <x v="0"/>
    <d v="2019-07-08T11:46:57.000"/>
    <s v="RT @RainyDayPFTU: The man who left his call centre job and is now an eBay business millionaire https://t.co/kym0KsDRcW #PhDChat #Finance #M…"/>
    <s v="https://www.thenorthernecho.co.uk/business/17731837.urban-surfers-of-peterlee-has-become-multi-million-pound-business-trading-on-ebay/?ref=twtrec"/>
    <s v="co.uk"/>
    <x v="36"/>
    <m/>
    <s v="http://pbs.twimg.com/profile_images/1102940827075203073/3Ywj3wKa_normal.png"/>
    <x v="368"/>
    <s v="https://twitter.com/#!/was3210/status/1148196772768096263"/>
    <m/>
    <m/>
    <s v="1148196772768096263"/>
    <m/>
    <b v="0"/>
    <n v="0"/>
    <s v=""/>
    <b v="0"/>
    <s v="en"/>
    <m/>
    <s v=""/>
    <b v="0"/>
    <n v="2"/>
    <s v="1146433058188472321"/>
    <s v="Twitter for Android"/>
    <b v="0"/>
    <s v="1146433058188472321"/>
    <s v="Tweet"/>
    <n v="0"/>
    <n v="0"/>
    <m/>
    <m/>
    <m/>
    <m/>
    <m/>
    <m/>
    <m/>
    <m/>
    <n v="18"/>
    <s v="1"/>
    <s v="9"/>
  </r>
  <r>
    <s v="was3210"/>
    <s v="rainydaypftu"/>
    <m/>
    <m/>
    <m/>
    <m/>
    <m/>
    <m/>
    <m/>
    <m/>
    <m/>
    <n v="854"/>
    <m/>
    <m/>
    <x v="0"/>
    <d v="2019-07-09T22:03:11.000"/>
    <s v="RT @RainyDayPFTU: Do you have enough money saved for a rainy day?_x000a__x000a_The Money Advice Service note that a good rule of thumb is to have three…"/>
    <m/>
    <m/>
    <x v="0"/>
    <m/>
    <s v="http://pbs.twimg.com/profile_images/1102940827075203073/3Ywj3wKa_normal.png"/>
    <x v="369"/>
    <s v="https://twitter.com/#!/was3210/status/1148714239084945411"/>
    <m/>
    <m/>
    <s v="1148714239084945411"/>
    <m/>
    <b v="0"/>
    <n v="0"/>
    <s v=""/>
    <b v="0"/>
    <s v="en"/>
    <m/>
    <s v=""/>
    <b v="0"/>
    <n v="2"/>
    <s v="1148682753719898112"/>
    <s v="Twitter for Android"/>
    <b v="0"/>
    <s v="1148682753719898112"/>
    <s v="Tweet"/>
    <n v="0"/>
    <n v="0"/>
    <m/>
    <m/>
    <m/>
    <m/>
    <m/>
    <m/>
    <m/>
    <m/>
    <n v="18"/>
    <s v="1"/>
    <s v="9"/>
  </r>
  <r>
    <s v="was3210"/>
    <s v="rainydaypftu"/>
    <m/>
    <m/>
    <m/>
    <m/>
    <m/>
    <m/>
    <m/>
    <m/>
    <m/>
    <n v="855"/>
    <m/>
    <m/>
    <x v="0"/>
    <d v="2019-07-10T09:42:00.000"/>
    <s v="RT @RainyDayPFTU: Do you have enough money saved for a rainy day?_x000a__x000a_The Money Advice Service note that a good rule of thumb is to have three…"/>
    <m/>
    <m/>
    <x v="0"/>
    <m/>
    <s v="http://pbs.twimg.com/profile_images/1102940827075203073/3Ywj3wKa_normal.png"/>
    <x v="370"/>
    <s v="https://twitter.com/#!/was3210/status/1148890104112603136"/>
    <m/>
    <m/>
    <s v="1148890104112603136"/>
    <m/>
    <b v="0"/>
    <n v="0"/>
    <s v=""/>
    <b v="0"/>
    <s v="en"/>
    <m/>
    <s v=""/>
    <b v="0"/>
    <n v="1"/>
    <s v="1148532872262881280"/>
    <s v="Twitter for Android"/>
    <b v="0"/>
    <s v="1148532872262881280"/>
    <s v="Tweet"/>
    <n v="0"/>
    <n v="0"/>
    <m/>
    <m/>
    <m/>
    <m/>
    <m/>
    <m/>
    <m/>
    <m/>
    <n v="18"/>
    <s v="1"/>
    <s v="9"/>
  </r>
  <r>
    <s v="was3210"/>
    <s v="rainydaypftu"/>
    <m/>
    <m/>
    <m/>
    <m/>
    <m/>
    <m/>
    <m/>
    <m/>
    <m/>
    <n v="856"/>
    <m/>
    <m/>
    <x v="0"/>
    <d v="2019-07-10T09:42:23.000"/>
    <s v="RT @RainyDayPFTU: BBC News - Will Facebook's digital money Libra be good for Africa? https://t.co/p7wgL99Eg9_x000a_#phdchat #finance #money"/>
    <s v="https://www.bbc.co.uk/news/world-africa-48882301"/>
    <s v="co.uk"/>
    <x v="57"/>
    <m/>
    <s v="http://pbs.twimg.com/profile_images/1102940827075203073/3Ywj3wKa_normal.png"/>
    <x v="371"/>
    <s v="https://twitter.com/#!/was3210/status/1148890198681575424"/>
    <m/>
    <m/>
    <s v="1148890198681575424"/>
    <m/>
    <b v="0"/>
    <n v="0"/>
    <s v=""/>
    <b v="0"/>
    <s v="en"/>
    <m/>
    <s v=""/>
    <b v="0"/>
    <n v="1"/>
    <s v="1148531725049487360"/>
    <s v="Twitter for Android"/>
    <b v="0"/>
    <s v="1148531725049487360"/>
    <s v="Tweet"/>
    <n v="0"/>
    <n v="0"/>
    <m/>
    <m/>
    <m/>
    <m/>
    <m/>
    <m/>
    <m/>
    <m/>
    <n v="18"/>
    <s v="1"/>
    <s v="9"/>
  </r>
  <r>
    <s v="was3210"/>
    <s v="rainydaypftu"/>
    <m/>
    <m/>
    <m/>
    <m/>
    <m/>
    <m/>
    <m/>
    <m/>
    <m/>
    <n v="857"/>
    <m/>
    <m/>
    <x v="0"/>
    <d v="2019-07-11T11:12:49.000"/>
    <s v="RT @RainyDayPFTU: Do you have enough money saved for a rainy day?_x000a__x000a_The Money Advice Service note that a good rule of thumb is to have three…"/>
    <m/>
    <m/>
    <x v="0"/>
    <m/>
    <s v="http://pbs.twimg.com/profile_images/1102940827075203073/3Ywj3wKa_normal.png"/>
    <x v="372"/>
    <s v="https://twitter.com/#!/was3210/status/1149275344844787713"/>
    <m/>
    <m/>
    <s v="1149275344844787713"/>
    <m/>
    <b v="0"/>
    <n v="0"/>
    <s v=""/>
    <b v="0"/>
    <s v="en"/>
    <m/>
    <s v=""/>
    <b v="0"/>
    <n v="1"/>
    <s v="1149108559893946370"/>
    <s v="Twitter Web Client"/>
    <b v="0"/>
    <s v="1149108559893946370"/>
    <s v="Tweet"/>
    <n v="0"/>
    <n v="0"/>
    <m/>
    <m/>
    <m/>
    <m/>
    <m/>
    <m/>
    <m/>
    <m/>
    <n v="18"/>
    <s v="1"/>
    <s v="9"/>
  </r>
  <r>
    <s v="was3210"/>
    <s v="rainydaypftu"/>
    <m/>
    <m/>
    <m/>
    <m/>
    <m/>
    <m/>
    <m/>
    <m/>
    <m/>
    <n v="858"/>
    <m/>
    <m/>
    <x v="0"/>
    <d v="2019-07-13T23:18:40.000"/>
    <s v="RT @RainyDayPFTU: Do you have enough money saved for a rainy day?_x000a__x000a_The Money Advice Service note that a good rule of thumb is to have three…"/>
    <m/>
    <m/>
    <x v="0"/>
    <m/>
    <s v="http://pbs.twimg.com/profile_images/1102940827075203073/3Ywj3wKa_normal.png"/>
    <x v="373"/>
    <s v="https://twitter.com/#!/was3210/status/1150182789263822849"/>
    <m/>
    <m/>
    <s v="1150182789263822849"/>
    <m/>
    <b v="0"/>
    <n v="0"/>
    <s v=""/>
    <b v="0"/>
    <s v="en"/>
    <m/>
    <s v=""/>
    <b v="0"/>
    <n v="1"/>
    <s v="1150132305245196291"/>
    <s v="Twitter for Android"/>
    <b v="0"/>
    <s v="1150132305245196291"/>
    <s v="Tweet"/>
    <n v="0"/>
    <n v="0"/>
    <m/>
    <m/>
    <m/>
    <m/>
    <m/>
    <m/>
    <m/>
    <m/>
    <n v="18"/>
    <s v="1"/>
    <s v="9"/>
  </r>
  <r>
    <s v="was3210"/>
    <s v="was3210"/>
    <m/>
    <m/>
    <m/>
    <m/>
    <m/>
    <m/>
    <m/>
    <m/>
    <m/>
    <n v="859"/>
    <m/>
    <m/>
    <x v="2"/>
    <d v="2019-06-30T16:34:37.000"/>
    <s v="Ernst &amp;amp; Young Removes Degree Classification From Entry Criteria As There's 'No Evidence' University Equals Success https://t.co/sLGP2FI2f7_x000a_#PhDChat"/>
    <s v="https://www.huffingtonpost.co.uk/2016/01/07/ernst-and-young-removes-degree-classification-entry-criteria_n_7932590.html?ncid=other_twitter_cooo9wqtham&amp;utm_campaign=share_twitter"/>
    <s v="co.uk"/>
    <x v="5"/>
    <m/>
    <s v="http://pbs.twimg.com/profile_images/1102940827075203073/3Ywj3wKa_normal.png"/>
    <x v="374"/>
    <s v="https://twitter.com/#!/was3210/status/1145370060472631296"/>
    <m/>
    <m/>
    <s v="1145370060472631296"/>
    <m/>
    <b v="0"/>
    <n v="1"/>
    <s v=""/>
    <b v="0"/>
    <s v="en"/>
    <m/>
    <s v=""/>
    <b v="0"/>
    <n v="3"/>
    <s v=""/>
    <s v="Twitter for Android"/>
    <b v="0"/>
    <s v="1145370060472631296"/>
    <s v="Tweet"/>
    <n v="0"/>
    <n v="0"/>
    <m/>
    <m/>
    <m/>
    <m/>
    <m/>
    <m/>
    <m/>
    <m/>
    <n v="34"/>
    <s v="1"/>
    <s v="1"/>
  </r>
  <r>
    <s v="was3210"/>
    <s v="was3210"/>
    <m/>
    <m/>
    <m/>
    <m/>
    <m/>
    <m/>
    <m/>
    <m/>
    <m/>
    <n v="860"/>
    <m/>
    <m/>
    <x v="2"/>
    <d v="2019-07-01T09:30:59.000"/>
    <s v="The $800M Robo Taxi That Could Beat Uber_x000a__x000a_https://t.co/zpPBMfOV9E_x000a__x000a_#FutureOfWork #DataAnalytics"/>
    <s v="https://www.youtube.com/watch?v=OjDLwnTyybo&amp;t=99s"/>
    <s v="youtube.com"/>
    <x v="60"/>
    <m/>
    <s v="http://pbs.twimg.com/profile_images/1102940827075203073/3Ywj3wKa_normal.png"/>
    <x v="375"/>
    <s v="https://twitter.com/#!/was3210/status/1145625839821889536"/>
    <m/>
    <m/>
    <s v="1145625839821889536"/>
    <m/>
    <b v="0"/>
    <n v="0"/>
    <s v=""/>
    <b v="0"/>
    <s v="en"/>
    <m/>
    <s v=""/>
    <b v="0"/>
    <n v="0"/>
    <s v=""/>
    <s v="Twitter Web Client"/>
    <b v="0"/>
    <s v="1145625839821889536"/>
    <s v="Tweet"/>
    <n v="0"/>
    <n v="0"/>
    <m/>
    <m/>
    <m/>
    <m/>
    <m/>
    <m/>
    <m/>
    <m/>
    <n v="34"/>
    <s v="1"/>
    <s v="1"/>
  </r>
  <r>
    <s v="was3210"/>
    <s v="was3210"/>
    <m/>
    <m/>
    <m/>
    <m/>
    <m/>
    <m/>
    <m/>
    <m/>
    <m/>
    <n v="861"/>
    <m/>
    <m/>
    <x v="2"/>
    <d v="2019-07-01T18:16:46.000"/>
    <s v="Man City advertise new kit right outside Old Trafford https://t.co/QeOOgwXeOq"/>
    <s v="https://www.manchestereveningnews.co.uk/sport/football/man-city-kit-manchester-united-16513748?utm_source=twitter.com&amp;utm_medium=social&amp;utm_campaign=sharebar"/>
    <s v="co.uk"/>
    <x v="0"/>
    <m/>
    <s v="http://pbs.twimg.com/profile_images/1102940827075203073/3Ywj3wKa_normal.png"/>
    <x v="376"/>
    <s v="https://twitter.com/#!/was3210/status/1145758157366530048"/>
    <m/>
    <m/>
    <s v="1145758157366530048"/>
    <m/>
    <b v="0"/>
    <n v="0"/>
    <s v=""/>
    <b v="0"/>
    <s v="en"/>
    <m/>
    <s v=""/>
    <b v="0"/>
    <n v="0"/>
    <s v=""/>
    <s v="Twitter for Android"/>
    <b v="0"/>
    <s v="1145758157366530048"/>
    <s v="Tweet"/>
    <n v="0"/>
    <n v="0"/>
    <m/>
    <m/>
    <m/>
    <m/>
    <m/>
    <m/>
    <m/>
    <m/>
    <n v="34"/>
    <s v="1"/>
    <s v="1"/>
  </r>
  <r>
    <s v="was3210"/>
    <s v="was3210"/>
    <m/>
    <m/>
    <m/>
    <m/>
    <m/>
    <m/>
    <m/>
    <m/>
    <m/>
    <n v="862"/>
    <m/>
    <m/>
    <x v="2"/>
    <d v="2019-07-02T09:57:27.000"/>
    <s v="A comparison of information sharing behaviours across 379 health conditions on Twitter https://t.co/QhLZLyYsZW_x000a_#PhDChat #SocialMedia #Health https://t.co/Wj3CQjIKtJ"/>
    <s v="https://link.springer.com/article/10.1007%2Fs00038-018-1192-5"/>
    <s v="springer.com"/>
    <x v="61"/>
    <s v="https://pbs.twimg.com/media/D-dkQeFWwAA27GP.png"/>
    <s v="https://pbs.twimg.com/media/D-dkQeFWwAA27GP.png"/>
    <x v="377"/>
    <s v="https://twitter.com/#!/was3210/status/1145994888942641152"/>
    <m/>
    <m/>
    <s v="1145994888942641152"/>
    <m/>
    <b v="0"/>
    <n v="5"/>
    <s v=""/>
    <b v="0"/>
    <s v="en"/>
    <m/>
    <s v=""/>
    <b v="0"/>
    <n v="1"/>
    <s v=""/>
    <s v="Twitter Web Client"/>
    <b v="0"/>
    <s v="1145994888942641152"/>
    <s v="Tweet"/>
    <n v="0"/>
    <n v="0"/>
    <m/>
    <m/>
    <m/>
    <m/>
    <m/>
    <m/>
    <m/>
    <m/>
    <n v="34"/>
    <s v="1"/>
    <s v="1"/>
  </r>
  <r>
    <s v="was3210"/>
    <s v="was3210"/>
    <m/>
    <m/>
    <m/>
    <m/>
    <m/>
    <m/>
    <m/>
    <m/>
    <m/>
    <n v="863"/>
    <m/>
    <m/>
    <x v="2"/>
    <d v="2019-07-02T12:31:41.000"/>
    <s v="&quot;Our findings have broad implications for understanding how social media activity is structured under the conditions of information leaks&quot;_x000a__x000a_https://t.co/Z58hZFLBN9_x000a__x000a_#PhDChat https://t.co/c8PBmg7895"/>
    <s v="https://link.springer.com/article/10.1057/s41253-019-00090-w"/>
    <s v="springer.com"/>
    <x v="5"/>
    <s v="https://pbs.twimg.com/media/D-eHjiOWwAAUDRU.png"/>
    <s v="https://pbs.twimg.com/media/D-eHjiOWwAAUDRU.png"/>
    <x v="378"/>
    <s v="https://twitter.com/#!/was3210/status/1146033702528569344"/>
    <m/>
    <m/>
    <s v="1146033702528569344"/>
    <m/>
    <b v="0"/>
    <n v="2"/>
    <s v=""/>
    <b v="0"/>
    <s v="en"/>
    <m/>
    <s v=""/>
    <b v="0"/>
    <n v="0"/>
    <s v=""/>
    <s v="Twitter Web Client"/>
    <b v="0"/>
    <s v="1146033702528569344"/>
    <s v="Tweet"/>
    <n v="0"/>
    <n v="0"/>
    <m/>
    <m/>
    <m/>
    <m/>
    <m/>
    <m/>
    <m/>
    <m/>
    <n v="34"/>
    <s v="1"/>
    <s v="1"/>
  </r>
  <r>
    <s v="was3210"/>
    <s v="was3210"/>
    <m/>
    <m/>
    <m/>
    <m/>
    <m/>
    <m/>
    <m/>
    <m/>
    <m/>
    <n v="864"/>
    <m/>
    <m/>
    <x v="2"/>
    <d v="2019-07-03T12:48:27.000"/>
    <s v="I was in secondary school when social media became popular &amp;amp; Facebook launched. At the time  I didn't understand the power of these platforms. 15 years later,  I'm running a workshop on how to systematically study social media _x000a__x000a_https://t.co/dVAOYi04Aj_x000a__x000a_#PhDChat #SocialMedia https://t.co/26UwlglLNJ"/>
    <s v="https://www.eventbrite.com/e/social-media-digital-humanities-social-network-analysis-using-nodexl-tickets-59532362900"/>
    <s v="eventbrite.com"/>
    <x v="44"/>
    <s v="https://pbs.twimg.com/media/D-jT6euWsAAHJZm.jpg"/>
    <s v="https://pbs.twimg.com/media/D-jT6euWsAAHJZm.jpg"/>
    <x v="379"/>
    <s v="https://twitter.com/#!/was3210/status/1146400309192908802"/>
    <m/>
    <m/>
    <s v="1146400309192908802"/>
    <m/>
    <b v="0"/>
    <n v="8"/>
    <s v=""/>
    <b v="0"/>
    <s v="en"/>
    <m/>
    <s v=""/>
    <b v="0"/>
    <n v="3"/>
    <s v=""/>
    <s v="Twitter Web Client"/>
    <b v="0"/>
    <s v="1146400309192908802"/>
    <s v="Tweet"/>
    <n v="0"/>
    <n v="0"/>
    <m/>
    <m/>
    <m/>
    <m/>
    <m/>
    <m/>
    <m/>
    <m/>
    <n v="34"/>
    <s v="1"/>
    <s v="1"/>
  </r>
  <r>
    <s v="was3210"/>
    <s v="was3210"/>
    <m/>
    <m/>
    <m/>
    <m/>
    <m/>
    <m/>
    <m/>
    <m/>
    <m/>
    <n v="865"/>
    <m/>
    <m/>
    <x v="2"/>
    <d v="2019-07-03T15:32:20.000"/>
    <s v="&quot;Our findings have broad implications for understanding how social media activity is structured under the conditions of information leaks&quot;_x000a__x000a_https://t.co/Z58hZFLBN9_x000a__x000a_#PhDChat https://t.co/rzdlMaUD49"/>
    <s v="https://link.springer.com/article/10.1057/s41253-019-00090-w"/>
    <s v="springer.com"/>
    <x v="5"/>
    <s v="https://pbs.twimg.com/media/D-j6hD-WwAAg-Ps.png"/>
    <s v="https://pbs.twimg.com/media/D-j6hD-WwAAg-Ps.png"/>
    <x v="380"/>
    <s v="https://twitter.com/#!/was3210/status/1146441553579302913"/>
    <m/>
    <m/>
    <s v="1146441553579302913"/>
    <m/>
    <b v="0"/>
    <n v="6"/>
    <s v=""/>
    <b v="0"/>
    <s v="en"/>
    <m/>
    <s v=""/>
    <b v="0"/>
    <n v="3"/>
    <s v=""/>
    <s v="Twitter for Android"/>
    <b v="0"/>
    <s v="1146441553579302913"/>
    <s v="Tweet"/>
    <n v="0"/>
    <n v="0"/>
    <m/>
    <m/>
    <m/>
    <m/>
    <m/>
    <m/>
    <m/>
    <m/>
    <n v="34"/>
    <s v="1"/>
    <s v="1"/>
  </r>
  <r>
    <s v="was3210"/>
    <s v="was3210"/>
    <m/>
    <m/>
    <m/>
    <m/>
    <m/>
    <m/>
    <m/>
    <m/>
    <m/>
    <n v="866"/>
    <m/>
    <m/>
    <x v="2"/>
    <d v="2019-07-03T17:15:43.000"/>
    <s v="I was in secondary school when social media became popular &amp;amp; Facebook launched. At the time  I didn't understand the power of these platforms. 15 years later,  I'm running a workshop on how to systematically study social media._x000a__x000a_https://t.co/dVAOYi04Aj_x000a__x000a_#PhDChat #SocialMedia https://t.co/sGCyFdARYL"/>
    <s v="https://www.eventbrite.com/e/social-media-digital-humanities-social-network-analysis-using-nodexl-tickets-59532362900"/>
    <s v="eventbrite.com"/>
    <x v="44"/>
    <s v="https://pbs.twimg.com/media/D-kSK2nW4AAoMcM.jpg"/>
    <s v="https://pbs.twimg.com/media/D-kSK2nW4AAoMcM.jpg"/>
    <x v="381"/>
    <s v="https://twitter.com/#!/was3210/status/1146467568951189504"/>
    <m/>
    <m/>
    <s v="1146467568951189504"/>
    <m/>
    <b v="0"/>
    <n v="4"/>
    <s v=""/>
    <b v="0"/>
    <s v="en"/>
    <m/>
    <s v=""/>
    <b v="0"/>
    <n v="4"/>
    <s v=""/>
    <s v="Twitter for Android"/>
    <b v="0"/>
    <s v="1146467568951189504"/>
    <s v="Tweet"/>
    <n v="0"/>
    <n v="0"/>
    <m/>
    <m/>
    <m/>
    <m/>
    <m/>
    <m/>
    <m/>
    <m/>
    <n v="34"/>
    <s v="1"/>
    <s v="1"/>
  </r>
  <r>
    <s v="was3210"/>
    <s v="was3210"/>
    <m/>
    <m/>
    <m/>
    <m/>
    <m/>
    <m/>
    <m/>
    <m/>
    <m/>
    <n v="867"/>
    <m/>
    <m/>
    <x v="2"/>
    <d v="2019-07-03T18:12:55.000"/>
    <s v="Using Twitter as a data source: an overview of social media research tools (2019) https://t.co/0WDfBvh3yg #PhDChat #SocialMedia"/>
    <s v="https://blogs.lse.ac.uk/impactofsocialsciences/2019/06/18/using-twitter-as-a-data-source-an-overview-of-social-media-research-tools-2019/"/>
    <s v="ac.uk"/>
    <x v="44"/>
    <m/>
    <s v="http://pbs.twimg.com/profile_images/1102940827075203073/3Ywj3wKa_normal.png"/>
    <x v="382"/>
    <s v="https://twitter.com/#!/was3210/status/1146481965744308225"/>
    <m/>
    <m/>
    <s v="1146481965744308225"/>
    <m/>
    <b v="0"/>
    <n v="13"/>
    <s v=""/>
    <b v="0"/>
    <s v="en"/>
    <m/>
    <s v=""/>
    <b v="0"/>
    <n v="5"/>
    <s v=""/>
    <s v="Twitter for Android"/>
    <b v="0"/>
    <s v="1146481965744308225"/>
    <s v="Tweet"/>
    <n v="0"/>
    <n v="0"/>
    <m/>
    <m/>
    <m/>
    <m/>
    <m/>
    <m/>
    <m/>
    <m/>
    <n v="34"/>
    <s v="1"/>
    <s v="1"/>
  </r>
  <r>
    <s v="was3210"/>
    <s v="was3210"/>
    <m/>
    <m/>
    <m/>
    <m/>
    <m/>
    <m/>
    <m/>
    <m/>
    <m/>
    <n v="868"/>
    <m/>
    <m/>
    <x v="2"/>
    <d v="2019-07-03T21:04:34.000"/>
    <s v="Using Twitter as a data source: an overview of social media research tools (2019) https://t.co/0WDfBvh3yg #PhDChat #SocialMedia #AcademicTwitter"/>
    <s v="https://blogs.lse.ac.uk/impactofsocialsciences/2019/06/18/using-twitter-as-a-data-source-an-overview-of-social-media-research-tools-2019/"/>
    <s v="ac.uk"/>
    <x v="62"/>
    <m/>
    <s v="http://pbs.twimg.com/profile_images/1102940827075203073/3Ywj3wKa_normal.png"/>
    <x v="383"/>
    <s v="https://twitter.com/#!/was3210/status/1146525161660780544"/>
    <m/>
    <m/>
    <s v="1146525161660780544"/>
    <m/>
    <b v="0"/>
    <n v="4"/>
    <s v=""/>
    <b v="0"/>
    <s v="en"/>
    <m/>
    <s v=""/>
    <b v="0"/>
    <n v="2"/>
    <s v=""/>
    <s v="Twitter for Android"/>
    <b v="0"/>
    <s v="1146525161660780544"/>
    <s v="Tweet"/>
    <n v="0"/>
    <n v="0"/>
    <m/>
    <m/>
    <m/>
    <m/>
    <m/>
    <m/>
    <m/>
    <m/>
    <n v="34"/>
    <s v="1"/>
    <s v="1"/>
  </r>
  <r>
    <s v="was3210"/>
    <s v="was3210"/>
    <m/>
    <m/>
    <m/>
    <m/>
    <m/>
    <m/>
    <m/>
    <m/>
    <m/>
    <n v="869"/>
    <m/>
    <m/>
    <x v="2"/>
    <d v="2019-07-04T07:29:04.000"/>
    <s v="Using Twitter as a data source: an overview of social media research tools (2019) https://t.co/0WDfBuZsGI #PhDChat #SocialMedia #AcademicTwitter #DigitalSociety"/>
    <s v="https://blogs.lse.ac.uk/impactofsocialsciences/2019/06/18/using-twitter-as-a-data-source-an-overview-of-social-media-research-tools-2019/"/>
    <s v="ac.uk"/>
    <x v="63"/>
    <m/>
    <s v="http://pbs.twimg.com/profile_images/1102940827075203073/3Ywj3wKa_normal.png"/>
    <x v="384"/>
    <s v="https://twitter.com/#!/was3210/status/1146682323045429249"/>
    <m/>
    <m/>
    <s v="1146682323045429249"/>
    <m/>
    <b v="0"/>
    <n v="7"/>
    <s v=""/>
    <b v="0"/>
    <s v="en"/>
    <m/>
    <s v=""/>
    <b v="0"/>
    <n v="3"/>
    <s v=""/>
    <s v="Twitter for Android"/>
    <b v="0"/>
    <s v="1146682323045429249"/>
    <s v="Tweet"/>
    <n v="0"/>
    <n v="0"/>
    <m/>
    <m/>
    <m/>
    <m/>
    <m/>
    <m/>
    <m/>
    <m/>
    <n v="34"/>
    <s v="1"/>
    <s v="1"/>
  </r>
  <r>
    <s v="was3210"/>
    <s v="was3210"/>
    <m/>
    <m/>
    <m/>
    <m/>
    <m/>
    <m/>
    <m/>
    <m/>
    <m/>
    <n v="870"/>
    <m/>
    <m/>
    <x v="2"/>
    <d v="2019-07-04T14:59:35.000"/>
    <s v="Using Twitter as a data source: an overview of social media research tools (2019) https://t.co/0WDfBuZsGI  #PhDChat #SocialMedia #AcademicTwitter"/>
    <s v="https://blogs.lse.ac.uk/impactofsocialsciences/2019/06/18/using-twitter-as-a-data-source-an-overview-of-social-media-research-tools-2019/"/>
    <s v="ac.uk"/>
    <x v="62"/>
    <m/>
    <s v="http://pbs.twimg.com/profile_images/1102940827075203073/3Ywj3wKa_normal.png"/>
    <x v="385"/>
    <s v="https://twitter.com/#!/was3210/status/1146795696848289793"/>
    <m/>
    <m/>
    <s v="1146795696848289793"/>
    <m/>
    <b v="0"/>
    <n v="1"/>
    <s v=""/>
    <b v="0"/>
    <s v="en"/>
    <m/>
    <s v=""/>
    <b v="0"/>
    <n v="2"/>
    <s v=""/>
    <s v="Twitter Web Client"/>
    <b v="0"/>
    <s v="1146795696848289793"/>
    <s v="Tweet"/>
    <n v="0"/>
    <n v="0"/>
    <m/>
    <m/>
    <m/>
    <m/>
    <m/>
    <m/>
    <m/>
    <m/>
    <n v="34"/>
    <s v="1"/>
    <s v="1"/>
  </r>
  <r>
    <s v="was3210"/>
    <s v="was3210"/>
    <m/>
    <m/>
    <m/>
    <m/>
    <m/>
    <m/>
    <m/>
    <m/>
    <m/>
    <n v="871"/>
    <m/>
    <m/>
    <x v="2"/>
    <d v="2019-07-04T17:44:02.000"/>
    <s v="I was in secondary school when social media became popular &amp;amp; Facebook launched. At the time  I didn't understand the power of these platforms. 15 years later,  I'm running a workshop on how to systematically study social media._x000a__x000a_https://t.co/dVAOYi04Aj_x000a__x000a_#PhDChat #SocialMedia https://t.co/r7Y63DNVaj"/>
    <s v="https://www.eventbrite.com/e/social-media-digital-humanities-social-network-analysis-using-nodexl-tickets-59532362900"/>
    <s v="eventbrite.com"/>
    <x v="44"/>
    <s v="https://pbs.twimg.com/media/D-piO8BWwAEe1mR.jpg"/>
    <s v="https://pbs.twimg.com/media/D-piO8BWwAEe1mR.jpg"/>
    <x v="386"/>
    <s v="https://twitter.com/#!/was3210/status/1146837082658279424"/>
    <m/>
    <m/>
    <s v="1146837082658279424"/>
    <m/>
    <b v="0"/>
    <n v="5"/>
    <s v=""/>
    <b v="0"/>
    <s v="en"/>
    <m/>
    <s v=""/>
    <b v="0"/>
    <n v="2"/>
    <s v=""/>
    <s v="Twitter for Android"/>
    <b v="0"/>
    <s v="1146837082658279424"/>
    <s v="Tweet"/>
    <n v="0"/>
    <n v="0"/>
    <m/>
    <m/>
    <m/>
    <m/>
    <m/>
    <m/>
    <m/>
    <m/>
    <n v="34"/>
    <s v="1"/>
    <s v="1"/>
  </r>
  <r>
    <s v="was3210"/>
    <s v="was3210"/>
    <m/>
    <m/>
    <m/>
    <m/>
    <m/>
    <m/>
    <m/>
    <m/>
    <m/>
    <n v="872"/>
    <m/>
    <m/>
    <x v="2"/>
    <d v="2019-07-04T19:37:59.000"/>
    <s v="Using Twitter as a data source: an overview of social media research tools (2019) https://t.co/0WDfBuZsGI  #PhDChat #SocialMedia"/>
    <s v="https://blogs.lse.ac.uk/impactofsocialsciences/2019/06/18/using-twitter-as-a-data-source-an-overview-of-social-media-research-tools-2019/"/>
    <s v="ac.uk"/>
    <x v="44"/>
    <m/>
    <s v="http://pbs.twimg.com/profile_images/1102940827075203073/3Ywj3wKa_normal.png"/>
    <x v="387"/>
    <s v="https://twitter.com/#!/was3210/status/1146865760490401794"/>
    <m/>
    <m/>
    <s v="1146865760490401794"/>
    <m/>
    <b v="0"/>
    <n v="2"/>
    <s v=""/>
    <b v="0"/>
    <s v="en"/>
    <m/>
    <s v=""/>
    <b v="0"/>
    <n v="2"/>
    <s v=""/>
    <s v="Twitter Web Client"/>
    <b v="0"/>
    <s v="1146865760490401794"/>
    <s v="Tweet"/>
    <n v="0"/>
    <n v="0"/>
    <m/>
    <m/>
    <m/>
    <m/>
    <m/>
    <m/>
    <m/>
    <m/>
    <n v="34"/>
    <s v="1"/>
    <s v="1"/>
  </r>
  <r>
    <s v="was3210"/>
    <s v="was3210"/>
    <m/>
    <m/>
    <m/>
    <m/>
    <m/>
    <m/>
    <m/>
    <m/>
    <m/>
    <n v="873"/>
    <m/>
    <m/>
    <x v="2"/>
    <d v="2019-07-04T21:33:34.000"/>
    <s v="Using Twitter as a data source: an overview of social media research tools (2019) https://t.co/0WDfBuZsGI  #PhDChat #SocialMedia #AcademicTwitter #DataViz #BigData #Twitter #ResearchMethods"/>
    <s v="https://blogs.lse.ac.uk/impactofsocialsciences/2019/06/18/using-twitter-as-a-data-source-an-overview-of-social-media-research-tools-2019/"/>
    <s v="ac.uk"/>
    <x v="46"/>
    <m/>
    <s v="http://pbs.twimg.com/profile_images/1102940827075203073/3Ywj3wKa_normal.png"/>
    <x v="388"/>
    <s v="https://twitter.com/#!/was3210/status/1146894845170147328"/>
    <m/>
    <m/>
    <s v="1146894845170147328"/>
    <m/>
    <b v="0"/>
    <n v="14"/>
    <s v=""/>
    <b v="0"/>
    <s v="en"/>
    <m/>
    <s v=""/>
    <b v="0"/>
    <n v="4"/>
    <s v=""/>
    <s v="Twitter for Android"/>
    <b v="0"/>
    <s v="1146894845170147328"/>
    <s v="Tweet"/>
    <n v="0"/>
    <n v="0"/>
    <m/>
    <m/>
    <m/>
    <m/>
    <m/>
    <m/>
    <m/>
    <m/>
    <n v="34"/>
    <s v="1"/>
    <s v="1"/>
  </r>
  <r>
    <s v="was3210"/>
    <s v="was3210"/>
    <m/>
    <m/>
    <m/>
    <m/>
    <m/>
    <m/>
    <m/>
    <m/>
    <m/>
    <n v="874"/>
    <m/>
    <m/>
    <x v="2"/>
    <d v="2019-07-05T09:44:30.000"/>
    <s v="Using Twitter as a data source: an overview of social media research tools (2019) https://t.co/0WDfBuZsGI  #PhDChat #SocialMedia #AcademicTwitter #DataViz #BigData #Twitter #ResearchMethods"/>
    <s v="https://blogs.lse.ac.uk/impactofsocialsciences/2019/06/18/using-twitter-as-a-data-source-an-overview-of-social-media-research-tools-2019/"/>
    <s v="ac.uk"/>
    <x v="46"/>
    <m/>
    <s v="http://pbs.twimg.com/profile_images/1102940827075203073/3Ywj3wKa_normal.png"/>
    <x v="389"/>
    <s v="https://twitter.com/#!/was3210/status/1147078793657552897"/>
    <m/>
    <m/>
    <s v="1147078793657552897"/>
    <m/>
    <b v="0"/>
    <n v="8"/>
    <s v=""/>
    <b v="0"/>
    <s v="en"/>
    <m/>
    <s v=""/>
    <b v="0"/>
    <n v="2"/>
    <s v=""/>
    <s v="Twitter for Android"/>
    <b v="0"/>
    <s v="1147078793657552897"/>
    <s v="Tweet"/>
    <n v="0"/>
    <n v="0"/>
    <m/>
    <m/>
    <m/>
    <m/>
    <m/>
    <m/>
    <m/>
    <m/>
    <n v="34"/>
    <s v="1"/>
    <s v="1"/>
  </r>
  <r>
    <s v="was3210"/>
    <s v="was3210"/>
    <m/>
    <m/>
    <m/>
    <m/>
    <m/>
    <m/>
    <m/>
    <m/>
    <m/>
    <n v="875"/>
    <m/>
    <m/>
    <x v="2"/>
    <d v="2019-07-05T20:32:07.000"/>
    <s v="Using Twitter as a data source: an overview of social media research tools (2019) https://t.co/0WDfBuZsGI  _x000a__x000a_#PhDChat #SocialMedia #AcademicTwitter #DataViz #BigData #Twitter #ResearchMethods"/>
    <s v="https://blogs.lse.ac.uk/impactofsocialsciences/2019/06/18/using-twitter-as-a-data-source-an-overview-of-social-media-research-tools-2019/"/>
    <s v="ac.uk"/>
    <x v="46"/>
    <m/>
    <s v="http://pbs.twimg.com/profile_images/1102940827075203073/3Ywj3wKa_normal.png"/>
    <x v="390"/>
    <s v="https://twitter.com/#!/was3210/status/1147241771111522305"/>
    <m/>
    <m/>
    <s v="1147241771111522305"/>
    <m/>
    <b v="0"/>
    <n v="4"/>
    <s v=""/>
    <b v="0"/>
    <s v="en"/>
    <m/>
    <s v=""/>
    <b v="0"/>
    <n v="1"/>
    <s v=""/>
    <s v="Twitter for Android"/>
    <b v="0"/>
    <s v="1147241771111522305"/>
    <s v="Tweet"/>
    <n v="0"/>
    <n v="0"/>
    <m/>
    <m/>
    <m/>
    <m/>
    <m/>
    <m/>
    <m/>
    <m/>
    <n v="34"/>
    <s v="1"/>
    <s v="1"/>
  </r>
  <r>
    <s v="was3210"/>
    <s v="was3210"/>
    <m/>
    <m/>
    <m/>
    <m/>
    <m/>
    <m/>
    <m/>
    <m/>
    <m/>
    <n v="876"/>
    <m/>
    <m/>
    <x v="2"/>
    <d v="2019-07-06T09:16:45.000"/>
    <s v="Using Twitter as a data source: an overview of social media research tools (2019) https://t.co/0WDfBuZsGI  _x000a__x000a_#PhDChat #SocialMedia #AcademicTwitter #DataViz #BigData #Twitter #ResearchMethods"/>
    <s v="https://blogs.lse.ac.uk/impactofsocialsciences/2019/06/18/using-twitter-as-a-data-source-an-overview-of-social-media-research-tools-2019/"/>
    <s v="ac.uk"/>
    <x v="46"/>
    <m/>
    <s v="http://pbs.twimg.com/profile_images/1102940827075203073/3Ywj3wKa_normal.png"/>
    <x v="391"/>
    <s v="https://twitter.com/#!/was3210/status/1147434198745198593"/>
    <m/>
    <m/>
    <s v="1147434198745198593"/>
    <m/>
    <b v="0"/>
    <n v="16"/>
    <s v=""/>
    <b v="0"/>
    <s v="en"/>
    <m/>
    <s v=""/>
    <b v="0"/>
    <n v="7"/>
    <s v=""/>
    <s v="Twitter for Android"/>
    <b v="0"/>
    <s v="1147434198745198593"/>
    <s v="Tweet"/>
    <n v="0"/>
    <n v="0"/>
    <m/>
    <m/>
    <m/>
    <m/>
    <m/>
    <m/>
    <m/>
    <m/>
    <n v="34"/>
    <s v="1"/>
    <s v="1"/>
  </r>
  <r>
    <s v="was3210"/>
    <s v="was3210"/>
    <m/>
    <m/>
    <m/>
    <m/>
    <m/>
    <m/>
    <m/>
    <m/>
    <m/>
    <n v="877"/>
    <m/>
    <m/>
    <x v="2"/>
    <d v="2019-07-06T13:57:21.000"/>
    <s v="Using Twitter as a data source: an overview of social media research tools (2019) https://t.co/0WDfBuZsGI_x000a__x000a_#phdchat #socialmedia #digital #academictwitter #dataviz #bigdata #twitter #nodexl #researchmethods #ecrchat #phdadvice #phdforum #phdlife #acwri #disseration #data #twitter"/>
    <s v="https://blogs.lse.ac.uk/impactofsocialsciences/2019/06/18/using-twitter-as-a-data-source-an-overview-of-social-media-research-tools-2019/"/>
    <s v="ac.uk"/>
    <x v="64"/>
    <m/>
    <s v="http://pbs.twimg.com/profile_images/1102940827075203073/3Ywj3wKa_normal.png"/>
    <x v="392"/>
    <s v="https://twitter.com/#!/was3210/status/1147504813221044224"/>
    <m/>
    <m/>
    <s v="1147504813221044224"/>
    <m/>
    <b v="0"/>
    <n v="7"/>
    <s v=""/>
    <b v="0"/>
    <s v="en"/>
    <m/>
    <s v=""/>
    <b v="0"/>
    <n v="3"/>
    <s v=""/>
    <s v="Twitter Web Client"/>
    <b v="0"/>
    <s v="1147504813221044224"/>
    <s v="Tweet"/>
    <n v="0"/>
    <n v="0"/>
    <m/>
    <m/>
    <m/>
    <m/>
    <m/>
    <m/>
    <m/>
    <m/>
    <n v="34"/>
    <s v="1"/>
    <s v="1"/>
  </r>
  <r>
    <s v="was3210"/>
    <s v="was3210"/>
    <m/>
    <m/>
    <m/>
    <m/>
    <m/>
    <m/>
    <m/>
    <m/>
    <m/>
    <n v="878"/>
    <m/>
    <m/>
    <x v="2"/>
    <d v="2019-07-06T15:50:28.000"/>
    <s v="Using Twitter as a data source: an overview of social media research tools (2019) https://t.co/0WDfBuZsGI_x000a__x000a_#phdchat #socialmedia #digital #academictwitter #dataviz #bigdata #twitter #nodexl #researchmethods #ecrchat #phdadvice #phdforum #phdlife #acwri #disseration #data #twitter"/>
    <s v="https://blogs.lse.ac.uk/impactofsocialsciences/2019/06/18/using-twitter-as-a-data-source-an-overview-of-social-media-research-tools-2019/"/>
    <s v="ac.uk"/>
    <x v="64"/>
    <m/>
    <s v="http://pbs.twimg.com/profile_images/1102940827075203073/3Ywj3wKa_normal.png"/>
    <x v="393"/>
    <s v="https://twitter.com/#!/was3210/status/1147533279488290816"/>
    <m/>
    <m/>
    <s v="1147533279488290816"/>
    <m/>
    <b v="0"/>
    <n v="3"/>
    <s v=""/>
    <b v="0"/>
    <s v="en"/>
    <m/>
    <s v=""/>
    <b v="0"/>
    <n v="1"/>
    <s v=""/>
    <s v="Twitter for Android"/>
    <b v="0"/>
    <s v="1147533279488290816"/>
    <s v="Tweet"/>
    <n v="0"/>
    <n v="0"/>
    <m/>
    <m/>
    <m/>
    <m/>
    <m/>
    <m/>
    <m/>
    <m/>
    <n v="34"/>
    <s v="1"/>
    <s v="1"/>
  </r>
  <r>
    <s v="was3210"/>
    <s v="was3210"/>
    <m/>
    <m/>
    <m/>
    <m/>
    <m/>
    <m/>
    <m/>
    <m/>
    <m/>
    <n v="879"/>
    <m/>
    <m/>
    <x v="2"/>
    <d v="2019-07-07T10:03:51.000"/>
    <s v="Using Twitter as a data source: an overview of social media research tools (2019) https://t.co/0WDfBuZsGI_x000a__x000a_#phdchat #socialmedia #digital #academictwitter #dataviz #bigdata #twitter #nodexl #researchmethods #ecrchat #phdadvice #phdforum #phdlife #acwri #disseration #data #twitter"/>
    <s v="https://blogs.lse.ac.uk/impactofsocialsciences/2019/06/18/using-twitter-as-a-data-source-an-overview-of-social-media-research-tools-2019/"/>
    <s v="ac.uk"/>
    <x v="64"/>
    <m/>
    <s v="http://pbs.twimg.com/profile_images/1102940827075203073/3Ywj3wKa_normal.png"/>
    <x v="394"/>
    <s v="https://twitter.com/#!/was3210/status/1147808439596441600"/>
    <m/>
    <m/>
    <s v="1147808439596441600"/>
    <m/>
    <b v="0"/>
    <n v="6"/>
    <s v=""/>
    <b v="0"/>
    <s v="en"/>
    <m/>
    <s v=""/>
    <b v="0"/>
    <n v="1"/>
    <s v=""/>
    <s v="Twitter for Android"/>
    <b v="0"/>
    <s v="1147808439596441600"/>
    <s v="Tweet"/>
    <n v="0"/>
    <n v="0"/>
    <m/>
    <m/>
    <m/>
    <m/>
    <m/>
    <m/>
    <m/>
    <m/>
    <n v="34"/>
    <s v="1"/>
    <s v="1"/>
  </r>
  <r>
    <s v="was3210"/>
    <s v="was3210"/>
    <m/>
    <m/>
    <m/>
    <m/>
    <m/>
    <m/>
    <m/>
    <m/>
    <m/>
    <n v="880"/>
    <m/>
    <m/>
    <x v="2"/>
    <d v="2019-07-07T13:41:36.000"/>
    <s v="Using Twitter as a data source: an overview of social media research tools (2019) https://t.co/QAqYJ8SlYf_x000a__x000a_#PhDChat #SocialMedia #AcademicTwitter #DataViz #BigData #Twitter #ResearchMethods"/>
    <s v="https://blogs.lse.ac.uk/impactofsocialsciences/2019/06/18/using-twitter-as-a-data-source-an-overview-of-social-media-research-tools-2019"/>
    <s v="ac.uk"/>
    <x v="46"/>
    <m/>
    <s v="http://pbs.twimg.com/profile_images/1102940827075203073/3Ywj3wKa_normal.png"/>
    <x v="395"/>
    <s v="https://twitter.com/#!/was3210/status/1147863234575294464"/>
    <m/>
    <m/>
    <s v="1147863234575294464"/>
    <m/>
    <b v="0"/>
    <n v="5"/>
    <s v=""/>
    <b v="0"/>
    <s v="en"/>
    <m/>
    <s v=""/>
    <b v="0"/>
    <n v="1"/>
    <s v=""/>
    <s v="Twitter Web Client"/>
    <b v="0"/>
    <s v="1147863234575294464"/>
    <s v="Tweet"/>
    <n v="0"/>
    <n v="0"/>
    <m/>
    <m/>
    <m/>
    <m/>
    <m/>
    <m/>
    <m/>
    <m/>
    <n v="34"/>
    <s v="1"/>
    <s v="1"/>
  </r>
  <r>
    <s v="was3210"/>
    <s v="was3210"/>
    <m/>
    <m/>
    <m/>
    <m/>
    <m/>
    <m/>
    <m/>
    <m/>
    <m/>
    <n v="881"/>
    <m/>
    <m/>
    <x v="2"/>
    <d v="2019-07-07T19:18:11.000"/>
    <s v="Using Twitter as a data source: an overview of social media research tools (2019) https://t.co/0WDfBuZsGI  _x000a__x000a_#PhDChat #SocialMedia #AcademicTwitter #DataViz #BigData #Twitter #ResearchMethods"/>
    <s v="https://blogs.lse.ac.uk/impactofsocialsciences/2019/06/18/using-twitter-as-a-data-source-an-overview-of-social-media-research-tools-2019/"/>
    <s v="ac.uk"/>
    <x v="46"/>
    <m/>
    <s v="http://pbs.twimg.com/profile_images/1102940827075203073/3Ywj3wKa_normal.png"/>
    <x v="396"/>
    <s v="https://twitter.com/#!/was3210/status/1147947942000680961"/>
    <m/>
    <m/>
    <s v="1147947942000680961"/>
    <m/>
    <b v="0"/>
    <n v="1"/>
    <s v=""/>
    <b v="0"/>
    <s v="en"/>
    <m/>
    <s v=""/>
    <b v="0"/>
    <n v="1"/>
    <s v=""/>
    <s v="Twitter for Android"/>
    <b v="0"/>
    <s v="1147947942000680961"/>
    <s v="Tweet"/>
    <n v="0"/>
    <n v="0"/>
    <m/>
    <m/>
    <m/>
    <m/>
    <m/>
    <m/>
    <m/>
    <m/>
    <n v="34"/>
    <s v="1"/>
    <s v="1"/>
  </r>
  <r>
    <s v="was3210"/>
    <s v="was3210"/>
    <m/>
    <m/>
    <m/>
    <m/>
    <m/>
    <m/>
    <m/>
    <m/>
    <m/>
    <n v="882"/>
    <m/>
    <m/>
    <x v="2"/>
    <d v="2019-07-08T09:54:04.000"/>
    <s v="A New Tool for Public Health Opinion to Give Insight Into Telemedicine: Twitter Poll Analysis https://t.co/5OlDGQI3wK_x000a_#PhDChat #SocialMedia"/>
    <s v="https://formative.jmir.org/2019/2/e13870/"/>
    <s v="jmir.org"/>
    <x v="44"/>
    <m/>
    <s v="http://pbs.twimg.com/profile_images/1102940827075203073/3Ywj3wKa_normal.png"/>
    <x v="397"/>
    <s v="https://twitter.com/#!/was3210/status/1148168365795684353"/>
    <m/>
    <m/>
    <s v="1148168365795684353"/>
    <m/>
    <b v="0"/>
    <n v="5"/>
    <s v=""/>
    <b v="0"/>
    <s v="en"/>
    <m/>
    <s v=""/>
    <b v="0"/>
    <n v="2"/>
    <s v=""/>
    <s v="Twitter Web Client"/>
    <b v="0"/>
    <s v="1148168365795684353"/>
    <s v="Tweet"/>
    <n v="0"/>
    <n v="0"/>
    <m/>
    <m/>
    <m/>
    <m/>
    <m/>
    <m/>
    <m/>
    <m/>
    <n v="34"/>
    <s v="1"/>
    <s v="1"/>
  </r>
  <r>
    <s v="was3210"/>
    <s v="was3210"/>
    <m/>
    <m/>
    <m/>
    <m/>
    <m/>
    <m/>
    <m/>
    <m/>
    <m/>
    <n v="883"/>
    <m/>
    <m/>
    <x v="2"/>
    <d v="2019-07-08T14:00:36.000"/>
    <s v="Using Twitter as a data source: an overview of social media research tools (2019) https://t.co/JyQ17AHd0v _x000a__x000a_#phdchat #socialmedia #academictwitter #dataviz #bigdata #researchmethods #ecrchat #phdadvice #phdforum #phdlife #acwri"/>
    <s v="https://blogs.lse.ac.uk/impactofsocialsciences/2019/06/18/using-twitter-as-a-data-source-an-overview-of-social-media-research-tools-2019/"/>
    <s v="ac.uk"/>
    <x v="65"/>
    <m/>
    <s v="http://pbs.twimg.com/profile_images/1102940827075203073/3Ywj3wKa_normal.png"/>
    <x v="398"/>
    <s v="https://twitter.com/#!/was3210/status/1148230406044622848"/>
    <m/>
    <m/>
    <s v="1148230406044622848"/>
    <m/>
    <b v="0"/>
    <n v="2"/>
    <s v=""/>
    <b v="0"/>
    <s v="en"/>
    <m/>
    <s v=""/>
    <b v="0"/>
    <n v="2"/>
    <s v=""/>
    <s v="Buffer"/>
    <b v="0"/>
    <s v="1148230406044622848"/>
    <s v="Tweet"/>
    <n v="0"/>
    <n v="0"/>
    <m/>
    <m/>
    <m/>
    <m/>
    <m/>
    <m/>
    <m/>
    <m/>
    <n v="34"/>
    <s v="1"/>
    <s v="1"/>
  </r>
  <r>
    <s v="was3210"/>
    <s v="was3210"/>
    <m/>
    <m/>
    <m/>
    <m/>
    <m/>
    <m/>
    <m/>
    <m/>
    <m/>
    <n v="884"/>
    <m/>
    <m/>
    <x v="2"/>
    <d v="2019-07-08T20:00:05.000"/>
    <s v="Using Twitter as a data source: an overview of social media research tools (2019) https://t.co/JyQ17AHd0v_x000a__x000a_#phdchat #socialmedia #academictwitter #dataviz #bigdata #researchmethods #ecrchat #phdadvice #phdforum #phdlife #acwri"/>
    <s v="https://blogs.lse.ac.uk/impactofsocialsciences/2019/06/18/using-twitter-as-a-data-source-an-overview-of-social-media-research-tools-2019/"/>
    <s v="ac.uk"/>
    <x v="65"/>
    <m/>
    <s v="http://pbs.twimg.com/profile_images/1102940827075203073/3Ywj3wKa_normal.png"/>
    <x v="399"/>
    <s v="https://twitter.com/#!/was3210/status/1148320870902968320"/>
    <m/>
    <m/>
    <s v="1148320870902968320"/>
    <m/>
    <b v="0"/>
    <n v="2"/>
    <s v=""/>
    <b v="0"/>
    <s v="en"/>
    <m/>
    <s v=""/>
    <b v="0"/>
    <n v="1"/>
    <s v=""/>
    <s v="Buffer"/>
    <b v="0"/>
    <s v="1148320870902968320"/>
    <s v="Tweet"/>
    <n v="0"/>
    <n v="0"/>
    <m/>
    <m/>
    <m/>
    <m/>
    <m/>
    <m/>
    <m/>
    <m/>
    <n v="34"/>
    <s v="1"/>
    <s v="1"/>
  </r>
  <r>
    <s v="was3210"/>
    <s v="was3210"/>
    <m/>
    <m/>
    <m/>
    <m/>
    <m/>
    <m/>
    <m/>
    <m/>
    <m/>
    <n v="885"/>
    <m/>
    <m/>
    <x v="2"/>
    <d v="2019-07-09T15:00:08.000"/>
    <s v="Using Twitter as a data source: an overview of social media research tools (2019) https://t.co/JyQ17AHd0v_x000a__x000a_#phdchat #socialmedia #academictwitter #dataviz #bigdata #researchmethods #ecrchat #phdadvice #phdforum #acwri"/>
    <s v="https://blogs.lse.ac.uk/impactofsocialsciences/2019/06/18/using-twitter-as-a-data-source-an-overview-of-social-media-research-tools-2019/"/>
    <s v="ac.uk"/>
    <x v="66"/>
    <m/>
    <s v="http://pbs.twimg.com/profile_images/1102940827075203073/3Ywj3wKa_normal.png"/>
    <x v="400"/>
    <s v="https://twitter.com/#!/was3210/status/1148607774487695362"/>
    <m/>
    <m/>
    <s v="1148607774487695362"/>
    <m/>
    <b v="0"/>
    <n v="3"/>
    <s v=""/>
    <b v="0"/>
    <s v="en"/>
    <m/>
    <s v=""/>
    <b v="0"/>
    <n v="0"/>
    <s v=""/>
    <s v="Buffer"/>
    <b v="0"/>
    <s v="1148607774487695362"/>
    <s v="Tweet"/>
    <n v="0"/>
    <n v="0"/>
    <m/>
    <m/>
    <m/>
    <m/>
    <m/>
    <m/>
    <m/>
    <m/>
    <n v="34"/>
    <s v="1"/>
    <s v="1"/>
  </r>
  <r>
    <s v="was3210"/>
    <s v="was3210"/>
    <m/>
    <m/>
    <m/>
    <m/>
    <m/>
    <m/>
    <m/>
    <m/>
    <m/>
    <n v="886"/>
    <m/>
    <m/>
    <x v="2"/>
    <d v="2019-07-10T17:21:24.000"/>
    <s v="Using Twitter as a data source: an overview of social media research tools (2019) https://t.co/JyQ17AHd0v_x000a__x000a_#phdchat #socialmedia #academictwitter #dataviz #bigdata #researchmethods #ecrchat #phdadvice #phdforum #acwri"/>
    <s v="https://blogs.lse.ac.uk/impactofsocialsciences/2019/06/18/using-twitter-as-a-data-source-an-overview-of-social-media-research-tools-2019/"/>
    <s v="ac.uk"/>
    <x v="66"/>
    <m/>
    <s v="http://pbs.twimg.com/profile_images/1102940827075203073/3Ywj3wKa_normal.png"/>
    <x v="401"/>
    <s v="https://twitter.com/#!/was3210/status/1149005716545515521"/>
    <m/>
    <m/>
    <s v="1149005716545515521"/>
    <m/>
    <b v="0"/>
    <n v="2"/>
    <s v=""/>
    <b v="0"/>
    <s v="en"/>
    <m/>
    <s v=""/>
    <b v="0"/>
    <n v="1"/>
    <s v=""/>
    <s v="Twitter for Android"/>
    <b v="0"/>
    <s v="1149005716545515521"/>
    <s v="Tweet"/>
    <n v="0"/>
    <n v="0"/>
    <m/>
    <m/>
    <m/>
    <m/>
    <m/>
    <m/>
    <m/>
    <m/>
    <n v="34"/>
    <s v="1"/>
    <s v="1"/>
  </r>
  <r>
    <s v="was3210"/>
    <s v="was3210"/>
    <m/>
    <m/>
    <m/>
    <m/>
    <m/>
    <m/>
    <m/>
    <m/>
    <m/>
    <n v="887"/>
    <m/>
    <m/>
    <x v="2"/>
    <d v="2019-07-11T17:50:17.000"/>
    <s v="Using Twitter as a data source: an overview of social media research tools (2019) https://t.co/JyQ17AHd0v_x000a__x000a_#phdchat #socialmedia #academictwitter #dataviz #bigdata #researchmethods #ecrchat #phdadvice #phdforum #acwri"/>
    <s v="https://blogs.lse.ac.uk/impactofsocialsciences/2019/06/18/using-twitter-as-a-data-source-an-overview-of-social-media-research-tools-2019/"/>
    <s v="ac.uk"/>
    <x v="66"/>
    <m/>
    <s v="http://pbs.twimg.com/profile_images/1102940827075203073/3Ywj3wKa_normal.png"/>
    <x v="402"/>
    <s v="https://twitter.com/#!/was3210/status/1149375369713262592"/>
    <m/>
    <m/>
    <s v="1149375369713262592"/>
    <m/>
    <b v="0"/>
    <n v="3"/>
    <s v=""/>
    <b v="0"/>
    <s v="en"/>
    <m/>
    <s v=""/>
    <b v="0"/>
    <n v="1"/>
    <s v=""/>
    <s v="Twitter for Android"/>
    <b v="0"/>
    <s v="1149375369713262592"/>
    <s v="Tweet"/>
    <n v="0"/>
    <n v="0"/>
    <m/>
    <m/>
    <m/>
    <m/>
    <m/>
    <m/>
    <m/>
    <m/>
    <n v="34"/>
    <s v="1"/>
    <s v="1"/>
  </r>
  <r>
    <s v="was3210"/>
    <s v="was3210"/>
    <m/>
    <m/>
    <m/>
    <m/>
    <m/>
    <m/>
    <m/>
    <m/>
    <m/>
    <n v="888"/>
    <m/>
    <m/>
    <x v="2"/>
    <d v="2019-07-12T10:07:59.000"/>
    <s v="Using Twitter as a data source: an overview of social media research tools (2019) https://t.co/JyQ17AYNS3 _x000a__x000a_#phdchat #socialmedia #academictwitter #dataviz #bigdata #researchmethods #ecrchat #phdadvice #phdforum #acwri"/>
    <s v="https://blogs.lse.ac.uk/impactofsocialsciences/2019/06/18/using-twitter-as-a-data-source-an-overview-of-social-media-research-tools-2019/"/>
    <s v="ac.uk"/>
    <x v="66"/>
    <m/>
    <s v="http://pbs.twimg.com/profile_images/1102940827075203073/3Ywj3wKa_normal.png"/>
    <x v="403"/>
    <s v="https://twitter.com/#!/was3210/status/1149621417794629632"/>
    <m/>
    <m/>
    <s v="1149621417794629632"/>
    <m/>
    <b v="0"/>
    <n v="2"/>
    <s v=""/>
    <b v="0"/>
    <s v="en"/>
    <m/>
    <s v=""/>
    <b v="0"/>
    <n v="5"/>
    <s v=""/>
    <s v="Twitter Web Client"/>
    <b v="0"/>
    <s v="1149621417794629632"/>
    <s v="Tweet"/>
    <n v="0"/>
    <n v="0"/>
    <m/>
    <m/>
    <m/>
    <m/>
    <m/>
    <m/>
    <m/>
    <m/>
    <n v="34"/>
    <s v="1"/>
    <s v="1"/>
  </r>
  <r>
    <s v="was3210"/>
    <s v="was3210"/>
    <m/>
    <m/>
    <m/>
    <m/>
    <m/>
    <m/>
    <m/>
    <m/>
    <m/>
    <n v="889"/>
    <m/>
    <m/>
    <x v="2"/>
    <d v="2019-07-12T14:55:15.000"/>
    <s v="Delivering an invited talk July 16th at the University of Bristol for NIHR Bristol BRC. Event is titled &quot;Social media and the practitioner-patient relationship: A seminar on Trust in a networked society&quot; https://t.co/SC16ufPALH_x000a__x000a_#PhDChat #SociaMedia"/>
    <s v="http://www.bristol.ac.uk/blackwell/events/2019/social-media-seminar.html"/>
    <s v="ac.uk"/>
    <x v="67"/>
    <m/>
    <s v="http://pbs.twimg.com/profile_images/1102940827075203073/3Ywj3wKa_normal.png"/>
    <x v="404"/>
    <s v="https://twitter.com/#!/was3210/status/1149693709878988802"/>
    <m/>
    <m/>
    <s v="1149693709878988802"/>
    <m/>
    <b v="0"/>
    <n v="0"/>
    <s v=""/>
    <b v="0"/>
    <s v="en"/>
    <m/>
    <s v=""/>
    <b v="0"/>
    <n v="0"/>
    <s v=""/>
    <s v="Twitter Web Client"/>
    <b v="0"/>
    <s v="1149693709878988802"/>
    <s v="Tweet"/>
    <n v="0"/>
    <n v="0"/>
    <m/>
    <m/>
    <m/>
    <m/>
    <m/>
    <m/>
    <m/>
    <m/>
    <n v="34"/>
    <s v="1"/>
    <s v="1"/>
  </r>
  <r>
    <s v="was3210"/>
    <s v="was3210"/>
    <m/>
    <m/>
    <m/>
    <m/>
    <m/>
    <m/>
    <m/>
    <m/>
    <m/>
    <n v="890"/>
    <m/>
    <m/>
    <x v="2"/>
    <d v="2019-07-13T10:56:07.000"/>
    <s v="Using Twitter as a data source: an overview of social media research tools (2019) https://t.co/JyQ17AHd0v  _x000a__x000a_#phdchat #socialmedia #academictwitter #dataviz #bigdata #researchmethods #ecrchat #phdadvice #phdforum #acwri"/>
    <s v="https://blogs.lse.ac.uk/impactofsocialsciences/2019/06/18/using-twitter-as-a-data-source-an-overview-of-social-media-research-tools-2019/"/>
    <s v="ac.uk"/>
    <x v="66"/>
    <m/>
    <s v="http://pbs.twimg.com/profile_images/1102940827075203073/3Ywj3wKa_normal.png"/>
    <x v="405"/>
    <s v="https://twitter.com/#!/was3210/status/1149995917216534528"/>
    <m/>
    <m/>
    <s v="1149995917216534528"/>
    <m/>
    <b v="0"/>
    <n v="4"/>
    <s v=""/>
    <b v="0"/>
    <s v="en"/>
    <m/>
    <s v=""/>
    <b v="0"/>
    <n v="4"/>
    <s v=""/>
    <s v="Twitter Web Client"/>
    <b v="0"/>
    <s v="1149995917216534528"/>
    <s v="Tweet"/>
    <n v="0"/>
    <n v="0"/>
    <m/>
    <m/>
    <m/>
    <m/>
    <m/>
    <m/>
    <m/>
    <m/>
    <n v="34"/>
    <s v="1"/>
    <s v="1"/>
  </r>
  <r>
    <s v="was3210"/>
    <s v="was3210"/>
    <m/>
    <m/>
    <m/>
    <m/>
    <m/>
    <m/>
    <m/>
    <m/>
    <m/>
    <n v="891"/>
    <m/>
    <m/>
    <x v="2"/>
    <d v="2019-07-13T16:08:45.000"/>
    <s v="Using Twitter as a data source: an overview of social media research tools (2019) https://t.co/JyQ17AHd0v   _x000a__x000a_#phdchat #socialmedia #academictwitter #dataviz #bigdata #researchmethods #ecrchat #phdadvice #phdforum #acwri"/>
    <s v="https://blogs.lse.ac.uk/impactofsocialsciences/2019/06/18/using-twitter-as-a-data-source-an-overview-of-social-media-research-tools-2019/"/>
    <s v="ac.uk"/>
    <x v="66"/>
    <m/>
    <s v="http://pbs.twimg.com/profile_images/1102940827075203073/3Ywj3wKa_normal.png"/>
    <x v="406"/>
    <s v="https://twitter.com/#!/was3210/status/1150074596818898949"/>
    <m/>
    <m/>
    <s v="1150074596818898949"/>
    <m/>
    <b v="0"/>
    <n v="1"/>
    <s v=""/>
    <b v="0"/>
    <s v="en"/>
    <m/>
    <s v=""/>
    <b v="0"/>
    <n v="1"/>
    <s v=""/>
    <s v="Twitter Web Client"/>
    <b v="0"/>
    <s v="1150074596818898949"/>
    <s v="Tweet"/>
    <n v="0"/>
    <n v="0"/>
    <m/>
    <m/>
    <m/>
    <m/>
    <m/>
    <m/>
    <m/>
    <m/>
    <n v="34"/>
    <s v="1"/>
    <s v="1"/>
  </r>
  <r>
    <s v="was3210"/>
    <s v="was3210"/>
    <m/>
    <m/>
    <m/>
    <m/>
    <m/>
    <m/>
    <m/>
    <m/>
    <m/>
    <n v="892"/>
    <m/>
    <m/>
    <x v="2"/>
    <d v="2019-07-13T18:48:57.000"/>
    <s v="My PhD thesis &quot;Using Twitter data to provide qualitative insights into pandemics and epidemic&quot; thesis just hit 1,000 downloads and the abstract has over 4 thousand views ☺️_x000a__x000a_https://t.co/tMjwRc3Qml …_x000a_#PhDChat https://t.co/ekQDe3AJG4"/>
    <s v="http://etheses.whiterose.ac.uk/20367/1/Final%20PhD%20Thesis%2011%20MAY.pdf https://twitter.com/was3210/status/999232201807093760"/>
    <s v="ac.uk twitter.com"/>
    <x v="5"/>
    <m/>
    <s v="http://pbs.twimg.com/profile_images/1102940827075203073/3Ywj3wKa_normal.png"/>
    <x v="407"/>
    <s v="https://twitter.com/#!/was3210/status/1150114912359858177"/>
    <m/>
    <m/>
    <s v="1150114912359858177"/>
    <m/>
    <b v="0"/>
    <n v="4"/>
    <s v=""/>
    <b v="1"/>
    <s v="en"/>
    <m/>
    <s v="999232201807093760"/>
    <b v="0"/>
    <n v="2"/>
    <s v=""/>
    <s v="Twitter Web Client"/>
    <b v="0"/>
    <s v="1150114912359858177"/>
    <s v="Tweet"/>
    <n v="0"/>
    <n v="0"/>
    <m/>
    <m/>
    <m/>
    <m/>
    <m/>
    <m/>
    <m/>
    <m/>
    <n v="34"/>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8" firstHeaderRow="1" firstDataRow="1" firstDataCol="1"/>
  <pivotFields count="5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57"/>
    <field x="56"/>
    <field x="55"/>
    <field x="22"/>
  </rowFields>
  <rowItems count="183">
    <i>
      <x v="1"/>
    </i>
    <i r="1">
      <x v="6"/>
    </i>
    <i r="2">
      <x v="157"/>
    </i>
    <i r="3">
      <x v="15"/>
    </i>
    <i r="2">
      <x v="162"/>
    </i>
    <i r="3">
      <x v="18"/>
    </i>
    <i r="2">
      <x v="170"/>
    </i>
    <i r="3">
      <x v="11"/>
    </i>
    <i r="2">
      <x v="171"/>
    </i>
    <i r="3">
      <x v="9"/>
    </i>
    <i r="2">
      <x v="175"/>
    </i>
    <i r="3">
      <x v="11"/>
    </i>
    <i r="3">
      <x v="23"/>
    </i>
    <i r="2">
      <x v="176"/>
    </i>
    <i r="3">
      <x v="6"/>
    </i>
    <i r="3">
      <x v="17"/>
    </i>
    <i r="2">
      <x v="177"/>
    </i>
    <i r="3">
      <x v="19"/>
    </i>
    <i r="2">
      <x v="178"/>
    </i>
    <i r="3">
      <x v="5"/>
    </i>
    <i r="2">
      <x v="180"/>
    </i>
    <i r="3">
      <x v="21"/>
    </i>
    <i r="2">
      <x v="181"/>
    </i>
    <i r="3">
      <x v="24"/>
    </i>
    <i r="2">
      <x v="182"/>
    </i>
    <i r="3">
      <x v="10"/>
    </i>
    <i r="3">
      <x v="11"/>
    </i>
    <i r="3">
      <x v="12"/>
    </i>
    <i r="3">
      <x v="13"/>
    </i>
    <i r="3">
      <x v="14"/>
    </i>
    <i r="3">
      <x v="16"/>
    </i>
    <i r="3">
      <x v="17"/>
    </i>
    <i r="3">
      <x v="18"/>
    </i>
    <i r="3">
      <x v="24"/>
    </i>
    <i r="1">
      <x v="7"/>
    </i>
    <i r="2">
      <x v="183"/>
    </i>
    <i r="3">
      <x v="4"/>
    </i>
    <i r="3">
      <x v="6"/>
    </i>
    <i r="3">
      <x v="7"/>
    </i>
    <i r="3">
      <x v="9"/>
    </i>
    <i r="3">
      <x v="10"/>
    </i>
    <i r="3">
      <x v="13"/>
    </i>
    <i r="3">
      <x v="17"/>
    </i>
    <i r="3">
      <x v="19"/>
    </i>
    <i r="3">
      <x v="20"/>
    </i>
    <i r="3">
      <x v="21"/>
    </i>
    <i r="2">
      <x v="184"/>
    </i>
    <i r="3">
      <x v="10"/>
    </i>
    <i r="3">
      <x v="12"/>
    </i>
    <i r="3">
      <x v="13"/>
    </i>
    <i r="3">
      <x v="14"/>
    </i>
    <i r="3">
      <x v="15"/>
    </i>
    <i r="3">
      <x v="18"/>
    </i>
    <i r="3">
      <x v="19"/>
    </i>
    <i r="3">
      <x v="20"/>
    </i>
    <i r="3">
      <x v="21"/>
    </i>
    <i r="3">
      <x v="22"/>
    </i>
    <i r="3">
      <x v="23"/>
    </i>
    <i r="2">
      <x v="185"/>
    </i>
    <i r="3">
      <x v="6"/>
    </i>
    <i r="3">
      <x v="8"/>
    </i>
    <i r="3">
      <x v="9"/>
    </i>
    <i r="3">
      <x v="11"/>
    </i>
    <i r="3">
      <x v="13"/>
    </i>
    <i r="3">
      <x v="14"/>
    </i>
    <i r="3">
      <x v="15"/>
    </i>
    <i r="3">
      <x v="16"/>
    </i>
    <i r="3">
      <x v="17"/>
    </i>
    <i r="3">
      <x v="18"/>
    </i>
    <i r="3">
      <x v="19"/>
    </i>
    <i r="3">
      <x v="20"/>
    </i>
    <i r="3">
      <x v="21"/>
    </i>
    <i r="3">
      <x v="22"/>
    </i>
    <i r="3">
      <x v="23"/>
    </i>
    <i r="2">
      <x v="186"/>
    </i>
    <i r="3">
      <x v="8"/>
    </i>
    <i r="3">
      <x v="9"/>
    </i>
    <i r="3">
      <x v="13"/>
    </i>
    <i r="3">
      <x v="15"/>
    </i>
    <i r="3">
      <x v="16"/>
    </i>
    <i r="3">
      <x v="17"/>
    </i>
    <i r="3">
      <x v="18"/>
    </i>
    <i r="3">
      <x v="19"/>
    </i>
    <i r="3">
      <x v="20"/>
    </i>
    <i r="3">
      <x v="22"/>
    </i>
    <i r="2">
      <x v="187"/>
    </i>
    <i r="3">
      <x v="8"/>
    </i>
    <i r="3">
      <x v="9"/>
    </i>
    <i r="3">
      <x v="10"/>
    </i>
    <i r="3">
      <x v="11"/>
    </i>
    <i r="3">
      <x v="13"/>
    </i>
    <i r="3">
      <x v="14"/>
    </i>
    <i r="3">
      <x v="18"/>
    </i>
    <i r="3">
      <x v="20"/>
    </i>
    <i r="3">
      <x v="21"/>
    </i>
    <i r="3">
      <x v="22"/>
    </i>
    <i r="3">
      <x v="23"/>
    </i>
    <i r="2">
      <x v="188"/>
    </i>
    <i r="3">
      <x v="6"/>
    </i>
    <i r="3">
      <x v="7"/>
    </i>
    <i r="3">
      <x v="8"/>
    </i>
    <i r="3">
      <x v="9"/>
    </i>
    <i r="3">
      <x v="10"/>
    </i>
    <i r="3">
      <x v="11"/>
    </i>
    <i r="3">
      <x v="12"/>
    </i>
    <i r="3">
      <x v="13"/>
    </i>
    <i r="3">
      <x v="14"/>
    </i>
    <i r="3">
      <x v="15"/>
    </i>
    <i r="3">
      <x v="16"/>
    </i>
    <i r="3">
      <x v="20"/>
    </i>
    <i r="3">
      <x v="23"/>
    </i>
    <i r="2">
      <x v="189"/>
    </i>
    <i r="3">
      <x v="1"/>
    </i>
    <i r="3">
      <x v="6"/>
    </i>
    <i r="3">
      <x v="11"/>
    </i>
    <i r="3">
      <x v="12"/>
    </i>
    <i r="3">
      <x v="13"/>
    </i>
    <i r="3">
      <x v="14"/>
    </i>
    <i r="3">
      <x v="17"/>
    </i>
    <i r="3">
      <x v="20"/>
    </i>
    <i r="3">
      <x v="21"/>
    </i>
    <i r="2">
      <x v="190"/>
    </i>
    <i r="3">
      <x v="9"/>
    </i>
    <i r="3">
      <x v="10"/>
    </i>
    <i r="3">
      <x v="12"/>
    </i>
    <i r="3">
      <x v="15"/>
    </i>
    <i r="3">
      <x v="16"/>
    </i>
    <i r="3">
      <x v="17"/>
    </i>
    <i r="3">
      <x v="18"/>
    </i>
    <i r="3">
      <x v="21"/>
    </i>
    <i r="3">
      <x v="22"/>
    </i>
    <i r="2">
      <x v="191"/>
    </i>
    <i r="3">
      <x v="1"/>
    </i>
    <i r="3">
      <x v="6"/>
    </i>
    <i r="3">
      <x v="7"/>
    </i>
    <i r="3">
      <x v="8"/>
    </i>
    <i r="3">
      <x v="10"/>
    </i>
    <i r="3">
      <x v="11"/>
    </i>
    <i r="3">
      <x v="14"/>
    </i>
    <i r="3">
      <x v="16"/>
    </i>
    <i r="3">
      <x v="17"/>
    </i>
    <i r="3">
      <x v="20"/>
    </i>
    <i r="3">
      <x v="23"/>
    </i>
    <i r="2">
      <x v="192"/>
    </i>
    <i r="3">
      <x v="2"/>
    </i>
    <i r="3">
      <x v="4"/>
    </i>
    <i r="3">
      <x v="8"/>
    </i>
    <i r="3">
      <x v="10"/>
    </i>
    <i r="3">
      <x v="13"/>
    </i>
    <i r="3">
      <x v="17"/>
    </i>
    <i r="3">
      <x v="18"/>
    </i>
    <i r="3">
      <x v="23"/>
    </i>
    <i r="2">
      <x v="193"/>
    </i>
    <i r="3">
      <x v="1"/>
    </i>
    <i r="3">
      <x v="8"/>
    </i>
    <i r="3">
      <x v="9"/>
    </i>
    <i r="3">
      <x v="10"/>
    </i>
    <i r="3">
      <x v="11"/>
    </i>
    <i r="3">
      <x v="12"/>
    </i>
    <i r="3">
      <x v="13"/>
    </i>
    <i r="3">
      <x v="14"/>
    </i>
    <i r="3">
      <x v="15"/>
    </i>
    <i r="3">
      <x v="16"/>
    </i>
    <i r="3">
      <x v="17"/>
    </i>
    <i r="3">
      <x v="18"/>
    </i>
    <i r="3">
      <x v="19"/>
    </i>
    <i r="3">
      <x v="22"/>
    </i>
    <i r="2">
      <x v="194"/>
    </i>
    <i r="3">
      <x v="11"/>
    </i>
    <i r="3">
      <x v="14"/>
    </i>
    <i r="3">
      <x v="15"/>
    </i>
    <i r="3">
      <x v="16"/>
    </i>
    <i r="3">
      <x v="19"/>
    </i>
    <i r="2">
      <x v="195"/>
    </i>
    <i r="3">
      <x v="7"/>
    </i>
    <i r="3">
      <x v="11"/>
    </i>
    <i r="3">
      <x v="12"/>
    </i>
    <i r="3">
      <x v="17"/>
    </i>
    <i r="3">
      <x v="18"/>
    </i>
    <i r="3">
      <x v="19"/>
    </i>
    <i r="3">
      <x v="20"/>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1"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1" name="TimeSeries"/>
  </pivotTables>
  <data>
    <tabular pivotCacheId="1">
      <items count="68">
        <i x="35" s="1"/>
        <i x="28" s="1"/>
        <i x="31" s="1"/>
        <i x="34" s="1"/>
        <i x="15" s="1"/>
        <i x="21" s="1"/>
        <i x="1" s="1"/>
        <i x="6" s="1"/>
        <i x="53" s="1"/>
        <i x="49" s="1"/>
        <i x="48" s="1"/>
        <i x="51" s="1"/>
        <i x="8" s="1"/>
        <i x="19" s="1"/>
        <i x="17" s="1"/>
        <i x="60" s="1"/>
        <i x="40" s="1"/>
        <i x="39" s="1"/>
        <i x="18" s="1"/>
        <i x="38" s="1"/>
        <i x="23" s="1"/>
        <i x="58" s="1"/>
        <i x="30" s="1"/>
        <i x="4" s="1"/>
        <i x="9" s="1"/>
        <i x="10" s="1"/>
        <i x="11" s="1"/>
        <i x="13" s="1"/>
        <i x="12" s="1"/>
        <i x="5" s="1"/>
        <i x="55" s="1"/>
        <i x="32" s="1"/>
        <i x="36" s="1"/>
        <i x="57" s="1"/>
        <i x="2" s="1"/>
        <i x="59" s="1"/>
        <i x="44" s="1"/>
        <i x="62" s="1"/>
        <i x="66" s="1"/>
        <i x="65" s="1"/>
        <i x="46" s="1"/>
        <i x="63" s="1"/>
        <i x="43" s="1"/>
        <i x="41" s="1"/>
        <i x="45" s="1"/>
        <i x="64" s="1"/>
        <i x="42" s="1"/>
        <i x="61" s="1"/>
        <i x="67" s="1"/>
        <i x="24" s="1"/>
        <i x="20" s="1"/>
        <i x="22" s="1"/>
        <i x="29" s="1"/>
        <i x="25" s="1"/>
        <i x="14" s="1"/>
        <i x="3" s="1"/>
        <i x="50" s="1"/>
        <i x="52" s="1"/>
        <i x="47" s="1"/>
        <i x="16" s="1"/>
        <i x="26" s="1"/>
        <i x="37" s="1"/>
        <i x="7" s="1"/>
        <i x="56" s="1"/>
        <i x="33" s="1"/>
        <i x="27" s="1"/>
        <i x="5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C892" totalsRowShown="0" headerRowDxfId="222" dataDxfId="221">
  <autoFilter ref="A2:BC892"/>
  <tableColumns count="55">
    <tableColumn id="1" name="Vertex 1" dataDxfId="220"/>
    <tableColumn id="2" name="Vertex 2" dataDxfId="219"/>
    <tableColumn id="3" name="Color" dataDxfId="218"/>
    <tableColumn id="4" name="Width" dataDxfId="217"/>
    <tableColumn id="11" name="Style" dataDxfId="216"/>
    <tableColumn id="5" name="Opacity" dataDxfId="215"/>
    <tableColumn id="6" name="Visibility" dataDxfId="214"/>
    <tableColumn id="10" name="Label" dataDxfId="213"/>
    <tableColumn id="12" name="Label Text Color" dataDxfId="212"/>
    <tableColumn id="13" name="Label Font Size" dataDxfId="211"/>
    <tableColumn id="14" name="Reciprocated?" dataDxfId="210"/>
    <tableColumn id="7" name="ID" dataDxfId="209"/>
    <tableColumn id="9" name="Dynamic Filter" dataDxfId="208"/>
    <tableColumn id="8" name="Add Your Own Columns Here" dataDxfId="207"/>
    <tableColumn id="15" name="Relationship" dataDxfId="206"/>
    <tableColumn id="16" name="Relationship Date (UTC)" dataDxfId="205"/>
    <tableColumn id="17" name="Tweet" dataDxfId="204"/>
    <tableColumn id="18" name="URLs in Tweet" dataDxfId="203"/>
    <tableColumn id="19" name="Domains in Tweet" dataDxfId="202"/>
    <tableColumn id="20" name="Hashtags in Tweet" dataDxfId="201"/>
    <tableColumn id="21" name="Media in Tweet" dataDxfId="200"/>
    <tableColumn id="22" name="Tweet Image File" dataDxfId="199"/>
    <tableColumn id="23" name="Tweet Date (UTC)" dataDxfId="198"/>
    <tableColumn id="24" name="Twitter Page for Tweet" dataDxfId="197"/>
    <tableColumn id="25" name="Latitude" dataDxfId="196"/>
    <tableColumn id="26" name="Longitude" dataDxfId="195"/>
    <tableColumn id="27" name="Imported ID" dataDxfId="194"/>
    <tableColumn id="28" name="In-Reply-To Tweet ID" dataDxfId="193"/>
    <tableColumn id="29" name="Favorited" dataDxfId="192"/>
    <tableColumn id="30" name="Favorite Count" dataDxfId="191"/>
    <tableColumn id="31" name="In-Reply-To User ID" dataDxfId="190"/>
    <tableColumn id="32" name="Is Quote Status" dataDxfId="189"/>
    <tableColumn id="33" name="Language" dataDxfId="188"/>
    <tableColumn id="34" name="Possibly Sensitive" dataDxfId="187"/>
    <tableColumn id="35" name="Quoted Status ID" dataDxfId="186"/>
    <tableColumn id="36" name="Retweeted" dataDxfId="185"/>
    <tableColumn id="37" name="Retweet Count" dataDxfId="184"/>
    <tableColumn id="38" name="Retweet ID" dataDxfId="183"/>
    <tableColumn id="39" name="Source" dataDxfId="182"/>
    <tableColumn id="40" name="Truncated" dataDxfId="181"/>
    <tableColumn id="41" name="Unified Twitter ID" dataDxfId="180"/>
    <tableColumn id="42" name="Imported Tweet Type" dataDxfId="179"/>
    <tableColumn id="43" name="Added By Extended Analysis" dataDxfId="178"/>
    <tableColumn id="44" name="Corrected By Extended Analysis" dataDxfId="177"/>
    <tableColumn id="45" name="Place Bounding Box" dataDxfId="176"/>
    <tableColumn id="46" name="Place Country" dataDxfId="175"/>
    <tableColumn id="47" name="Place Country Code" dataDxfId="174"/>
    <tableColumn id="48" name="Place Full Name" dataDxfId="173"/>
    <tableColumn id="49" name="Place ID" dataDxfId="172"/>
    <tableColumn id="50" name="Place Name" dataDxfId="171"/>
    <tableColumn id="51" name="Place Type" dataDxfId="170"/>
    <tableColumn id="52" name="Place URL" dataDxfId="169"/>
    <tableColumn id="53" name="Edge Weight"/>
    <tableColumn id="54" name="Vertex 1 Group" dataDxfId="65">
      <calculatedColumnFormula>REPLACE(INDEX(GroupVertices[Group], MATCH(Edges[[#This Row],[Vertex 1]],GroupVertices[Vertex],0)),1,1,"")</calculatedColumnFormula>
    </tableColumn>
    <tableColumn id="55" name="Vertex 2 Group" dataDxfId="64">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ExportOptions" displayName="ExportOptions" ref="A1:B7" totalsRowShown="0" headerRowDxfId="63" dataDxfId="62">
  <autoFilter ref="A1:B7"/>
  <tableColumns count="2">
    <tableColumn id="1" name="Key" dataDxfId="57"/>
    <tableColumn id="2" name="Value" dataDxfId="56"/>
  </tableColumns>
  <tableStyleInfo name="NodeXL Table" showFirstColumn="0" showLastColumn="0" showRowStripes="1" showColumnStripes="0"/>
</table>
</file>

<file path=xl/tables/table12.xml><?xml version="1.0" encoding="utf-8"?>
<table xmlns="http://schemas.openxmlformats.org/spreadsheetml/2006/main" id="12" name="Edges13" displayName="Edges13" ref="A2:BC410" totalsRowShown="0" headerRowDxfId="55" dataDxfId="54">
  <autoFilter ref="A2:BC410"/>
  <tableColumns count="55">
    <tableColumn id="1" name="Vertex 1" dataDxfId="53"/>
    <tableColumn id="2" name="Vertex 2" dataDxfId="52"/>
    <tableColumn id="3" name="Color" dataDxfId="51"/>
    <tableColumn id="4" name="Width" dataDxfId="50"/>
    <tableColumn id="11" name="Style" dataDxfId="49"/>
    <tableColumn id="5" name="Opacity" dataDxfId="48"/>
    <tableColumn id="6" name="Visibility" dataDxfId="47"/>
    <tableColumn id="10" name="Label" dataDxfId="46"/>
    <tableColumn id="12" name="Label Text Color" dataDxfId="45"/>
    <tableColumn id="13" name="Label Font Size" dataDxfId="44"/>
    <tableColumn id="14" name="Reciprocated?" dataDxfId="43"/>
    <tableColumn id="7" name="ID" dataDxfId="42"/>
    <tableColumn id="9" name="Dynamic Filter" dataDxfId="41"/>
    <tableColumn id="8" name="Add Your Own Columns Here" dataDxfId="40"/>
    <tableColumn id="15" name="Relationship" dataDxfId="39"/>
    <tableColumn id="16" name="Relationship Date (UTC)" dataDxfId="38"/>
    <tableColumn id="17" name="Tweet" dataDxfId="37"/>
    <tableColumn id="18" name="URLs in Tweet" dataDxfId="36"/>
    <tableColumn id="19" name="Domains in Tweet" dataDxfId="35"/>
    <tableColumn id="20" name="Hashtags in Tweet" dataDxfId="34"/>
    <tableColumn id="21" name="Media in Tweet" dataDxfId="33"/>
    <tableColumn id="22" name="Tweet Image File" dataDxfId="32"/>
    <tableColumn id="23" name="Tweet Date (UTC)" dataDxfId="31"/>
    <tableColumn id="24" name="Twitter Page for Tweet" dataDxfId="30"/>
    <tableColumn id="25" name="Latitude" dataDxfId="29"/>
    <tableColumn id="26" name="Longitude" dataDxfId="28"/>
    <tableColumn id="27" name="Imported ID" dataDxfId="27"/>
    <tableColumn id="28" name="In-Reply-To Tweet ID" dataDxfId="26"/>
    <tableColumn id="29" name="Favorited" dataDxfId="25"/>
    <tableColumn id="30" name="Favorite Count" dataDxfId="24"/>
    <tableColumn id="31" name="In-Reply-To User ID" dataDxfId="23"/>
    <tableColumn id="32" name="Is Quote Status" dataDxfId="22"/>
    <tableColumn id="33" name="Language" dataDxfId="21"/>
    <tableColumn id="34" name="Possibly Sensitive" dataDxfId="20"/>
    <tableColumn id="35" name="Quoted Status ID" dataDxfId="19"/>
    <tableColumn id="36" name="Retweeted" dataDxfId="18"/>
    <tableColumn id="37" name="Retweet Count" dataDxfId="17"/>
    <tableColumn id="38" name="Retweet ID" dataDxfId="16"/>
    <tableColumn id="39" name="Source" dataDxfId="15"/>
    <tableColumn id="40" name="Truncated" dataDxfId="14"/>
    <tableColumn id="41" name="Unified Twitter ID" dataDxfId="13"/>
    <tableColumn id="42" name="Imported Tweet Type" dataDxfId="12"/>
    <tableColumn id="43" name="Added By Extended Analysis" dataDxfId="11"/>
    <tableColumn id="44" name="Corrected By Extended Analysis" dataDxfId="10"/>
    <tableColumn id="45" name="Place Bounding Box" dataDxfId="9"/>
    <tableColumn id="46" name="Place Country" dataDxfId="8"/>
    <tableColumn id="47" name="Place Country Code" dataDxfId="7"/>
    <tableColumn id="48" name="Place Full Name" dataDxfId="6"/>
    <tableColumn id="49" name="Place ID" dataDxfId="5"/>
    <tableColumn id="50" name="Place Name" dataDxfId="4"/>
    <tableColumn id="51" name="Place Type" dataDxfId="3"/>
    <tableColumn id="52" name="Place URL" dataDxfId="2"/>
    <tableColumn id="53" name="Edge Weight"/>
    <tableColumn id="54" name="Vertex 1 Group" dataDxfId="1">
      <calculatedColumnFormula>REPLACE(INDEX(GroupVertices[Group], MATCH(Edges13[[#This Row],[Vertex 1]],GroupVertices[Vertex],0)),1,1,"")</calculatedColumnFormula>
    </tableColumn>
    <tableColumn id="55" name="Vertex 2 Group" dataDxfId="0">
      <calculatedColumnFormula>REPLACE(INDEX(GroupVertices[Group], MATCH(Edges13[[#This Row],[Vertex 2]],GroupVertices[Vertex],0)),1,1,"")</calculatedColumnFormula>
    </tableColumn>
  </tableColumns>
  <tableStyleInfo name="NodeXL Table" showFirstColumn="0" showLastColumn="0" showRowStripes="0" showColumnStripes="0"/>
</table>
</file>

<file path=xl/tables/table13.xml><?xml version="1.0" encoding="utf-8"?>
<table xmlns="http://schemas.openxmlformats.org/spreadsheetml/2006/main" id="11" name="TopItems_1" displayName="TopItems_1" ref="A1:B2" totalsRowShown="0" headerRowDxfId="61" dataDxfId="60">
  <autoFilter ref="A1:B2"/>
  <tableColumns count="2">
    <tableColumn id="1" name="Top 10 Vertices, Ranked by Betweenness Centrality" dataDxfId="59"/>
    <tableColumn id="2" name="Betweenness Centrality" dataDxfId="5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Z186" totalsRowShown="0" headerRowDxfId="168" dataDxfId="167">
  <autoFilter ref="A2:AZ186"/>
  <tableColumns count="52">
    <tableColumn id="1" name="Vertex" dataDxfId="166"/>
    <tableColumn id="2" name="Color" dataDxfId="165"/>
    <tableColumn id="5" name="Shape" dataDxfId="164"/>
    <tableColumn id="6" name="Size" dataDxfId="163"/>
    <tableColumn id="4" name="Opacity" dataDxfId="162"/>
    <tableColumn id="7" name="Image File" dataDxfId="161"/>
    <tableColumn id="3" name="Visibility" dataDxfId="160"/>
    <tableColumn id="10" name="Label" dataDxfId="159"/>
    <tableColumn id="16" name="Label Fill Color" dataDxfId="158"/>
    <tableColumn id="9" name="Label Position" dataDxfId="157"/>
    <tableColumn id="8" name="Tooltip" dataDxfId="156"/>
    <tableColumn id="18" name="Layout Order" dataDxfId="155"/>
    <tableColumn id="13" name="X" dataDxfId="154"/>
    <tableColumn id="14" name="Y" dataDxfId="153"/>
    <tableColumn id="12" name="Locked?" dataDxfId="152"/>
    <tableColumn id="19" name="Polar R" dataDxfId="151"/>
    <tableColumn id="20" name="Polar Angle" dataDxfId="150"/>
    <tableColumn id="21" name="Degree" dataDxfId="149"/>
    <tableColumn id="22" name="In-Degree" dataDxfId="148"/>
    <tableColumn id="23" name="Out-Degree" dataDxfId="147"/>
    <tableColumn id="24" name="Betweenness Centrality" dataDxfId="146"/>
    <tableColumn id="25" name="Closeness Centrality" dataDxfId="145"/>
    <tableColumn id="26" name="Eigenvector Centrality" dataDxfId="144"/>
    <tableColumn id="15" name="PageRank" dataDxfId="143"/>
    <tableColumn id="27" name="Clustering Coefficient" dataDxfId="142"/>
    <tableColumn id="29" name="Reciprocated Vertex Pair Ratio" dataDxfId="141"/>
    <tableColumn id="11" name="ID" dataDxfId="140"/>
    <tableColumn id="28" name="Dynamic Filter" dataDxfId="139"/>
    <tableColumn id="17" name="Add Your Own Columns Here" dataDxfId="138"/>
    <tableColumn id="30" name="Name" dataDxfId="137"/>
    <tableColumn id="31" name="Followed" dataDxfId="136"/>
    <tableColumn id="32" name="Followers" dataDxfId="135"/>
    <tableColumn id="33" name="Tweets" dataDxfId="134"/>
    <tableColumn id="34" name="Favorites" dataDxfId="133"/>
    <tableColumn id="35" name="Time Zone UTC Offset (Seconds)" dataDxfId="132"/>
    <tableColumn id="36" name="Description" dataDxfId="131"/>
    <tableColumn id="37" name="Location" dataDxfId="130"/>
    <tableColumn id="38" name="Web" dataDxfId="129"/>
    <tableColumn id="39" name="Time Zone" dataDxfId="128"/>
    <tableColumn id="40" name="Joined Twitter Date (UTC)" dataDxfId="127"/>
    <tableColumn id="41" name="Profile Banner Url" dataDxfId="126"/>
    <tableColumn id="42" name="Default Profile" dataDxfId="125"/>
    <tableColumn id="43" name="Default Profile Image" dataDxfId="124"/>
    <tableColumn id="44" name="Geo Enabled" dataDxfId="123"/>
    <tableColumn id="45" name="Language" dataDxfId="122"/>
    <tableColumn id="46" name="Listed Count" dataDxfId="121"/>
    <tableColumn id="47" name="Profile Background Image Url" dataDxfId="120"/>
    <tableColumn id="48" name="Verified" dataDxfId="119"/>
    <tableColumn id="49" name="Custom Menu Item Text" dataDxfId="118"/>
    <tableColumn id="50" name="Custom Menu Item Action" dataDxfId="117"/>
    <tableColumn id="51" name="Tweeted Search Term?" dataDxfId="67"/>
    <tableColumn id="52" name="Vertex Group" dataDxfId="66">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17" totalsRowShown="0" headerRowDxfId="116">
  <autoFilter ref="A2:X17"/>
  <tableColumns count="24">
    <tableColumn id="1" name="Group" dataDxfId="74"/>
    <tableColumn id="2" name="Vertex Color" dataDxfId="73"/>
    <tableColumn id="3" name="Vertex Shape" dataDxfId="71"/>
    <tableColumn id="22" name="Visibility" dataDxfId="72"/>
    <tableColumn id="4" name="Collapsed?"/>
    <tableColumn id="18" name="Label" dataDxfId="115"/>
    <tableColumn id="20" name="Collapsed X"/>
    <tableColumn id="21" name="Collapsed Y"/>
    <tableColumn id="6" name="ID" dataDxfId="114"/>
    <tableColumn id="19" name="Collapsed Properties" dataDxfId="113"/>
    <tableColumn id="5" name="Vertices" dataDxfId="112"/>
    <tableColumn id="7" name="Unique Edges" dataDxfId="111"/>
    <tableColumn id="8" name="Edges With Duplicates" dataDxfId="110"/>
    <tableColumn id="9" name="Total Edges" dataDxfId="109"/>
    <tableColumn id="10" name="Self-Loops" dataDxfId="108"/>
    <tableColumn id="24" name="Reciprocated Vertex Pair Ratio" dataDxfId="107"/>
    <tableColumn id="25" name="Reciprocated Edge Ratio" dataDxfId="106"/>
    <tableColumn id="11" name="Connected Components" dataDxfId="105"/>
    <tableColumn id="12" name="Single-Vertex Connected Components" dataDxfId="104"/>
    <tableColumn id="13" name="Maximum Vertices in a Connected Component" dataDxfId="103"/>
    <tableColumn id="14" name="Maximum Edges in a Connected Component" dataDxfId="102"/>
    <tableColumn id="15" name="Maximum Geodesic Distance (Diameter)" dataDxfId="101"/>
    <tableColumn id="16" name="Average Geodesic Distance" dataDxfId="100"/>
    <tableColumn id="17" name="Graph Density"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5" totalsRowShown="0" headerRowDxfId="98" dataDxfId="97">
  <autoFilter ref="A1:C185"/>
  <tableColumns count="3">
    <tableColumn id="1" name="Group" dataDxfId="70"/>
    <tableColumn id="2" name="Vertex" dataDxfId="69"/>
    <tableColumn id="3" name="Vertex ID" dataDxfId="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96"/>
    <tableColumn id="2" name="Value" dataDxfId="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94"/>
    <tableColumn id="2" name="Degree Frequency" dataDxfId="93">
      <calculatedColumnFormula>COUNTIF(Vertices[Degree], "&gt;= " &amp; D2) - COUNTIF(Vertices[Degree], "&gt;=" &amp; D3)</calculatedColumnFormula>
    </tableColumn>
    <tableColumn id="3" name="In-Degree Bin" dataDxfId="92"/>
    <tableColumn id="4" name="In-Degree Frequency" dataDxfId="91">
      <calculatedColumnFormula>COUNTIF(Vertices[In-Degree], "&gt;= " &amp; F2) - COUNTIF(Vertices[In-Degree], "&gt;=" &amp; F3)</calculatedColumnFormula>
    </tableColumn>
    <tableColumn id="5" name="Out-Degree Bin" dataDxfId="90"/>
    <tableColumn id="6" name="Out-Degree Frequency" dataDxfId="89">
      <calculatedColumnFormula>COUNTIF(Vertices[Out-Degree], "&gt;= " &amp; H2) - COUNTIF(Vertices[Out-Degree], "&gt;=" &amp; H3)</calculatedColumnFormula>
    </tableColumn>
    <tableColumn id="7" name="Betweenness Centrality Bin" dataDxfId="88"/>
    <tableColumn id="8" name="Betweenness Centrality Frequency" dataDxfId="87">
      <calculatedColumnFormula>COUNTIF(Vertices[Betweenness Centrality], "&gt;= " &amp; J2) - COUNTIF(Vertices[Betweenness Centrality], "&gt;=" &amp; J3)</calculatedColumnFormula>
    </tableColumn>
    <tableColumn id="9" name="Closeness Centrality Bin" dataDxfId="86"/>
    <tableColumn id="10" name="Closeness Centrality Frequency" dataDxfId="85">
      <calculatedColumnFormula>COUNTIF(Vertices[Closeness Centrality], "&gt;= " &amp; L2) - COUNTIF(Vertices[Closeness Centrality], "&gt;=" &amp; L3)</calculatedColumnFormula>
    </tableColumn>
    <tableColumn id="11" name="Eigenvector Centrality Bin" dataDxfId="84"/>
    <tableColumn id="12" name="Eigenvector Centrality Frequency" dataDxfId="83">
      <calculatedColumnFormula>COUNTIF(Vertices[Eigenvector Centrality], "&gt;= " &amp; N2) - COUNTIF(Vertices[Eigenvector Centrality], "&gt;=" &amp; N3)</calculatedColumnFormula>
    </tableColumn>
    <tableColumn id="18" name="PageRank Bin" dataDxfId="82"/>
    <tableColumn id="17" name="PageRank Frequency" dataDxfId="81">
      <calculatedColumnFormula>COUNTIF(Vertices[Eigenvector Centrality], "&gt;= " &amp; P2) - COUNTIF(Vertices[Eigenvector Centrality], "&gt;=" &amp; P3)</calculatedColumnFormula>
    </tableColumn>
    <tableColumn id="13" name="Clustering Coefficient Bin" dataDxfId="80"/>
    <tableColumn id="14" name="Clustering Coefficient Frequency" dataDxfId="79">
      <calculatedColumnFormula>COUNTIF(Vertices[Clustering Coefficient], "&gt;= " &amp; R2) - COUNTIF(Vertices[Clustering Coefficient], "&gt;=" &amp; R3)</calculatedColumnFormula>
    </tableColumn>
    <tableColumn id="15" name="Dynamic Filter Bin" dataDxfId="78"/>
    <tableColumn id="16" name="Dynamic Filter Frequency" dataDxfId="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yasiv.com/" TargetMode="External" /><Relationship Id="rId2" Type="http://schemas.openxmlformats.org/officeDocument/2006/relationships/hyperlink" Target="http://www.yasiv.com/" TargetMode="External" /><Relationship Id="rId3" Type="http://schemas.openxmlformats.org/officeDocument/2006/relationships/hyperlink" Target="http://www.yasiv.com/" TargetMode="External" /><Relationship Id="rId4" Type="http://schemas.openxmlformats.org/officeDocument/2006/relationships/hyperlink" Target="http://www.yasiv.com/" TargetMode="External" /><Relationship Id="rId5" Type="http://schemas.openxmlformats.org/officeDocument/2006/relationships/hyperlink" Target="http://www.yasiv.com/" TargetMode="External" /><Relationship Id="rId6" Type="http://schemas.openxmlformats.org/officeDocument/2006/relationships/hyperlink" Target="http://www.yasiv.com/" TargetMode="External" /><Relationship Id="rId7" Type="http://schemas.openxmlformats.org/officeDocument/2006/relationships/hyperlink" Target="https://blogs.lse.ac.uk/impactofsocialsciences/2019/06/18/using-twitter-as-a-data-source-an-overview-of-social-media-research-tools-2019/" TargetMode="External" /><Relationship Id="rId8" Type="http://schemas.openxmlformats.org/officeDocument/2006/relationships/hyperlink" Target="https://twitter.com/smr_foundation/status/1149002182999584769" TargetMode="External" /><Relationship Id="rId9" Type="http://schemas.openxmlformats.org/officeDocument/2006/relationships/hyperlink" Target="https://www.businessinsider.co.za/millionaire-study-building-wealth-success-factors-conscientiousness-financial-literacy-2019-3" TargetMode="External" /><Relationship Id="rId10" Type="http://schemas.openxmlformats.org/officeDocument/2006/relationships/hyperlink" Target="https://nodexlgraphgallery.org/Pages/Graph.aspx?graphID=199355" TargetMode="External" /><Relationship Id="rId11" Type="http://schemas.openxmlformats.org/officeDocument/2006/relationships/hyperlink" Target="https://nodexlgraphgallery.org/Pages/Graph.aspx?graphID=199355" TargetMode="External" /><Relationship Id="rId12" Type="http://schemas.openxmlformats.org/officeDocument/2006/relationships/hyperlink" Target="https://nodexlgraphgallery.org/Pages/Graph.aspx?graphID=199355" TargetMode="External" /><Relationship Id="rId13" Type="http://schemas.openxmlformats.org/officeDocument/2006/relationships/hyperlink" Target="https://nodexlgraphgallery.org/Pages/Graph.aspx?graphID=199355" TargetMode="External" /><Relationship Id="rId14" Type="http://schemas.openxmlformats.org/officeDocument/2006/relationships/hyperlink" Target="https://nodexlgraphgallery.org/Pages/Graph.aspx?graphID=199355" TargetMode="External" /><Relationship Id="rId15" Type="http://schemas.openxmlformats.org/officeDocument/2006/relationships/hyperlink" Target="https://nodexlgraphgallery.org/Pages/Graph.aspx?graphID=199355" TargetMode="External" /><Relationship Id="rId16" Type="http://schemas.openxmlformats.org/officeDocument/2006/relationships/hyperlink" Target="https://nodexlgraphgallery.org/Pages/Graph.aspx?graphID=199355" TargetMode="External" /><Relationship Id="rId17" Type="http://schemas.openxmlformats.org/officeDocument/2006/relationships/hyperlink" Target="https://nodexlgraphgallery.org/Pages/Graph.aspx?graphID=199355" TargetMode="External" /><Relationship Id="rId18" Type="http://schemas.openxmlformats.org/officeDocument/2006/relationships/hyperlink" Target="https://nodexlgraphgallery.org/Pages/Graph.aspx?graphID=199355" TargetMode="External" /><Relationship Id="rId19" Type="http://schemas.openxmlformats.org/officeDocument/2006/relationships/hyperlink" Target="https://nodexlgraphgallery.org/Pages/Graph.aspx?graphID=199355" TargetMode="External" /><Relationship Id="rId20" Type="http://schemas.openxmlformats.org/officeDocument/2006/relationships/hyperlink" Target="https://link.springer.com/article/10.1007%2Fs00038-018-1192-5" TargetMode="External" /><Relationship Id="rId21" Type="http://schemas.openxmlformats.org/officeDocument/2006/relationships/hyperlink" Target="https://twitter.com/was3210/status/1146481965744308225" TargetMode="External" /><Relationship Id="rId22" Type="http://schemas.openxmlformats.org/officeDocument/2006/relationships/hyperlink" Target="https://twitter.com/was3210/status/1146400309192908802" TargetMode="External" /><Relationship Id="rId23" Type="http://schemas.openxmlformats.org/officeDocument/2006/relationships/hyperlink" Target="https://twitter.com/was3210/status/1146400309192908802" TargetMode="External" /><Relationship Id="rId24" Type="http://schemas.openxmlformats.org/officeDocument/2006/relationships/hyperlink" Target="https://twitter.com/was3210/status/1146400309192908802" TargetMode="External" /><Relationship Id="rId25" Type="http://schemas.openxmlformats.org/officeDocument/2006/relationships/hyperlink" Target="http://www.nodexlgraphgallery.org/Pages/Graph.aspx?graphID=201982" TargetMode="External" /><Relationship Id="rId26" Type="http://schemas.openxmlformats.org/officeDocument/2006/relationships/hyperlink" Target="http://www.nodexlgraphgallery.org/Pages/Graph.aspx?graphID=201982" TargetMode="External" /><Relationship Id="rId27" Type="http://schemas.openxmlformats.org/officeDocument/2006/relationships/hyperlink" Target="https://blogs.lse.ac.uk/impactofsocialsciences/?p=35732" TargetMode="External" /><Relationship Id="rId28" Type="http://schemas.openxmlformats.org/officeDocument/2006/relationships/hyperlink" Target="https://blogs.lse.ac.uk/impactofsocialsciences/?p=35732" TargetMode="External" /><Relationship Id="rId29" Type="http://schemas.openxmlformats.org/officeDocument/2006/relationships/hyperlink" Target="https://ocean.sagepub.com/blog/social-media-data-in-research-a-review-of-the-current-landscape?utm_sq=g3qnyk8bce&amp;utm_source=twitter&amp;utm_medium=SAGE_social&amp;utm_content=sageoceantweets&amp;utm_term=c6a8b96a-8b46-4efa-bf14-2bf6862e8b0e" TargetMode="External" /><Relationship Id="rId30" Type="http://schemas.openxmlformats.org/officeDocument/2006/relationships/hyperlink" Target="https://ocean.sagepub.com/blog/social-media-data-in-research-a-review-of-the-current-landscape?utm_sq=g3qnyk8bce&amp;utm_source=twitter&amp;utm_medium=SAGE_social&amp;utm_content=sageoceantweets&amp;utm_term=c6a8b96a-8b46-4efa-bf14-2bf6862e8b0e" TargetMode="External" /><Relationship Id="rId31" Type="http://schemas.openxmlformats.org/officeDocument/2006/relationships/hyperlink" Target="https://ocean.sagepub.com/blog/social-media-data-in-research-a-review-of-the-current-landscape?utm_sq=g3qnyk8bce&amp;utm_source=twitter&amp;utm_medium=SAGE_social&amp;utm_content=sageoceantweets&amp;utm_term=c6a8b96a-8b46-4efa-bf14-2bf6862e8b0e" TargetMode="External" /><Relationship Id="rId32" Type="http://schemas.openxmlformats.org/officeDocument/2006/relationships/hyperlink" Target="https://ocean.sagepub.com/blog/social-media-data-in-research-a-review-of-the-current-landscape?utm_sq=g3qnyk8bce&amp;utm_source=twitter&amp;utm_medium=SAGE_social&amp;utm_content=sageoceantweets&amp;utm_term=c6a8b96a-8b46-4efa-bf14-2bf6862e8b0e" TargetMode="External" /><Relationship Id="rId33" Type="http://schemas.openxmlformats.org/officeDocument/2006/relationships/hyperlink" Target="https://nodexlgraphgallery.org/Pages/Graph.aspx?graphID=199355" TargetMode="External" /><Relationship Id="rId34" Type="http://schemas.openxmlformats.org/officeDocument/2006/relationships/hyperlink" Target="https://nodexlgraphgallery.org/Pages/Graph.aspx?graphID=199355" TargetMode="External" /><Relationship Id="rId35" Type="http://schemas.openxmlformats.org/officeDocument/2006/relationships/hyperlink" Target="https://nodexlgraphgallery.org/Pages/Graph.aspx?graphID=199355" TargetMode="External" /><Relationship Id="rId36" Type="http://schemas.openxmlformats.org/officeDocument/2006/relationships/hyperlink" Target="https://nodexlgraphgallery.org/Pages/Graph.aspx?graphID=199355" TargetMode="External" /><Relationship Id="rId37" Type="http://schemas.openxmlformats.org/officeDocument/2006/relationships/hyperlink" Target="https://nodexlgraphgallery.org/Pages/Graph.aspx?graphID=199355" TargetMode="External" /><Relationship Id="rId38" Type="http://schemas.openxmlformats.org/officeDocument/2006/relationships/hyperlink" Target="http://www.yasiv.com/" TargetMode="External" /><Relationship Id="rId39" Type="http://schemas.openxmlformats.org/officeDocument/2006/relationships/hyperlink" Target="http://www.yasiv.com/" TargetMode="External" /><Relationship Id="rId40" Type="http://schemas.openxmlformats.org/officeDocument/2006/relationships/hyperlink" Target="http://www.yasiv.com/" TargetMode="External" /><Relationship Id="rId41" Type="http://schemas.openxmlformats.org/officeDocument/2006/relationships/hyperlink" Target="https://twitter.com/was3210/status/1146400309192908802" TargetMode="External" /><Relationship Id="rId42" Type="http://schemas.openxmlformats.org/officeDocument/2006/relationships/hyperlink" Target="https://twitter.com/was3210/status/1146400309192908802" TargetMode="External" /><Relationship Id="rId43" Type="http://schemas.openxmlformats.org/officeDocument/2006/relationships/hyperlink" Target="https://twitter.com/was3210/status/1146400309192908802" TargetMode="External" /><Relationship Id="rId44" Type="http://schemas.openxmlformats.org/officeDocument/2006/relationships/hyperlink" Target="https://twitter.com/was3210/status/1147434198745198593" TargetMode="External" /><Relationship Id="rId45" Type="http://schemas.openxmlformats.org/officeDocument/2006/relationships/hyperlink" Target="https://twitter.com/was3210/status/1147434198745198593" TargetMode="External" /><Relationship Id="rId46" Type="http://schemas.openxmlformats.org/officeDocument/2006/relationships/hyperlink" Target="https://www.play-cricket.com/website/results/3944219" TargetMode="External" /><Relationship Id="rId47" Type="http://schemas.openxmlformats.org/officeDocument/2006/relationships/hyperlink" Target="https://www.play-cricket.com/website/results/3944219" TargetMode="External" /><Relationship Id="rId48" Type="http://schemas.openxmlformats.org/officeDocument/2006/relationships/hyperlink" Target="https://www.play-cricket.com/website/results/3944219" TargetMode="External" /><Relationship Id="rId49" Type="http://schemas.openxmlformats.org/officeDocument/2006/relationships/hyperlink" Target="https://www.play-cricket.com/website/results/3944219" TargetMode="External" /><Relationship Id="rId50" Type="http://schemas.openxmlformats.org/officeDocument/2006/relationships/hyperlink" Target="https://twitter.com/was3210/status/1147434198745198593" TargetMode="External" /><Relationship Id="rId51" Type="http://schemas.openxmlformats.org/officeDocument/2006/relationships/hyperlink" Target="https://twitter.com/was3210/status/1147434198745198593" TargetMode="External" /><Relationship Id="rId52" Type="http://schemas.openxmlformats.org/officeDocument/2006/relationships/hyperlink" Target="https://nodexlgraphgallery.org/Pages/Graph.aspx?graphID=199355" TargetMode="External" /><Relationship Id="rId53" Type="http://schemas.openxmlformats.org/officeDocument/2006/relationships/hyperlink" Target="https://nodexlgraphgallery.org/Pages/Graph.aspx?graphID=199355" TargetMode="External" /><Relationship Id="rId54" Type="http://schemas.openxmlformats.org/officeDocument/2006/relationships/hyperlink" Target="https://nodexlgraphgallery.org/Pages/Graph.aspx?graphID=199355" TargetMode="External" /><Relationship Id="rId55" Type="http://schemas.openxmlformats.org/officeDocument/2006/relationships/hyperlink" Target="https://nodexlgraphgallery.org/Pages/Graph.aspx?graphID=199355" TargetMode="External" /><Relationship Id="rId56" Type="http://schemas.openxmlformats.org/officeDocument/2006/relationships/hyperlink" Target="https://nodexlgraphgallery.org/Pages/Graph.aspx?graphID=199355" TargetMode="External" /><Relationship Id="rId57" Type="http://schemas.openxmlformats.org/officeDocument/2006/relationships/hyperlink" Target="https://nodexlgraphgallery.org/Pages/Graph.aspx?graphID=199355" TargetMode="External" /><Relationship Id="rId58" Type="http://schemas.openxmlformats.org/officeDocument/2006/relationships/hyperlink" Target="https://nodexlgraphgallery.org/Pages/Graph.aspx?graphID=199355" TargetMode="External" /><Relationship Id="rId59" Type="http://schemas.openxmlformats.org/officeDocument/2006/relationships/hyperlink" Target="https://nodexlgraphgallery.org/Pages/Graph.aspx?graphID=199355" TargetMode="External" /><Relationship Id="rId60" Type="http://schemas.openxmlformats.org/officeDocument/2006/relationships/hyperlink" Target="https://nodexlgraphgallery.org/Pages/Graph.aspx?graphID=199355" TargetMode="External" /><Relationship Id="rId61" Type="http://schemas.openxmlformats.org/officeDocument/2006/relationships/hyperlink" Target="https://nodexlgraphgallery.org/Pages/Graph.aspx?graphID=199355" TargetMode="External" /><Relationship Id="rId62" Type="http://schemas.openxmlformats.org/officeDocument/2006/relationships/hyperlink" Target="https://nodexlgraphgallery.org/Pages/Graph.aspx?graphID=199355" TargetMode="External" /><Relationship Id="rId63" Type="http://schemas.openxmlformats.org/officeDocument/2006/relationships/hyperlink" Target="https://nodexlgraphgallery.org/Pages/Graph.aspx?graphID=199355" TargetMode="External" /><Relationship Id="rId64" Type="http://schemas.openxmlformats.org/officeDocument/2006/relationships/hyperlink" Target="https://nodexlgraphgallery.org/Pages/Graph.aspx?graphID=199355" TargetMode="External" /><Relationship Id="rId65" Type="http://schemas.openxmlformats.org/officeDocument/2006/relationships/hyperlink" Target="https://nodexlgraphgallery.org/Pages/Graph.aspx?graphID=199355" TargetMode="External" /><Relationship Id="rId66" Type="http://schemas.openxmlformats.org/officeDocument/2006/relationships/hyperlink" Target="https://nodexlgraphgallery.org/Pages/Graph.aspx?graphID=199355" TargetMode="External" /><Relationship Id="rId67" Type="http://schemas.openxmlformats.org/officeDocument/2006/relationships/hyperlink" Target="https://nodexlgraphgallery.org/Pages/Graph.aspx?graphID=199355" TargetMode="External" /><Relationship Id="rId68" Type="http://schemas.openxmlformats.org/officeDocument/2006/relationships/hyperlink" Target="https://nodexlgraphgallery.org/Pages/Graph.aspx?graphID=199355" TargetMode="External" /><Relationship Id="rId69" Type="http://schemas.openxmlformats.org/officeDocument/2006/relationships/hyperlink" Target="https://nodexlgraphgallery.org/Pages/Graph.aspx?graphID=199355" TargetMode="External" /><Relationship Id="rId70" Type="http://schemas.openxmlformats.org/officeDocument/2006/relationships/hyperlink" Target="https://nodexlgraphgallery.org/Pages/Graph.aspx?graphID=199355" TargetMode="External" /><Relationship Id="rId71" Type="http://schemas.openxmlformats.org/officeDocument/2006/relationships/hyperlink" Target="https://nodexlgraphgallery.org/Pages/Graph.aspx?graphID=199355" TargetMode="External" /><Relationship Id="rId72" Type="http://schemas.openxmlformats.org/officeDocument/2006/relationships/hyperlink" Target="https://nodexlgraphgallery.org/Pages/Graph.aspx?graphID=199355" TargetMode="External" /><Relationship Id="rId73" Type="http://schemas.openxmlformats.org/officeDocument/2006/relationships/hyperlink" Target="https://nodexlgraphgallery.org/Pages/Graph.aspx?graphID=199355" TargetMode="External" /><Relationship Id="rId74" Type="http://schemas.openxmlformats.org/officeDocument/2006/relationships/hyperlink" Target="https://nodexlgraphgallery.org/Pages/Graph.aspx?graphID=199355" TargetMode="External" /><Relationship Id="rId75" Type="http://schemas.openxmlformats.org/officeDocument/2006/relationships/hyperlink" Target="https://nodexlgraphgallery.org/Pages/Graph.aspx?graphID=199355" TargetMode="External" /><Relationship Id="rId76" Type="http://schemas.openxmlformats.org/officeDocument/2006/relationships/hyperlink" Target="https://nodexlgraphgallery.org/Pages/Graph.aspx?graphID=199355" TargetMode="External" /><Relationship Id="rId77" Type="http://schemas.openxmlformats.org/officeDocument/2006/relationships/hyperlink" Target="https://nodexlgraphgallery.org/Pages/Graph.aspx?graphID=199355" TargetMode="External" /><Relationship Id="rId78" Type="http://schemas.openxmlformats.org/officeDocument/2006/relationships/hyperlink" Target="https://nodexlgraphgallery.org/Pages/Graph.aspx?graphID=199355" TargetMode="External" /><Relationship Id="rId79" Type="http://schemas.openxmlformats.org/officeDocument/2006/relationships/hyperlink" Target="https://nodexlgraphgallery.org/Pages/Graph.aspx?graphID=199355" TargetMode="External" /><Relationship Id="rId80" Type="http://schemas.openxmlformats.org/officeDocument/2006/relationships/hyperlink" Target="https://nodexlgraphgallery.org/Pages/Graph.aspx?graphID=199355" TargetMode="External" /><Relationship Id="rId81" Type="http://schemas.openxmlformats.org/officeDocument/2006/relationships/hyperlink" Target="https://nodexlgraphgallery.org/Pages/Graph.aspx?graphID=199355" TargetMode="External" /><Relationship Id="rId82" Type="http://schemas.openxmlformats.org/officeDocument/2006/relationships/hyperlink" Target="https://nodexlgraphgallery.org/Pages/Graph.aspx?graphID=199355" TargetMode="External" /><Relationship Id="rId83" Type="http://schemas.openxmlformats.org/officeDocument/2006/relationships/hyperlink" Target="https://nodexlgraphgallery.org/Pages/Graph.aspx?graphID=199355" TargetMode="External" /><Relationship Id="rId84" Type="http://schemas.openxmlformats.org/officeDocument/2006/relationships/hyperlink" Target="https://nodexlgraphgallery.org/Pages/Graph.aspx?graphID=199355" TargetMode="External" /><Relationship Id="rId85" Type="http://schemas.openxmlformats.org/officeDocument/2006/relationships/hyperlink" Target="https://nodexlgraphgallery.org/Pages/Graph.aspx?graphID=199355" TargetMode="External" /><Relationship Id="rId86" Type="http://schemas.openxmlformats.org/officeDocument/2006/relationships/hyperlink" Target="https://nodexlgraphgallery.org/Pages/Graph.aspx?graphID=199355" TargetMode="External" /><Relationship Id="rId87" Type="http://schemas.openxmlformats.org/officeDocument/2006/relationships/hyperlink" Target="https://nodexlgraphgallery.org/Pages/Graph.aspx?graphID=199355" TargetMode="External" /><Relationship Id="rId88" Type="http://schemas.openxmlformats.org/officeDocument/2006/relationships/hyperlink" Target="https://nodexlgraphgallery.org/Pages/Graph.aspx?graphID=199355" TargetMode="External" /><Relationship Id="rId89" Type="http://schemas.openxmlformats.org/officeDocument/2006/relationships/hyperlink" Target="https://nodexlgraphgallery.org/Pages/Graph.aspx?graphID=199355" TargetMode="External" /><Relationship Id="rId90" Type="http://schemas.openxmlformats.org/officeDocument/2006/relationships/hyperlink" Target="https://nodexlgraphgallery.org/Pages/Graph.aspx?graphID=199355" TargetMode="External" /><Relationship Id="rId91" Type="http://schemas.openxmlformats.org/officeDocument/2006/relationships/hyperlink" Target="https://nodexlgraphgallery.org/Pages/Graph.aspx?graphID=199355" TargetMode="External" /><Relationship Id="rId92" Type="http://schemas.openxmlformats.org/officeDocument/2006/relationships/hyperlink" Target="https://nodexlgraphgallery.org/Pages/Graph.aspx?graphID=199355" TargetMode="External" /><Relationship Id="rId93" Type="http://schemas.openxmlformats.org/officeDocument/2006/relationships/hyperlink" Target="https://nodexlgraphgallery.org/Pages/Graph.aspx?graphID=199355" TargetMode="External" /><Relationship Id="rId94" Type="http://schemas.openxmlformats.org/officeDocument/2006/relationships/hyperlink" Target="https://nodexlgraphgallery.org/Pages/Graph.aspx?graphID=199355" TargetMode="External" /><Relationship Id="rId95" Type="http://schemas.openxmlformats.org/officeDocument/2006/relationships/hyperlink" Target="https://nodexlgraphgallery.org/Pages/Graph.aspx?graphID=199355" TargetMode="External" /><Relationship Id="rId96" Type="http://schemas.openxmlformats.org/officeDocument/2006/relationships/hyperlink" Target="https://nodexlgraphgallery.org/Pages/Graph.aspx?graphID=199355" TargetMode="External" /><Relationship Id="rId97" Type="http://schemas.openxmlformats.org/officeDocument/2006/relationships/hyperlink" Target="https://nodexlgraphgallery.org/Pages/Graph.aspx?graphID=199355" TargetMode="External" /><Relationship Id="rId98" Type="http://schemas.openxmlformats.org/officeDocument/2006/relationships/hyperlink" Target="https://nodexlgraphgallery.org/Pages/Graph.aspx?graphID=199355" TargetMode="External" /><Relationship Id="rId99" Type="http://schemas.openxmlformats.org/officeDocument/2006/relationships/hyperlink" Target="https://nodexlgraphgallery.org/Pages/Graph.aspx?graphID=199355" TargetMode="External" /><Relationship Id="rId100" Type="http://schemas.openxmlformats.org/officeDocument/2006/relationships/hyperlink" Target="https://nodexlgraphgallery.org/Pages/Graph.aspx?graphID=199355" TargetMode="External" /><Relationship Id="rId101" Type="http://schemas.openxmlformats.org/officeDocument/2006/relationships/hyperlink" Target="https://nodexlgraphgallery.org/Pages/Graph.aspx?graphID=199355" TargetMode="External" /><Relationship Id="rId102" Type="http://schemas.openxmlformats.org/officeDocument/2006/relationships/hyperlink" Target="https://nodexlgraphgallery.org/Pages/Graph.aspx?graphID=199355" TargetMode="External" /><Relationship Id="rId103" Type="http://schemas.openxmlformats.org/officeDocument/2006/relationships/hyperlink" Target="https://nodexlgraphgallery.org/Pages/Graph.aspx?graphID=199355" TargetMode="External" /><Relationship Id="rId104" Type="http://schemas.openxmlformats.org/officeDocument/2006/relationships/hyperlink" Target="https://nodexlgraphgallery.org/Pages/Graph.aspx?graphID=199355" TargetMode="External" /><Relationship Id="rId105" Type="http://schemas.openxmlformats.org/officeDocument/2006/relationships/hyperlink" Target="https://nodexlgraphgallery.org/Pages/Graph.aspx?graphID=199355" TargetMode="External" /><Relationship Id="rId106" Type="http://schemas.openxmlformats.org/officeDocument/2006/relationships/hyperlink" Target="https://nodexlgraphgallery.org/Pages/Graph.aspx?graphID=199355" TargetMode="External" /><Relationship Id="rId107" Type="http://schemas.openxmlformats.org/officeDocument/2006/relationships/hyperlink" Target="https://nodexlgraphgallery.org/Pages/Graph.aspx?graphID=199355" TargetMode="External" /><Relationship Id="rId108" Type="http://schemas.openxmlformats.org/officeDocument/2006/relationships/hyperlink" Target="https://nodexlgraphgallery.org/Pages/Graph.aspx?graphID=199355" TargetMode="External" /><Relationship Id="rId109" Type="http://schemas.openxmlformats.org/officeDocument/2006/relationships/hyperlink" Target="https://nodexlgraphgallery.org/Pages/Graph.aspx?graphID=199355" TargetMode="External" /><Relationship Id="rId110" Type="http://schemas.openxmlformats.org/officeDocument/2006/relationships/hyperlink" Target="https://nodexlgraphgallery.org/Pages/Graph.aspx?graphID=199355" TargetMode="External" /><Relationship Id="rId111" Type="http://schemas.openxmlformats.org/officeDocument/2006/relationships/hyperlink" Target="https://nodexlgraphgallery.org/Pages/Graph.aspx?graphID=199355" TargetMode="External" /><Relationship Id="rId112" Type="http://schemas.openxmlformats.org/officeDocument/2006/relationships/hyperlink" Target="https://nodexlgraphgallery.org/Pages/Graph.aspx?graphID=199355" TargetMode="External" /><Relationship Id="rId113" Type="http://schemas.openxmlformats.org/officeDocument/2006/relationships/hyperlink" Target="https://nodexlgraphgallery.org/Pages/Graph.aspx?graphID=199355" TargetMode="External" /><Relationship Id="rId114" Type="http://schemas.openxmlformats.org/officeDocument/2006/relationships/hyperlink" Target="https://nodexlgraphgallery.org/Pages/Graph.aspx?graphID=199355" TargetMode="External" /><Relationship Id="rId115" Type="http://schemas.openxmlformats.org/officeDocument/2006/relationships/hyperlink" Target="https://nodexlgraphgallery.org/Pages/Graph.aspx?graphID=199355" TargetMode="External" /><Relationship Id="rId116" Type="http://schemas.openxmlformats.org/officeDocument/2006/relationships/hyperlink" Target="https://nodexlgraphgallery.org/Pages/Graph.aspx?graphID=199355" TargetMode="External" /><Relationship Id="rId117" Type="http://schemas.openxmlformats.org/officeDocument/2006/relationships/hyperlink" Target="https://nodexlgraphgallery.org/Pages/Graph.aspx?graphID=199355" TargetMode="External" /><Relationship Id="rId118" Type="http://schemas.openxmlformats.org/officeDocument/2006/relationships/hyperlink" Target="https://nodexlgraphgallery.org/Pages/Graph.aspx?graphID=199355" TargetMode="External" /><Relationship Id="rId119" Type="http://schemas.openxmlformats.org/officeDocument/2006/relationships/hyperlink" Target="https://nodexlgraphgallery.org/Pages/Graph.aspx?graphID=199355" TargetMode="External" /><Relationship Id="rId120" Type="http://schemas.openxmlformats.org/officeDocument/2006/relationships/hyperlink" Target="https://nodexlgraphgallery.org/Pages/Graph.aspx?graphID=199355" TargetMode="External" /><Relationship Id="rId121" Type="http://schemas.openxmlformats.org/officeDocument/2006/relationships/hyperlink" Target="https://nodexlgraphgallery.org/Pages/Graph.aspx?graphID=199355" TargetMode="External" /><Relationship Id="rId122" Type="http://schemas.openxmlformats.org/officeDocument/2006/relationships/hyperlink" Target="https://nodexlgraphgallery.org/Pages/Graph.aspx?graphID=199355" TargetMode="External" /><Relationship Id="rId123" Type="http://schemas.openxmlformats.org/officeDocument/2006/relationships/hyperlink" Target="https://nodexlgraphgallery.org/Pages/Graph.aspx?graphID=199355" TargetMode="External" /><Relationship Id="rId124" Type="http://schemas.openxmlformats.org/officeDocument/2006/relationships/hyperlink" Target="https://nodexlgraphgallery.org/Pages/Graph.aspx?graphID=199355" TargetMode="External" /><Relationship Id="rId125" Type="http://schemas.openxmlformats.org/officeDocument/2006/relationships/hyperlink" Target="https://nodexlgraphgallery.org/Pages/Graph.aspx?graphID=199355" TargetMode="External" /><Relationship Id="rId126" Type="http://schemas.openxmlformats.org/officeDocument/2006/relationships/hyperlink" Target="https://nodexlgraphgallery.org/Pages/Graph.aspx?graphID=199355" TargetMode="External" /><Relationship Id="rId127" Type="http://schemas.openxmlformats.org/officeDocument/2006/relationships/hyperlink" Target="https://nodexlgraphgallery.org/Pages/Graph.aspx?graphID=199355" TargetMode="External" /><Relationship Id="rId128" Type="http://schemas.openxmlformats.org/officeDocument/2006/relationships/hyperlink" Target="https://nodexlgraphgallery.org/Pages/Graph.aspx?graphID=199355" TargetMode="External" /><Relationship Id="rId129" Type="http://schemas.openxmlformats.org/officeDocument/2006/relationships/hyperlink" Target="https://nodexlgraphgallery.org/Pages/Graph.aspx?graphID=199355" TargetMode="External" /><Relationship Id="rId130" Type="http://schemas.openxmlformats.org/officeDocument/2006/relationships/hyperlink" Target="https://nodexlgraphgallery.org/Pages/Graph.aspx?graphID=199355" TargetMode="External" /><Relationship Id="rId131" Type="http://schemas.openxmlformats.org/officeDocument/2006/relationships/hyperlink" Target="https://nodexlgraphgallery.org/Pages/Graph.aspx?graphID=199355" TargetMode="External" /><Relationship Id="rId132" Type="http://schemas.openxmlformats.org/officeDocument/2006/relationships/hyperlink" Target="https://nodexlgraphgallery.org/Pages/Graph.aspx?graphID=199355" TargetMode="External" /><Relationship Id="rId133" Type="http://schemas.openxmlformats.org/officeDocument/2006/relationships/hyperlink" Target="https://ocean.sagepub.com/blog/social-media-data-in-research-a-review-of-the-current-landscape" TargetMode="External" /><Relationship Id="rId134" Type="http://schemas.openxmlformats.org/officeDocument/2006/relationships/hyperlink" Target="https://twitter.com/anncavoukian/status/1148271588753715201?s=21" TargetMode="External" /><Relationship Id="rId135" Type="http://schemas.openxmlformats.org/officeDocument/2006/relationships/hyperlink" Target="http://oudigitools.blogspot.com/2019/07/data-mongering-11-special.html" TargetMode="External" /><Relationship Id="rId136" Type="http://schemas.openxmlformats.org/officeDocument/2006/relationships/hyperlink" Target="http://oudigitools.blogspot.com/2019/07/data-mongering-11-special.html" TargetMode="External" /><Relationship Id="rId137" Type="http://schemas.openxmlformats.org/officeDocument/2006/relationships/hyperlink" Target="http://oudigitools.blogspot.com/2019/07/data-mongering-11-special.html" TargetMode="External" /><Relationship Id="rId138" Type="http://schemas.openxmlformats.org/officeDocument/2006/relationships/hyperlink" Target="http://oudigitools.blogspot.com/2019/07/data-mongering-11-special.html" TargetMode="External" /><Relationship Id="rId139" Type="http://schemas.openxmlformats.org/officeDocument/2006/relationships/hyperlink" Target="https://twitter.com/onlinecrslady/status/1148250854060900353" TargetMode="External" /><Relationship Id="rId140" Type="http://schemas.openxmlformats.org/officeDocument/2006/relationships/hyperlink" Target="https://twitter.com/anncavoukian/status/1148271588753715201?s=21" TargetMode="External" /><Relationship Id="rId141" Type="http://schemas.openxmlformats.org/officeDocument/2006/relationships/hyperlink" Target="https://twitter.com/anncavoukian/status/1148271588753715201?s=21" TargetMode="External" /><Relationship Id="rId142" Type="http://schemas.openxmlformats.org/officeDocument/2006/relationships/hyperlink" Target="https://twitter.com/onlinecrslady/status/1148250854060900353" TargetMode="External" /><Relationship Id="rId143" Type="http://schemas.openxmlformats.org/officeDocument/2006/relationships/hyperlink" Target="https://twitter.com/anncavoukian/status/1148271588753715201?s=21" TargetMode="External" /><Relationship Id="rId144" Type="http://schemas.openxmlformats.org/officeDocument/2006/relationships/hyperlink" Target="https://twitter.com/chadloder/status/1148370411714822144" TargetMode="External" /><Relationship Id="rId145" Type="http://schemas.openxmlformats.org/officeDocument/2006/relationships/hyperlink" Target="https://twitter.com/onlinecrslady/status/1148250854060900353" TargetMode="External" /><Relationship Id="rId146" Type="http://schemas.openxmlformats.org/officeDocument/2006/relationships/hyperlink" Target="https://twitter.com/anncavoukian/status/1148271588753715201?s=21" TargetMode="External" /><Relationship Id="rId147" Type="http://schemas.openxmlformats.org/officeDocument/2006/relationships/hyperlink" Target="https://twitter.com/chadloder/status/1148370411714822144" TargetMode="External" /><Relationship Id="rId148" Type="http://schemas.openxmlformats.org/officeDocument/2006/relationships/hyperlink" Target="http://www.nodexlgraphgallery.org/Pages/Graph.aspx?graphID=201982" TargetMode="External" /><Relationship Id="rId149" Type="http://schemas.openxmlformats.org/officeDocument/2006/relationships/hyperlink" Target="http://www.nodexlgraphgallery.org/Pages/Graph.aspx?graphID=201982" TargetMode="External" /><Relationship Id="rId150" Type="http://schemas.openxmlformats.org/officeDocument/2006/relationships/hyperlink" Target="https://www.eventbrite.com/e/social-media-digital-humanities-social-network-analysis-using-nodexl-tickets-59532362900" TargetMode="External" /><Relationship Id="rId151" Type="http://schemas.openxmlformats.org/officeDocument/2006/relationships/hyperlink" Target="https://www.eventbrite.com/e/social-media-digital-humanities-social-network-analysis-using-nodexl-tickets-59532362900" TargetMode="External" /><Relationship Id="rId152" Type="http://schemas.openxmlformats.org/officeDocument/2006/relationships/hyperlink" Target="https://blogs.lse.ac.uk/impactofsocialsciences/?p=35732" TargetMode="External" /><Relationship Id="rId153" Type="http://schemas.openxmlformats.org/officeDocument/2006/relationships/hyperlink" Target="https://blogs.lse.ac.uk/impactofsocialsciences/?p=35732" TargetMode="External" /><Relationship Id="rId154" Type="http://schemas.openxmlformats.org/officeDocument/2006/relationships/hyperlink" Target="https://leedsunilibrary.wordpress.com/2018/08/30/the-ethics-of-online-research/" TargetMode="External" /><Relationship Id="rId155" Type="http://schemas.openxmlformats.org/officeDocument/2006/relationships/hyperlink" Target="https://blogs.lse.ac.uk/impactofsocialsciences/2019/06/18/using-twitter-as-a-data-source-an-overview-of-social-media-research-tools-2019/" TargetMode="External" /><Relationship Id="rId156" Type="http://schemas.openxmlformats.org/officeDocument/2006/relationships/hyperlink" Target="https://blogs.lse.ac.uk/impactofsocialsciences/2019/06/18/using-twitter-as-a-data-source-an-overview-of-social-media-research-tools-2019/" TargetMode="External" /><Relationship Id="rId157" Type="http://schemas.openxmlformats.org/officeDocument/2006/relationships/hyperlink" Target="https://bit.ly/2RnwBQB" TargetMode="External" /><Relationship Id="rId158" Type="http://schemas.openxmlformats.org/officeDocument/2006/relationships/hyperlink" Target="https://www.ncl.ac.uk/press/articles/latest/2019/06/qs2020/?utm_source=twitter&amp;utm_medium=social&amp;utm_campaign=university-news-promotion&amp;utm_content=qs2020" TargetMode="External" /><Relationship Id="rId159" Type="http://schemas.openxmlformats.org/officeDocument/2006/relationships/hyperlink" Target="http://bit.ly/2IW2rBh" TargetMode="External" /><Relationship Id="rId160" Type="http://schemas.openxmlformats.org/officeDocument/2006/relationships/hyperlink" Target="https://onlinelibrary.wiley.com/doi/10.1111/hir.12247" TargetMode="External" /><Relationship Id="rId161" Type="http://schemas.openxmlformats.org/officeDocument/2006/relationships/hyperlink" Target="https://twitter.com/SonSocMed/status/1146418038528466945" TargetMode="External" /><Relationship Id="rId162" Type="http://schemas.openxmlformats.org/officeDocument/2006/relationships/hyperlink" Target="https://twitter.com/SonSocMed/status/1146418038528466945" TargetMode="External" /><Relationship Id="rId163" Type="http://schemas.openxmlformats.org/officeDocument/2006/relationships/hyperlink" Target="https://twitter.com/SonSocMed/status/1146418038528466945" TargetMode="External" /><Relationship Id="rId164" Type="http://schemas.openxmlformats.org/officeDocument/2006/relationships/hyperlink" Target="https://blogs.lse.ac.uk/impactofsocialsciences/2019/06/18/using-twitter-as-a-data-source-an-overview-of-social-media-research-tools-2019/" TargetMode="External" /><Relationship Id="rId165" Type="http://schemas.openxmlformats.org/officeDocument/2006/relationships/hyperlink" Target="https://blogs.lse.ac.uk/impactofsocialsciences/2019/06/18/using-twitter-as-a-data-source-an-overview-of-social-media-research-tools-2019/" TargetMode="External" /><Relationship Id="rId166" Type="http://schemas.openxmlformats.org/officeDocument/2006/relationships/hyperlink" Target="https://blogs.lse.ac.uk/impactofsocialsciences/2019/06/18/using-twitter-as-a-data-source-an-overview-of-social-media-research-tools-2019/" TargetMode="External" /><Relationship Id="rId167" Type="http://schemas.openxmlformats.org/officeDocument/2006/relationships/hyperlink" Target="https://blogs.lse.ac.uk/impactofsocialsciences/2019/06/18/using-twitter-as-a-data-source-an-overview-of-social-media-research-tools-2019/" TargetMode="External" /><Relationship Id="rId168" Type="http://schemas.openxmlformats.org/officeDocument/2006/relationships/hyperlink" Target="https://blogs.lse.ac.uk/impactofsocialsciences/2019/06/18/using-twitter-as-a-data-source-an-overview-of-social-media-research-tools-2019/" TargetMode="External" /><Relationship Id="rId169" Type="http://schemas.openxmlformats.org/officeDocument/2006/relationships/hyperlink" Target="https://blogs.lse.ac.uk/impactofsocialsciences/2019/06/18/using-twitter-as-a-data-source-an-overview-of-social-media-research-tools-2019/" TargetMode="External" /><Relationship Id="rId170" Type="http://schemas.openxmlformats.org/officeDocument/2006/relationships/hyperlink" Target="https://blogs.lse.ac.uk/impactofsocialsciences/2019/06/18/using-twitter-as-a-data-source-an-overview-of-social-media-research-tools-2019/" TargetMode="External" /><Relationship Id="rId171" Type="http://schemas.openxmlformats.org/officeDocument/2006/relationships/hyperlink" Target="https://blogs.lse.ac.uk/impactofsocialsciences/2019/06/18/using-twitter-as-a-data-source-an-overview-of-social-media-research-tools-2019/" TargetMode="External" /><Relationship Id="rId172" Type="http://schemas.openxmlformats.org/officeDocument/2006/relationships/hyperlink" Target="https://metro.co.uk/2019/07/04/bitcoin-consumes-energy-switzerland-research-shows-10113693/?ito=article.amp.share.top.twitter" TargetMode="External" /><Relationship Id="rId173" Type="http://schemas.openxmlformats.org/officeDocument/2006/relationships/hyperlink" Target="https://metro.co.uk/2019/07/04/bitcoin-consumes-energy-switzerland-research-shows-10113693/?ito=article.amp.share.top.twitter" TargetMode="External" /><Relationship Id="rId174" Type="http://schemas.openxmlformats.org/officeDocument/2006/relationships/hyperlink" Target="http://www.yasiv.com/" TargetMode="External" /><Relationship Id="rId175" Type="http://schemas.openxmlformats.org/officeDocument/2006/relationships/hyperlink" Target="https://metro.co.uk/2019/07/04/bitcoin-consumes-energy-switzerland-research-shows-10113693/?ito=article.amp.share.top.twitter" TargetMode="External" /><Relationship Id="rId176" Type="http://schemas.openxmlformats.org/officeDocument/2006/relationships/hyperlink" Target="https://ocean.sagepub.com/blog/social-media-data-in-research-a-review-of-the-current-landscape?utm_sq=g3qnyk8bce&amp;utm_source=twitter&amp;utm_medium=SAGE_social&amp;utm_content=sageoceantweets&amp;utm_term=c6a8b96a-8b46-4efa-bf14-2bf6862e8b0e" TargetMode="External" /><Relationship Id="rId177" Type="http://schemas.openxmlformats.org/officeDocument/2006/relationships/hyperlink" Target="https://ocean.sagepub.com/blog/social-media-data-in-research-a-review-of-the-current-landscape?utm_sq=g3qnyk8bce&amp;utm_source=twitter&amp;utm_medium=SAGE_social&amp;utm_content=sageoceantweets&amp;utm_term=c6a8b96a-8b46-4efa-bf14-2bf6862e8b0e" TargetMode="External" /><Relationship Id="rId178" Type="http://schemas.openxmlformats.org/officeDocument/2006/relationships/hyperlink" Target="https://blogs.lse.ac.uk/impactofsocialsciences/2019/06/18/using-twitter-as-a-data-source-an-overview-of-social-media-research-tools-2019/?utm_sq=g4p1smogy5" TargetMode="External" /><Relationship Id="rId179" Type="http://schemas.openxmlformats.org/officeDocument/2006/relationships/hyperlink" Target="https://blogs.lse.ac.uk/impactofsocialsciences/2019/06/18/using-twitter-as-a-data-source-an-overview-of-social-media-research-tools-2019/?utm_sq=g4p1smogy5" TargetMode="External" /><Relationship Id="rId180" Type="http://schemas.openxmlformats.org/officeDocument/2006/relationships/hyperlink" Target="https://blogs.lse.ac.uk/impactofsocialsciences/2019/06/18/using-twitter-as-a-data-source-an-overview-of-social-media-research-tools-2019/" TargetMode="External" /><Relationship Id="rId181" Type="http://schemas.openxmlformats.org/officeDocument/2006/relationships/hyperlink" Target="https://twitter.com/helenbevan/status/1147391245033136130" TargetMode="External" /><Relationship Id="rId182" Type="http://schemas.openxmlformats.org/officeDocument/2006/relationships/hyperlink" Target="https://twitter.com/was3210/status/1147434198745198593" TargetMode="External" /><Relationship Id="rId183" Type="http://schemas.openxmlformats.org/officeDocument/2006/relationships/hyperlink" Target="https://twitter.com/was3210/status/1147434198745198593" TargetMode="External" /><Relationship Id="rId184" Type="http://schemas.openxmlformats.org/officeDocument/2006/relationships/hyperlink" Target="https://blogs.lse.ac.uk/impactofsocialsciences/2019/06/18/using-twitter-as-a-data-source-an-overview-of-social-media-research-tools-2019/" TargetMode="External" /><Relationship Id="rId185" Type="http://schemas.openxmlformats.org/officeDocument/2006/relationships/hyperlink" Target="https://blogs.lse.ac.uk/impactofsocialsciences/2019/06/18/using-twitter-as-a-data-source-an-overview-of-social-media-research-tools-2019/" TargetMode="External" /><Relationship Id="rId186" Type="http://schemas.openxmlformats.org/officeDocument/2006/relationships/hyperlink" Target="https://blogs.lse.ac.uk/impactofsocialsciences/2019/06/18/using-twitter-as-a-data-source-an-overview-of-social-media-research-tools-2019/" TargetMode="External" /><Relationship Id="rId187" Type="http://schemas.openxmlformats.org/officeDocument/2006/relationships/hyperlink" Target="https://twitter.com/was3210/status/1147434198745198593" TargetMode="External" /><Relationship Id="rId188" Type="http://schemas.openxmlformats.org/officeDocument/2006/relationships/hyperlink" Target="https://twitter.com/was3210/status/1147434198745198593" TargetMode="External" /><Relationship Id="rId189" Type="http://schemas.openxmlformats.org/officeDocument/2006/relationships/hyperlink" Target="https://twitter.com/helenbevan/status/1147391245033136130" TargetMode="External" /><Relationship Id="rId190" Type="http://schemas.openxmlformats.org/officeDocument/2006/relationships/hyperlink" Target="https://bmjopen.bmj.com/content/9/Suppl_1/A25.1" TargetMode="External" /><Relationship Id="rId191" Type="http://schemas.openxmlformats.org/officeDocument/2006/relationships/hyperlink" Target="https://blogs.lse.ac.uk/impactofsocialsciences/?p=35732" TargetMode="External" /><Relationship Id="rId192" Type="http://schemas.openxmlformats.org/officeDocument/2006/relationships/hyperlink" Target="https://twitter.com/RainyDayPFTU/status/1146887069773586440" TargetMode="External" /><Relationship Id="rId193" Type="http://schemas.openxmlformats.org/officeDocument/2006/relationships/hyperlink" Target="https://www.thinkforwardinitiative.com/stories/saving-for-a-rainy-day-and-managing-other-unexpected-shocks" TargetMode="External" /><Relationship Id="rId194" Type="http://schemas.openxmlformats.org/officeDocument/2006/relationships/hyperlink" Target="https://www.thinkforwardinitiative.com/stories/saving-for-a-rainy-day-and-managing-other-unexpected-shocks" TargetMode="External" /><Relationship Id="rId195" Type="http://schemas.openxmlformats.org/officeDocument/2006/relationships/hyperlink" Target="https://twitter.com/RainyDayPFTU/status/1146059372172197890" TargetMode="External" /><Relationship Id="rId196" Type="http://schemas.openxmlformats.org/officeDocument/2006/relationships/hyperlink" Target="https://twitter.com/RainyDayPFTU/status/1146887069773586440" TargetMode="External" /><Relationship Id="rId197" Type="http://schemas.openxmlformats.org/officeDocument/2006/relationships/hyperlink" Target="https://twitter.com/RainyDayPFTU/status/1146059372172197890" TargetMode="External" /><Relationship Id="rId198" Type="http://schemas.openxmlformats.org/officeDocument/2006/relationships/hyperlink" Target="https://twitter.com/onlinecrslady/status/1148250854060900353" TargetMode="External" /><Relationship Id="rId199" Type="http://schemas.openxmlformats.org/officeDocument/2006/relationships/hyperlink" Target="https://twitter.com/philonedtech/status/1148250563861024768" TargetMode="External" /><Relationship Id="rId200" Type="http://schemas.openxmlformats.org/officeDocument/2006/relationships/hyperlink" Target="https://twitter.com/anncavoukian/status/1148271588753715201?s=21" TargetMode="External" /><Relationship Id="rId201" Type="http://schemas.openxmlformats.org/officeDocument/2006/relationships/hyperlink" Target="https://twitter.com/chadloder/status/1148370411714822144" TargetMode="External" /><Relationship Id="rId202" Type="http://schemas.openxmlformats.org/officeDocument/2006/relationships/hyperlink" Target="https://ocean.sagepub.com/blog/social-media-data-in-research-a-review-of-the-current-landscape" TargetMode="External" /><Relationship Id="rId203" Type="http://schemas.openxmlformats.org/officeDocument/2006/relationships/hyperlink" Target="https://www.eventbrite.com/e/social-media-digital-humanities-social-network-analysis-using-nodexl-tickets-59532362900/amp" TargetMode="External" /><Relationship Id="rId204" Type="http://schemas.openxmlformats.org/officeDocument/2006/relationships/hyperlink" Target="http://wp.lancs.ac.uk/laelpgconference/files/2019/07/LAELPGC_Programme_030719.pdf" TargetMode="External" /><Relationship Id="rId205" Type="http://schemas.openxmlformats.org/officeDocument/2006/relationships/hyperlink" Target="https://www.symplur.com/hcsmr/a-comparison-of-information-sharing-behaviours-across-379-health-conditions-on-twitter/" TargetMode="External" /><Relationship Id="rId206" Type="http://schemas.openxmlformats.org/officeDocument/2006/relationships/hyperlink" Target="https://www.symplur.com/hcsmr/a-comparison-of-information-sharing-behaviours-across-379-health-conditions-on-twitter/" TargetMode="External" /><Relationship Id="rId207" Type="http://schemas.openxmlformats.org/officeDocument/2006/relationships/hyperlink" Target="https://www.symplur.com/hcsmr/a-comparison-of-information-sharing-behaviours-across-379-health-conditions-on-twitter/" TargetMode="External" /><Relationship Id="rId208" Type="http://schemas.openxmlformats.org/officeDocument/2006/relationships/hyperlink" Target="https://www.symplur.com/hcsmr/a-comparison-of-information-sharing-behaviours-across-379-health-conditions-on-twitter/" TargetMode="External" /><Relationship Id="rId209" Type="http://schemas.openxmlformats.org/officeDocument/2006/relationships/hyperlink" Target="https://www.symplur.com/hcsmr/a-comparison-of-information-sharing-behaviours-across-379-health-conditions-on-twitter/" TargetMode="External" /><Relationship Id="rId210" Type="http://schemas.openxmlformats.org/officeDocument/2006/relationships/hyperlink" Target="https://www.symplur.com/hcsmr/a-comparison-of-information-sharing-behaviours-across-379-health-conditions-on-twitter/" TargetMode="External" /><Relationship Id="rId211" Type="http://schemas.openxmlformats.org/officeDocument/2006/relationships/hyperlink" Target="https://leedsunilibrary.wordpress.com/2018/08/30/the-ethics-of-online-research/" TargetMode="External" /><Relationship Id="rId212" Type="http://schemas.openxmlformats.org/officeDocument/2006/relationships/hyperlink" Target="https://leedsunilibrary.wordpress.com/2018/08/30/the-ethics-of-online-research/" TargetMode="External" /><Relationship Id="rId213" Type="http://schemas.openxmlformats.org/officeDocument/2006/relationships/hyperlink" Target="https://www.sheffield.ac.uk/polopoly_fs/1.670954!/file/Research-Ethics-Policy-Note-14.pdf" TargetMode="External" /><Relationship Id="rId214" Type="http://schemas.openxmlformats.org/officeDocument/2006/relationships/hyperlink" Target="https://leedsunilibrary.wordpress.com/2018/08/30/the-ethics-of-online-research/" TargetMode="External" /><Relationship Id="rId215" Type="http://schemas.openxmlformats.org/officeDocument/2006/relationships/hyperlink" Target="https://digitalmedia.sheffield.ac.uk/media/Wasim+Ahmed+-+Ethics+of+Social+Media+Data/1_hbuwoaai" TargetMode="External" /><Relationship Id="rId216" Type="http://schemas.openxmlformats.org/officeDocument/2006/relationships/hyperlink" Target="https://www.sheffield.ac.uk/polopoly_fs/1.670954!/file/Research-Ethics-Policy-Note-14.pdf" TargetMode="External" /><Relationship Id="rId217" Type="http://schemas.openxmlformats.org/officeDocument/2006/relationships/hyperlink" Target="https://www.sheffield.ac.uk/polopoly_fs/1.670954!/file/Research-Ethics-Policy-Note-14.pdf" TargetMode="External" /><Relationship Id="rId218" Type="http://schemas.openxmlformats.org/officeDocument/2006/relationships/hyperlink" Target="https://www.sheffield.ac.uk/polopoly_fs/1.670954!/file/Research-Ethics-Policy-Note-14.pdf" TargetMode="External" /><Relationship Id="rId219" Type="http://schemas.openxmlformats.org/officeDocument/2006/relationships/hyperlink" Target="https://leedsunilibrary.wordpress.com/2018/08/30/the-ethics-of-online-research/" TargetMode="External" /><Relationship Id="rId220" Type="http://schemas.openxmlformats.org/officeDocument/2006/relationships/hyperlink" Target="https://leedsunilibrary.wordpress.com/2018/08/30/the-ethics-of-online-research/" TargetMode="External" /><Relationship Id="rId221" Type="http://schemas.openxmlformats.org/officeDocument/2006/relationships/hyperlink" Target="https://digitalmedia.sheffield.ac.uk/media/Wasim+Ahmed+-+Ethics+of+Social+Media+Data/1_hbuwoaai" TargetMode="External" /><Relationship Id="rId222" Type="http://schemas.openxmlformats.org/officeDocument/2006/relationships/hyperlink" Target="https://leedsunilibrary.wordpress.com/2018/08/30/the-ethics-of-online-research/" TargetMode="External" /><Relationship Id="rId223" Type="http://schemas.openxmlformats.org/officeDocument/2006/relationships/hyperlink" Target="https://digitalmedia.sheffield.ac.uk/media/Wasim+Ahmed+-+Ethics+of+Social+Media+Data/1_hbuwoaai" TargetMode="External" /><Relationship Id="rId224" Type="http://schemas.openxmlformats.org/officeDocument/2006/relationships/hyperlink" Target="http://eprints.whiterose.ac.uk/126729/" TargetMode="External" /><Relationship Id="rId225" Type="http://schemas.openxmlformats.org/officeDocument/2006/relationships/hyperlink" Target="https://www.eventbrite.com/e/social-media-digital-humanities-social-network-analysis-using-nodexl-tickets-59532362900" TargetMode="External" /><Relationship Id="rId226" Type="http://schemas.openxmlformats.org/officeDocument/2006/relationships/hyperlink" Target="https://www.eventbrite.com/e/social-media-digital-humanities-social-network-analysis-using-nodexl-tickets-59532362900" TargetMode="External" /><Relationship Id="rId227" Type="http://schemas.openxmlformats.org/officeDocument/2006/relationships/hyperlink" Target="https://www.eventbrite.com/e/social-media-digital-humanities-social-network-analysis-using-nodexl-tickets-59532362900" TargetMode="External" /><Relationship Id="rId228" Type="http://schemas.openxmlformats.org/officeDocument/2006/relationships/hyperlink" Target="https://www.eventbrite.com/e/social-media-digital-humanities-social-network-analysis-using-nodexl-tickets-59532362900" TargetMode="External" /><Relationship Id="rId229" Type="http://schemas.openxmlformats.org/officeDocument/2006/relationships/hyperlink" Target="https://www.eventbrite.com/e/social-media-digital-humanities-social-network-analysis-using-nodexl-tickets-59532362900" TargetMode="External" /><Relationship Id="rId230" Type="http://schemas.openxmlformats.org/officeDocument/2006/relationships/hyperlink" Target="https://www.eventbrite.com/e/social-media-digital-humanities-social-network-analysis-using-nodexl-tickets-59532362900" TargetMode="External" /><Relationship Id="rId231" Type="http://schemas.openxmlformats.org/officeDocument/2006/relationships/hyperlink" Target="https://www.eventbrite.com/e/social-media-digital-humanities-social-network-analysis-using-nodexl-tickets-59532362900" TargetMode="External" /><Relationship Id="rId232" Type="http://schemas.openxmlformats.org/officeDocument/2006/relationships/hyperlink" Target="https://www.eventbrite.com/e/social-media-digital-humanities-social-network-analysis-using-nodexl-tickets-59532362900" TargetMode="External" /><Relationship Id="rId233" Type="http://schemas.openxmlformats.org/officeDocument/2006/relationships/hyperlink" Target="https://www.eventbrite.com/e/social-media-digital-humanities-social-network-analysis-using-nodexl-tickets-59532362900" TargetMode="External" /><Relationship Id="rId234" Type="http://schemas.openxmlformats.org/officeDocument/2006/relationships/hyperlink" Target="https://www.eventbrite.com/e/social-media-digital-humanities-social-network-analysis-using-nodexl-tickets-59532362900" TargetMode="External" /><Relationship Id="rId235" Type="http://schemas.openxmlformats.org/officeDocument/2006/relationships/hyperlink" Target="https://www.eventbrite.com/e/social-media-digital-humanities-social-network-analysis-using-nodexl-tickets-59532362900" TargetMode="External" /><Relationship Id="rId236" Type="http://schemas.openxmlformats.org/officeDocument/2006/relationships/hyperlink" Target="https://www.eventbrite.com/e/social-media-digital-humanities-social-network-analysis-using-nodexl-tickets-59532362900" TargetMode="External" /><Relationship Id="rId237" Type="http://schemas.openxmlformats.org/officeDocument/2006/relationships/hyperlink" Target="https://www.eventbrite.com/e/social-media-digital-humanities-social-network-analysis-using-nodexl-tickets-59532362900" TargetMode="External" /><Relationship Id="rId238" Type="http://schemas.openxmlformats.org/officeDocument/2006/relationships/hyperlink" Target="https://www.eventbrite.com/e/social-media-digital-humanities-social-network-analysis-using-nodexl-tickets-59532362900" TargetMode="External" /><Relationship Id="rId239" Type="http://schemas.openxmlformats.org/officeDocument/2006/relationships/hyperlink" Target="https://www.eventbrite.com/e/social-media-digital-humanities-social-network-analysis-using-nodexl-tickets-59532362900" TargetMode="External" /><Relationship Id="rId240" Type="http://schemas.openxmlformats.org/officeDocument/2006/relationships/hyperlink" Target="https://www.eventbrite.com/e/social-media-digital-humanities-social-network-analysis-using-nodexl-tickets-59532362900" TargetMode="External" /><Relationship Id="rId241" Type="http://schemas.openxmlformats.org/officeDocument/2006/relationships/hyperlink" Target="https://blogs.lse.ac.uk/impactofsocialsciences/2019/06/18/using-twitter-as-a-data-source-an-overview-of-social-media-research-tools-2019" TargetMode="External" /><Relationship Id="rId242" Type="http://schemas.openxmlformats.org/officeDocument/2006/relationships/hyperlink" Target="https://blogs.lse.ac.uk/impactofsocialsciences/2019/06/18/using-twitter-as-a-data-source-an-overview-of-social-media-research-tools-2019" TargetMode="External" /><Relationship Id="rId243" Type="http://schemas.openxmlformats.org/officeDocument/2006/relationships/hyperlink" Target="https://www.eventbrite.com/e/social-media-digital-humanities-social-network-analysis-using-nodexl-tickets-59532362900" TargetMode="External" /><Relationship Id="rId244" Type="http://schemas.openxmlformats.org/officeDocument/2006/relationships/hyperlink" Target="https://www.eventbrite.com/e/social-media-digital-humanities-social-network-analysis-using-nodexl-tickets-59532362900" TargetMode="External" /><Relationship Id="rId245" Type="http://schemas.openxmlformats.org/officeDocument/2006/relationships/hyperlink" Target="https://www.eventbrite.com/e/social-media-digital-humanities-social-network-analysis-using-nodexl-tickets-59532362900" TargetMode="External" /><Relationship Id="rId246" Type="http://schemas.openxmlformats.org/officeDocument/2006/relationships/hyperlink" Target="https://www.eventbrite.com/e/social-media-digital-humanities-social-network-analysis-using-nodexl-tickets-59532362900" TargetMode="External" /><Relationship Id="rId247" Type="http://schemas.openxmlformats.org/officeDocument/2006/relationships/hyperlink" Target="https://link.springer.com/article/10.1007%2Fs00038-018-1192-5" TargetMode="External" /><Relationship Id="rId248" Type="http://schemas.openxmlformats.org/officeDocument/2006/relationships/hyperlink" Target="https://twitter.com/was3210/status/1146400309192908802" TargetMode="External" /><Relationship Id="rId249" Type="http://schemas.openxmlformats.org/officeDocument/2006/relationships/hyperlink" Target="https://twitter.com/was3210/status/1146400309192908802" TargetMode="External" /><Relationship Id="rId250" Type="http://schemas.openxmlformats.org/officeDocument/2006/relationships/hyperlink" Target="https://twitter.com/was3210/status/1146400309192908802" TargetMode="External" /><Relationship Id="rId251" Type="http://schemas.openxmlformats.org/officeDocument/2006/relationships/hyperlink" Target="https://twitter.com/SonSocMed/status/1146418038528466945" TargetMode="External" /><Relationship Id="rId252" Type="http://schemas.openxmlformats.org/officeDocument/2006/relationships/hyperlink" Target="http://www.nodexlgraphgallery.org/Pages/Graph.aspx?graphID=201982" TargetMode="External" /><Relationship Id="rId253" Type="http://schemas.openxmlformats.org/officeDocument/2006/relationships/hyperlink" Target="http://www.nodexlgraphgallery.org/Pages/Graph.aspx?graphID=201982" TargetMode="External" /><Relationship Id="rId254" Type="http://schemas.openxmlformats.org/officeDocument/2006/relationships/hyperlink" Target="https://www.eventbrite.com/e/social-media-digital-humanities-social-network-analysis-using-nodexl-tickets-59532362900" TargetMode="External" /><Relationship Id="rId255" Type="http://schemas.openxmlformats.org/officeDocument/2006/relationships/hyperlink" Target="https://www.eventbrite.com/e/social-media-digital-humanities-social-network-analysis-using-nodexl-tickets-59532362900" TargetMode="External" /><Relationship Id="rId256" Type="http://schemas.openxmlformats.org/officeDocument/2006/relationships/hyperlink" Target="https://www.eventbrite.com/e/social-media-digital-humanities-social-network-analysis-using-nodexl-tickets-59532362900" TargetMode="External" /><Relationship Id="rId257" Type="http://schemas.openxmlformats.org/officeDocument/2006/relationships/hyperlink" Target="https://blogs.lse.ac.uk/impactofsocialsciences/2019/06/18/using-twitter-as-a-data-source-an-overview-of-social-media-research-tools-2019" TargetMode="External" /><Relationship Id="rId258" Type="http://schemas.openxmlformats.org/officeDocument/2006/relationships/hyperlink" Target="https://blogs.lse.ac.uk/impactofsocialsciences/2019/06/18/using-twitter-as-a-data-source-an-overview-of-social-media-research-tools-2019" TargetMode="External" /><Relationship Id="rId259" Type="http://schemas.openxmlformats.org/officeDocument/2006/relationships/hyperlink" Target="https://twitter.com/smr_foundation/status/1149002182999584769" TargetMode="External" /><Relationship Id="rId260" Type="http://schemas.openxmlformats.org/officeDocument/2006/relationships/hyperlink" Target="https://twitter.com/SocMediaConf/status/1147564223846912000" TargetMode="External" /><Relationship Id="rId261" Type="http://schemas.openxmlformats.org/officeDocument/2006/relationships/hyperlink" Target="https://twitter.com/SocMediaConf/status/1147564223846912000" TargetMode="External" /><Relationship Id="rId262" Type="http://schemas.openxmlformats.org/officeDocument/2006/relationships/hyperlink" Target="https://blogs.lse.ac.uk/impactofsocialsciences/?p=35899" TargetMode="External" /><Relationship Id="rId263" Type="http://schemas.openxmlformats.org/officeDocument/2006/relationships/hyperlink" Target="https://blogs.lse.ac.uk/impactofsocialsciences/?p=35899" TargetMode="External" /><Relationship Id="rId264" Type="http://schemas.openxmlformats.org/officeDocument/2006/relationships/hyperlink" Target="https://blogs.lse.ac.uk/impactofsocialsciences/?p=35899" TargetMode="External" /><Relationship Id="rId265" Type="http://schemas.openxmlformats.org/officeDocument/2006/relationships/hyperlink" Target="https://blogs.lse.ac.uk/impactofsocialsciences/?p=35899" TargetMode="External" /><Relationship Id="rId266" Type="http://schemas.openxmlformats.org/officeDocument/2006/relationships/hyperlink" Target="https://blogs.lse.ac.uk/impactofsocialsciences/?p=35732" TargetMode="External" /><Relationship Id="rId267" Type="http://schemas.openxmlformats.org/officeDocument/2006/relationships/hyperlink" Target="https://blogs.lse.ac.uk/impactofsocialsciences/?p=35842" TargetMode="External" /><Relationship Id="rId268" Type="http://schemas.openxmlformats.org/officeDocument/2006/relationships/hyperlink" Target="https://blogs.lse.ac.uk/impactofsocialsciences/?p=35732" TargetMode="External" /><Relationship Id="rId269" Type="http://schemas.openxmlformats.org/officeDocument/2006/relationships/hyperlink" Target="https://blogs.lse.ac.uk/impactofsocialsciences/?p=35732" TargetMode="External" /><Relationship Id="rId270" Type="http://schemas.openxmlformats.org/officeDocument/2006/relationships/hyperlink" Target="https://blogs.lse.ac.uk/impactofsocialsciences/?p=35732" TargetMode="External" /><Relationship Id="rId271" Type="http://schemas.openxmlformats.org/officeDocument/2006/relationships/hyperlink" Target="https://blogs.lse.ac.uk/impactofsocialsciences/?p=35842" TargetMode="External" /><Relationship Id="rId272" Type="http://schemas.openxmlformats.org/officeDocument/2006/relationships/hyperlink" Target="https://blogs.lse.ac.uk/impactofsocialsciences/2019/06/18/using-twitter-as-a-data-source-an-overview-of-social-media-research-tools-2019/" TargetMode="External" /><Relationship Id="rId273" Type="http://schemas.openxmlformats.org/officeDocument/2006/relationships/hyperlink" Target="https://blogs.lse.ac.uk/impactofsocialsciences/?p=35732" TargetMode="External" /><Relationship Id="rId274" Type="http://schemas.openxmlformats.org/officeDocument/2006/relationships/hyperlink" Target="https://blogs.lse.ac.uk/impactofsocialsciences/?p=35899" TargetMode="External" /><Relationship Id="rId275" Type="http://schemas.openxmlformats.org/officeDocument/2006/relationships/hyperlink" Target="https://blogs.lse.ac.uk/impactofsocialsciences/?p=35732" TargetMode="External" /><Relationship Id="rId276" Type="http://schemas.openxmlformats.org/officeDocument/2006/relationships/hyperlink" Target="https://www.eventbrite.com/e/social-media-digital-humanities-social-network-analysis-using-nodexl-tickets-59532362900" TargetMode="External" /><Relationship Id="rId277" Type="http://schemas.openxmlformats.org/officeDocument/2006/relationships/hyperlink" Target="https://www.eventbrite.com/e/social-media-digital-humanities-social-network-analysis-using-nodexl-tickets-59532362900" TargetMode="External" /><Relationship Id="rId278" Type="http://schemas.openxmlformats.org/officeDocument/2006/relationships/hyperlink" Target="https://www.eventbrite.com/e/social-media-digital-humanities-social-network-analysis-using-nodexl-tickets-59532362900" TargetMode="External" /><Relationship Id="rId279" Type="http://schemas.openxmlformats.org/officeDocument/2006/relationships/hyperlink" Target="https://www.eventbrite.com/e/social-media-digital-humanities-social-network-analysis-using-nodexl-tickets-59532362900" TargetMode="External" /><Relationship Id="rId280" Type="http://schemas.openxmlformats.org/officeDocument/2006/relationships/hyperlink" Target="https://www.eventbrite.com/e/social-media-digital-humanities-social-network-analysis-using-nodexl-tickets-59532362900" TargetMode="External" /><Relationship Id="rId281" Type="http://schemas.openxmlformats.org/officeDocument/2006/relationships/hyperlink" Target="https://www.eventbrite.com/e/social-media-digital-humanities-social-network-analysis-using-nodexl-tickets-59532362900" TargetMode="External" /><Relationship Id="rId282" Type="http://schemas.openxmlformats.org/officeDocument/2006/relationships/hyperlink" Target="https://www.eventbrite.com/e/social-media-digital-humanities-social-network-analysis-using-nodexl-tickets-59532362900" TargetMode="External" /><Relationship Id="rId283" Type="http://schemas.openxmlformats.org/officeDocument/2006/relationships/hyperlink" Target="https://twitter.com/was3210/status/1146400309192908802" TargetMode="External" /><Relationship Id="rId284" Type="http://schemas.openxmlformats.org/officeDocument/2006/relationships/hyperlink" Target="https://www.eventbrite.com/e/social-media-digital-humanities-social-network-analysis-using-nodexl-tickets-59532362900" TargetMode="External" /><Relationship Id="rId285" Type="http://schemas.openxmlformats.org/officeDocument/2006/relationships/hyperlink" Target="https://www.eventbrite.com/e/social-media-digital-humanities-social-network-analysis-using-nodexl-tickets-59532362900" TargetMode="External" /><Relationship Id="rId286" Type="http://schemas.openxmlformats.org/officeDocument/2006/relationships/hyperlink" Target="https://www.eventbrite.com/e/social-media-digital-humanities-social-network-analysis-using-nodexl-tickets-59532362900" TargetMode="External" /><Relationship Id="rId287" Type="http://schemas.openxmlformats.org/officeDocument/2006/relationships/hyperlink" Target="https://www.eventbrite.com/e/social-media-digital-humanities-social-network-analysis-using-nodexl-tickets-59532362900" TargetMode="External" /><Relationship Id="rId288" Type="http://schemas.openxmlformats.org/officeDocument/2006/relationships/hyperlink" Target="https://www.eventbrite.com/e/social-media-digital-humanities-social-network-analysis-using-nodexl-tickets-59532362900" TargetMode="External" /><Relationship Id="rId289" Type="http://schemas.openxmlformats.org/officeDocument/2006/relationships/hyperlink" Target="https://www.eventbrite.com/e/social-media-digital-humanities-social-network-analysis-using-nodexl-tickets-59532362900" TargetMode="External" /><Relationship Id="rId290" Type="http://schemas.openxmlformats.org/officeDocument/2006/relationships/hyperlink" Target="https://www.eventbrite.com/e/social-media-digital-humanities-social-network-analysis-using-nodexl-tickets-59532362900" TargetMode="External" /><Relationship Id="rId291" Type="http://schemas.openxmlformats.org/officeDocument/2006/relationships/hyperlink" Target="https://www.eventbrite.com/e/social-media-digital-humanities-social-network-analysis-using-nodexl-tickets-59532362900" TargetMode="External" /><Relationship Id="rId292" Type="http://schemas.openxmlformats.org/officeDocument/2006/relationships/hyperlink" Target="https://link.springer.com/article/10.1007/s00038-018-1192-5" TargetMode="External" /><Relationship Id="rId293" Type="http://schemas.openxmlformats.org/officeDocument/2006/relationships/hyperlink" Target="https://www.eventbrite.com/e/social-media-digital-humanities-social-network-analysis-using-nodexl-tickets-59532362900" TargetMode="External" /><Relationship Id="rId294" Type="http://schemas.openxmlformats.org/officeDocument/2006/relationships/hyperlink" Target="https://www.eventbrite.com/e/social-media-digital-humanities-social-network-analysis-using-nodexl-tickets-59532362900" TargetMode="External" /><Relationship Id="rId295" Type="http://schemas.openxmlformats.org/officeDocument/2006/relationships/hyperlink" Target="https://www.eventbrite.com/e/social-media-digital-humanities-social-network-analysis-using-nodexl-tickets-59532362900" TargetMode="External" /><Relationship Id="rId296" Type="http://schemas.openxmlformats.org/officeDocument/2006/relationships/hyperlink" Target="https://www.eventbrite.com/e/social-media-digital-humanities-social-network-analysis-using-nodexl-tickets-59532362900" TargetMode="External" /><Relationship Id="rId297" Type="http://schemas.openxmlformats.org/officeDocument/2006/relationships/hyperlink" Target="https://www.eventbrite.com/e/social-media-digital-humanities-social-network-analysis-using-nodexl-tickets-59532362900" TargetMode="External" /><Relationship Id="rId298" Type="http://schemas.openxmlformats.org/officeDocument/2006/relationships/hyperlink" Target="https://www.eventbrite.com/e/social-media-digital-humanities-social-network-analysis-using-nodexl-tickets-59532362900" TargetMode="External" /><Relationship Id="rId299" Type="http://schemas.openxmlformats.org/officeDocument/2006/relationships/hyperlink" Target="https://www.eventbrite.com/e/social-media-digital-humanities-social-network-analysis-using-nodexl-tickets-59532362900" TargetMode="External" /><Relationship Id="rId300" Type="http://schemas.openxmlformats.org/officeDocument/2006/relationships/hyperlink" Target="https://www.eventbrite.com/e/social-media-digital-humanities-social-network-analysis-using-nodexl-tickets-59532362900" TargetMode="External" /><Relationship Id="rId301" Type="http://schemas.openxmlformats.org/officeDocument/2006/relationships/hyperlink" Target="https://twitter.com/was3210/status/1146400309192908802" TargetMode="External" /><Relationship Id="rId302" Type="http://schemas.openxmlformats.org/officeDocument/2006/relationships/hyperlink" Target="https://www.eventbrite.com/e/social-media-digital-humanities-social-network-analysis-using-nodexl-tickets-59532362900" TargetMode="External" /><Relationship Id="rId303" Type="http://schemas.openxmlformats.org/officeDocument/2006/relationships/hyperlink" Target="https://www.eventbrite.com/e/social-media-digital-humanities-social-network-analysis-using-nodexl-tickets-59532362900" TargetMode="External" /><Relationship Id="rId304" Type="http://schemas.openxmlformats.org/officeDocument/2006/relationships/hyperlink" Target="https://www.eventbrite.com/e/social-media-digital-humanities-social-network-analysis-using-nodexl-tickets-59532362900" TargetMode="External" /><Relationship Id="rId305" Type="http://schemas.openxmlformats.org/officeDocument/2006/relationships/hyperlink" Target="https://www.eventbrite.com/e/social-media-digital-humanities-social-network-analysis-using-nodexl-tickets-59532362900" TargetMode="External" /><Relationship Id="rId306" Type="http://schemas.openxmlformats.org/officeDocument/2006/relationships/hyperlink" Target="https://www.eventbrite.com/e/social-media-digital-humanities-social-network-analysis-using-nodexl-tickets-59532362900" TargetMode="External" /><Relationship Id="rId307" Type="http://schemas.openxmlformats.org/officeDocument/2006/relationships/hyperlink" Target="https://www.eventbrite.com/e/social-media-digital-humanities-social-network-analysis-using-nodexl-tickets-59532362900" TargetMode="External" /><Relationship Id="rId308" Type="http://schemas.openxmlformats.org/officeDocument/2006/relationships/hyperlink" Target="https://www.eventbrite.com/e/social-media-digital-humanities-social-network-analysis-using-nodexl-tickets-59532362900" TargetMode="External" /><Relationship Id="rId309" Type="http://schemas.openxmlformats.org/officeDocument/2006/relationships/hyperlink" Target="https://www.eventbrite.com/e/social-media-digital-humanities-social-network-analysis-using-nodexl-tickets-59532362900" TargetMode="External" /><Relationship Id="rId310" Type="http://schemas.openxmlformats.org/officeDocument/2006/relationships/hyperlink" Target="https://www.eventbrite.com/e/social-media-digital-humanities-social-network-analysis-using-nodexl-tickets-59532362900" TargetMode="External" /><Relationship Id="rId311" Type="http://schemas.openxmlformats.org/officeDocument/2006/relationships/hyperlink" Target="https://www.eventbrite.com/e/social-media-digital-humanities-social-network-analysis-using-nodexl-tickets-59532362900" TargetMode="External" /><Relationship Id="rId312" Type="http://schemas.openxmlformats.org/officeDocument/2006/relationships/hyperlink" Target="https://www.eventbrite.com/e/social-media-digital-humanities-social-network-analysis-using-nodexl-tickets-59532362900" TargetMode="External" /><Relationship Id="rId313" Type="http://schemas.openxmlformats.org/officeDocument/2006/relationships/hyperlink" Target="https://www.eventbrite.com/e/social-media-digital-humanities-social-network-analysis-using-nodexl-tickets-59532362900" TargetMode="External" /><Relationship Id="rId314" Type="http://schemas.openxmlformats.org/officeDocument/2006/relationships/hyperlink" Target="https://www.eventbrite.com/e/social-media-digital-humanities-social-network-analysis-using-nodexl-tickets-59532362900" TargetMode="External" /><Relationship Id="rId315" Type="http://schemas.openxmlformats.org/officeDocument/2006/relationships/hyperlink" Target="https://www.eventbrite.com/e/social-media-digital-humanities-social-network-analysis-using-nodexl-tickets-59532362900" TargetMode="External" /><Relationship Id="rId316" Type="http://schemas.openxmlformats.org/officeDocument/2006/relationships/hyperlink" Target="https://wasimahmed.org/2019/07/13/social-scientists-can-learn-to-analyse-twitter-data-for-academic-research-at-this-1-day-workshop-at-sheffhallamuni/" TargetMode="External" /><Relationship Id="rId317" Type="http://schemas.openxmlformats.org/officeDocument/2006/relationships/hyperlink" Target="https://www.eventbrite.com/e/social-media-digital-humanities-social-network-analysis-using-nodexl-tickets-59532362900" TargetMode="External" /><Relationship Id="rId318" Type="http://schemas.openxmlformats.org/officeDocument/2006/relationships/hyperlink" Target="https://www.moneyadviceservice.org.uk/en/articles/emergency-savings-how-much-is-enough" TargetMode="External" /><Relationship Id="rId319" Type="http://schemas.openxmlformats.org/officeDocument/2006/relationships/hyperlink" Target="https://www.retailgazette.co.uk/blog/2019/07/self-made-millionaires-soar-18-ebay/" TargetMode="External" /><Relationship Id="rId320" Type="http://schemas.openxmlformats.org/officeDocument/2006/relationships/hyperlink" Target="https://www.cnbc.com/2019/06/29/3-money-myths-that-hold-many-people-back-self-made-millionaire.html?__source=sharebar|twitter&amp;par=sharebar" TargetMode="External" /><Relationship Id="rId321" Type="http://schemas.openxmlformats.org/officeDocument/2006/relationships/hyperlink" Target="https://www.youtube.com/watch?v=YaPDTLGSFk8&amp;feature=youtu.be&amp;fbclid=IwAR0E0ChF5uKTwovUHpq0JRsDB0v4DlUqqqds3YPcFHcEZ2H2vUXbjwcxrN4" TargetMode="External" /><Relationship Id="rId322" Type="http://schemas.openxmlformats.org/officeDocument/2006/relationships/hyperlink" Target="https://rainydayapp.wordpress.com/2019/06/28/financial-fraudsters-are-becoming-more-sophisticated-heres-what-you-can-do-about-it/" TargetMode="External" /><Relationship Id="rId323" Type="http://schemas.openxmlformats.org/officeDocument/2006/relationships/hyperlink" Target="https://www.thenorthernecho.co.uk/business/17731837.urban-surfers-of-peterlee-has-become-multi-million-pound-business-trading-on-ebay/?ref=twtrec" TargetMode="External" /><Relationship Id="rId324" Type="http://schemas.openxmlformats.org/officeDocument/2006/relationships/hyperlink" Target="https://www.bbc.co.uk/news/world-africa-48882301" TargetMode="External" /><Relationship Id="rId325" Type="http://schemas.openxmlformats.org/officeDocument/2006/relationships/hyperlink" Target="https://twitter.com/RainyDayPFTU/status/1146059372172197890" TargetMode="External" /><Relationship Id="rId326" Type="http://schemas.openxmlformats.org/officeDocument/2006/relationships/hyperlink" Target="https://www.retailgazette.co.uk/blog/2019/07/self-made-millionaires-soar-18-ebay/" TargetMode="External" /><Relationship Id="rId327" Type="http://schemas.openxmlformats.org/officeDocument/2006/relationships/hyperlink" Target="https://www.cnbc.com/2019/06/29/3-money-myths-that-hold-many-people-back-self-made-millionaire.html?__source=sharebar|twitter&amp;par=sharebar" TargetMode="External" /><Relationship Id="rId328" Type="http://schemas.openxmlformats.org/officeDocument/2006/relationships/hyperlink" Target="https://www.youtube.com/watch?v=YaPDTLGSFk8" TargetMode="External" /><Relationship Id="rId329" Type="http://schemas.openxmlformats.org/officeDocument/2006/relationships/hyperlink" Target="https://www.thenorthernecho.co.uk/business/17731837.urban-surfers-of-peterlee-has-become-multi-million-pound-business-trading-on-ebay/?ref=twtrec" TargetMode="External" /><Relationship Id="rId330" Type="http://schemas.openxmlformats.org/officeDocument/2006/relationships/hyperlink" Target="https://www.bbc.co.uk/news/world-africa-48882301" TargetMode="External" /><Relationship Id="rId331" Type="http://schemas.openxmlformats.org/officeDocument/2006/relationships/hyperlink" Target="https://www.huffingtonpost.co.uk/2016/01/07/ernst-and-young-removes-degree-classification-entry-criteria_n_7932590.html?ncid=other_twitter_cooo9wqtham&amp;utm_campaign=share_twitter" TargetMode="External" /><Relationship Id="rId332" Type="http://schemas.openxmlformats.org/officeDocument/2006/relationships/hyperlink" Target="https://www.youtube.com/watch?v=OjDLwnTyybo&amp;t=99s" TargetMode="External" /><Relationship Id="rId333" Type="http://schemas.openxmlformats.org/officeDocument/2006/relationships/hyperlink" Target="https://www.manchestereveningnews.co.uk/sport/football/man-city-kit-manchester-united-16513748?utm_source=twitter.com&amp;utm_medium=social&amp;utm_campaign=sharebar" TargetMode="External" /><Relationship Id="rId334" Type="http://schemas.openxmlformats.org/officeDocument/2006/relationships/hyperlink" Target="https://link.springer.com/article/10.1007%2Fs00038-018-1192-5" TargetMode="External" /><Relationship Id="rId335" Type="http://schemas.openxmlformats.org/officeDocument/2006/relationships/hyperlink" Target="https://link.springer.com/article/10.1057/s41253-019-00090-w" TargetMode="External" /><Relationship Id="rId336" Type="http://schemas.openxmlformats.org/officeDocument/2006/relationships/hyperlink" Target="https://www.eventbrite.com/e/social-media-digital-humanities-social-network-analysis-using-nodexl-tickets-59532362900" TargetMode="External" /><Relationship Id="rId337" Type="http://schemas.openxmlformats.org/officeDocument/2006/relationships/hyperlink" Target="https://link.springer.com/article/10.1057/s41253-019-00090-w" TargetMode="External" /><Relationship Id="rId338" Type="http://schemas.openxmlformats.org/officeDocument/2006/relationships/hyperlink" Target="https://www.eventbrite.com/e/social-media-digital-humanities-social-network-analysis-using-nodexl-tickets-59532362900" TargetMode="External" /><Relationship Id="rId339" Type="http://schemas.openxmlformats.org/officeDocument/2006/relationships/hyperlink" Target="https://blogs.lse.ac.uk/impactofsocialsciences/2019/06/18/using-twitter-as-a-data-source-an-overview-of-social-media-research-tools-2019/" TargetMode="External" /><Relationship Id="rId340" Type="http://schemas.openxmlformats.org/officeDocument/2006/relationships/hyperlink" Target="https://blogs.lse.ac.uk/impactofsocialsciences/2019/06/18/using-twitter-as-a-data-source-an-overview-of-social-media-research-tools-2019/" TargetMode="External" /><Relationship Id="rId341" Type="http://schemas.openxmlformats.org/officeDocument/2006/relationships/hyperlink" Target="https://blogs.lse.ac.uk/impactofsocialsciences/2019/06/18/using-twitter-as-a-data-source-an-overview-of-social-media-research-tools-2019/" TargetMode="External" /><Relationship Id="rId342" Type="http://schemas.openxmlformats.org/officeDocument/2006/relationships/hyperlink" Target="https://blogs.lse.ac.uk/impactofsocialsciences/2019/06/18/using-twitter-as-a-data-source-an-overview-of-social-media-research-tools-2019/" TargetMode="External" /><Relationship Id="rId343" Type="http://schemas.openxmlformats.org/officeDocument/2006/relationships/hyperlink" Target="https://www.eventbrite.com/e/social-media-digital-humanities-social-network-analysis-using-nodexl-tickets-59532362900" TargetMode="External" /><Relationship Id="rId344" Type="http://schemas.openxmlformats.org/officeDocument/2006/relationships/hyperlink" Target="https://blogs.lse.ac.uk/impactofsocialsciences/2019/06/18/using-twitter-as-a-data-source-an-overview-of-social-media-research-tools-2019/" TargetMode="External" /><Relationship Id="rId345" Type="http://schemas.openxmlformats.org/officeDocument/2006/relationships/hyperlink" Target="https://blogs.lse.ac.uk/impactofsocialsciences/2019/06/18/using-twitter-as-a-data-source-an-overview-of-social-media-research-tools-2019/" TargetMode="External" /><Relationship Id="rId346" Type="http://schemas.openxmlformats.org/officeDocument/2006/relationships/hyperlink" Target="https://blogs.lse.ac.uk/impactofsocialsciences/2019/06/18/using-twitter-as-a-data-source-an-overview-of-social-media-research-tools-2019/" TargetMode="External" /><Relationship Id="rId347" Type="http://schemas.openxmlformats.org/officeDocument/2006/relationships/hyperlink" Target="https://blogs.lse.ac.uk/impactofsocialsciences/2019/06/18/using-twitter-as-a-data-source-an-overview-of-social-media-research-tools-2019/" TargetMode="External" /><Relationship Id="rId348" Type="http://schemas.openxmlformats.org/officeDocument/2006/relationships/hyperlink" Target="https://blogs.lse.ac.uk/impactofsocialsciences/2019/06/18/using-twitter-as-a-data-source-an-overview-of-social-media-research-tools-2019/" TargetMode="External" /><Relationship Id="rId349" Type="http://schemas.openxmlformats.org/officeDocument/2006/relationships/hyperlink" Target="https://blogs.lse.ac.uk/impactofsocialsciences/2019/06/18/using-twitter-as-a-data-source-an-overview-of-social-media-research-tools-2019/" TargetMode="External" /><Relationship Id="rId350" Type="http://schemas.openxmlformats.org/officeDocument/2006/relationships/hyperlink" Target="https://blogs.lse.ac.uk/impactofsocialsciences/2019/06/18/using-twitter-as-a-data-source-an-overview-of-social-media-research-tools-2019/" TargetMode="External" /><Relationship Id="rId351" Type="http://schemas.openxmlformats.org/officeDocument/2006/relationships/hyperlink" Target="https://blogs.lse.ac.uk/impactofsocialsciences/2019/06/18/using-twitter-as-a-data-source-an-overview-of-social-media-research-tools-2019/" TargetMode="External" /><Relationship Id="rId352" Type="http://schemas.openxmlformats.org/officeDocument/2006/relationships/hyperlink" Target="https://blogs.lse.ac.uk/impactofsocialsciences/2019/06/18/using-twitter-as-a-data-source-an-overview-of-social-media-research-tools-2019" TargetMode="External" /><Relationship Id="rId353" Type="http://schemas.openxmlformats.org/officeDocument/2006/relationships/hyperlink" Target="https://blogs.lse.ac.uk/impactofsocialsciences/2019/06/18/using-twitter-as-a-data-source-an-overview-of-social-media-research-tools-2019/" TargetMode="External" /><Relationship Id="rId354" Type="http://schemas.openxmlformats.org/officeDocument/2006/relationships/hyperlink" Target="https://formative.jmir.org/2019/2/e13870/" TargetMode="External" /><Relationship Id="rId355" Type="http://schemas.openxmlformats.org/officeDocument/2006/relationships/hyperlink" Target="https://blogs.lse.ac.uk/impactofsocialsciences/2019/06/18/using-twitter-as-a-data-source-an-overview-of-social-media-research-tools-2019/" TargetMode="External" /><Relationship Id="rId356" Type="http://schemas.openxmlformats.org/officeDocument/2006/relationships/hyperlink" Target="https://blogs.lse.ac.uk/impactofsocialsciences/2019/06/18/using-twitter-as-a-data-source-an-overview-of-social-media-research-tools-2019/" TargetMode="External" /><Relationship Id="rId357" Type="http://schemas.openxmlformats.org/officeDocument/2006/relationships/hyperlink" Target="https://blogs.lse.ac.uk/impactofsocialsciences/2019/06/18/using-twitter-as-a-data-source-an-overview-of-social-media-research-tools-2019/" TargetMode="External" /><Relationship Id="rId358" Type="http://schemas.openxmlformats.org/officeDocument/2006/relationships/hyperlink" Target="https://blogs.lse.ac.uk/impactofsocialsciences/2019/06/18/using-twitter-as-a-data-source-an-overview-of-social-media-research-tools-2019/" TargetMode="External" /><Relationship Id="rId359" Type="http://schemas.openxmlformats.org/officeDocument/2006/relationships/hyperlink" Target="https://blogs.lse.ac.uk/impactofsocialsciences/2019/06/18/using-twitter-as-a-data-source-an-overview-of-social-media-research-tools-2019/" TargetMode="External" /><Relationship Id="rId360" Type="http://schemas.openxmlformats.org/officeDocument/2006/relationships/hyperlink" Target="https://blogs.lse.ac.uk/impactofsocialsciences/2019/06/18/using-twitter-as-a-data-source-an-overview-of-social-media-research-tools-2019/" TargetMode="External" /><Relationship Id="rId361" Type="http://schemas.openxmlformats.org/officeDocument/2006/relationships/hyperlink" Target="http://www.bristol.ac.uk/blackwell/events/2019/social-media-seminar.html" TargetMode="External" /><Relationship Id="rId362" Type="http://schemas.openxmlformats.org/officeDocument/2006/relationships/hyperlink" Target="https://blogs.lse.ac.uk/impactofsocialsciences/2019/06/18/using-twitter-as-a-data-source-an-overview-of-social-media-research-tools-2019/" TargetMode="External" /><Relationship Id="rId363" Type="http://schemas.openxmlformats.org/officeDocument/2006/relationships/hyperlink" Target="https://blogs.lse.ac.uk/impactofsocialsciences/2019/06/18/using-twitter-as-a-data-source-an-overview-of-social-media-research-tools-2019/" TargetMode="External" /><Relationship Id="rId364" Type="http://schemas.openxmlformats.org/officeDocument/2006/relationships/hyperlink" Target="https://pbs.twimg.com/media/D8tzCymXoAUh62z.jpg" TargetMode="External" /><Relationship Id="rId365" Type="http://schemas.openxmlformats.org/officeDocument/2006/relationships/hyperlink" Target="https://pbs.twimg.com/media/D8tzCymXoAUh62z.jpg" TargetMode="External" /><Relationship Id="rId366" Type="http://schemas.openxmlformats.org/officeDocument/2006/relationships/hyperlink" Target="https://pbs.twimg.com/media/D8tzCymXoAUh62z.jpg" TargetMode="External" /><Relationship Id="rId367" Type="http://schemas.openxmlformats.org/officeDocument/2006/relationships/hyperlink" Target="https://pbs.twimg.com/media/D8tzCymXoAUh62z.jpg" TargetMode="External" /><Relationship Id="rId368" Type="http://schemas.openxmlformats.org/officeDocument/2006/relationships/hyperlink" Target="https://pbs.twimg.com/media/D8tzCymXoAUh62z.jpg" TargetMode="External" /><Relationship Id="rId369" Type="http://schemas.openxmlformats.org/officeDocument/2006/relationships/hyperlink" Target="https://pbs.twimg.com/media/D8tzCymXoAUh62z.jpg" TargetMode="External" /><Relationship Id="rId370" Type="http://schemas.openxmlformats.org/officeDocument/2006/relationships/hyperlink" Target="https://pbs.twimg.com/media/D8tzCymXoAUh62z.jpg" TargetMode="External" /><Relationship Id="rId371" Type="http://schemas.openxmlformats.org/officeDocument/2006/relationships/hyperlink" Target="https://pbs.twimg.com/media/D826oRXXoAAsMav.jpg" TargetMode="External" /><Relationship Id="rId372" Type="http://schemas.openxmlformats.org/officeDocument/2006/relationships/hyperlink" Target="https://pbs.twimg.com/media/D826oRXXoAAsMav.jpg" TargetMode="External" /><Relationship Id="rId373" Type="http://schemas.openxmlformats.org/officeDocument/2006/relationships/hyperlink" Target="https://pbs.twimg.com/media/D826oRXXoAAsMav.jpg" TargetMode="External" /><Relationship Id="rId374" Type="http://schemas.openxmlformats.org/officeDocument/2006/relationships/hyperlink" Target="https://pbs.twimg.com/media/D826oRXXoAAsMav.jpg" TargetMode="External" /><Relationship Id="rId375" Type="http://schemas.openxmlformats.org/officeDocument/2006/relationships/hyperlink" Target="https://pbs.twimg.com/media/D826oRXXoAAsMav.jpg" TargetMode="External" /><Relationship Id="rId376" Type="http://schemas.openxmlformats.org/officeDocument/2006/relationships/hyperlink" Target="https://pbs.twimg.com/media/D826oRXXoAAsMav.jpg" TargetMode="External" /><Relationship Id="rId377" Type="http://schemas.openxmlformats.org/officeDocument/2006/relationships/hyperlink" Target="https://pbs.twimg.com/media/D826oRXXoAAsMav.jpg" TargetMode="External" /><Relationship Id="rId378" Type="http://schemas.openxmlformats.org/officeDocument/2006/relationships/hyperlink" Target="https://pbs.twimg.com/media/D826oRXXoAAsMav.jpg" TargetMode="External" /><Relationship Id="rId379" Type="http://schemas.openxmlformats.org/officeDocument/2006/relationships/hyperlink" Target="https://pbs.twimg.com/media/D826oRXXoAAsMav.jpg" TargetMode="External" /><Relationship Id="rId380" Type="http://schemas.openxmlformats.org/officeDocument/2006/relationships/hyperlink" Target="https://pbs.twimg.com/media/D826oRXXoAAsMav.jpg" TargetMode="External" /><Relationship Id="rId381" Type="http://schemas.openxmlformats.org/officeDocument/2006/relationships/hyperlink" Target="https://pbs.twimg.com/media/D826oRXXoAAsMav.jpg" TargetMode="External" /><Relationship Id="rId382" Type="http://schemas.openxmlformats.org/officeDocument/2006/relationships/hyperlink" Target="https://pbs.twimg.com/media/D826oRXXoAAsMav.jpg" TargetMode="External" /><Relationship Id="rId383" Type="http://schemas.openxmlformats.org/officeDocument/2006/relationships/hyperlink" Target="https://pbs.twimg.com/media/D826oRXXoAAsMav.jpg" TargetMode="External" /><Relationship Id="rId384" Type="http://schemas.openxmlformats.org/officeDocument/2006/relationships/hyperlink" Target="https://pbs.twimg.com/media/D826oRXXoAAsMav.jpg" TargetMode="External" /><Relationship Id="rId385" Type="http://schemas.openxmlformats.org/officeDocument/2006/relationships/hyperlink" Target="https://pbs.twimg.com/media/D826oRXXoAAsMav.jpg" TargetMode="External" /><Relationship Id="rId386" Type="http://schemas.openxmlformats.org/officeDocument/2006/relationships/hyperlink" Target="https://pbs.twimg.com/media/D826oRXXoAAsMav.jpg" TargetMode="External" /><Relationship Id="rId387" Type="http://schemas.openxmlformats.org/officeDocument/2006/relationships/hyperlink" Target="https://pbs.twimg.com/media/D826oRXXoAAsMav.jpg" TargetMode="External" /><Relationship Id="rId388" Type="http://schemas.openxmlformats.org/officeDocument/2006/relationships/hyperlink" Target="https://pbs.twimg.com/media/D826oRXXoAAsMav.jpg" TargetMode="External" /><Relationship Id="rId389" Type="http://schemas.openxmlformats.org/officeDocument/2006/relationships/hyperlink" Target="https://pbs.twimg.com/media/D826oRXXoAAsMav.jpg" TargetMode="External" /><Relationship Id="rId390" Type="http://schemas.openxmlformats.org/officeDocument/2006/relationships/hyperlink" Target="https://pbs.twimg.com/media/D826oRXXoAAsMav.jpg" TargetMode="External" /><Relationship Id="rId391" Type="http://schemas.openxmlformats.org/officeDocument/2006/relationships/hyperlink" Target="https://pbs.twimg.com/media/D826oRXXoAAsMav.jpg" TargetMode="External" /><Relationship Id="rId392" Type="http://schemas.openxmlformats.org/officeDocument/2006/relationships/hyperlink" Target="https://pbs.twimg.com/media/D826oRXXoAAsMav.jpg" TargetMode="External" /><Relationship Id="rId393" Type="http://schemas.openxmlformats.org/officeDocument/2006/relationships/hyperlink" Target="https://pbs.twimg.com/media/D826uhJWsAEXUUN.jpg" TargetMode="External" /><Relationship Id="rId394" Type="http://schemas.openxmlformats.org/officeDocument/2006/relationships/hyperlink" Target="https://pbs.twimg.com/media/D826oRXXoAAsMav.jpg" TargetMode="External" /><Relationship Id="rId395" Type="http://schemas.openxmlformats.org/officeDocument/2006/relationships/hyperlink" Target="https://pbs.twimg.com/media/D826uhJWsAEXUUN.jpg" TargetMode="External" /><Relationship Id="rId396" Type="http://schemas.openxmlformats.org/officeDocument/2006/relationships/hyperlink" Target="https://pbs.twimg.com/media/D826oRXXoAAsMav.jpg" TargetMode="External" /><Relationship Id="rId397" Type="http://schemas.openxmlformats.org/officeDocument/2006/relationships/hyperlink" Target="https://pbs.twimg.com/media/D826uhJWsAEXUUN.jpg" TargetMode="External" /><Relationship Id="rId398" Type="http://schemas.openxmlformats.org/officeDocument/2006/relationships/hyperlink" Target="https://pbs.twimg.com/media/D826oRXXoAAsMav.jpg" TargetMode="External" /><Relationship Id="rId399" Type="http://schemas.openxmlformats.org/officeDocument/2006/relationships/hyperlink" Target="https://pbs.twimg.com/media/D826uhJWsAEXUUN.jpg" TargetMode="External" /><Relationship Id="rId400" Type="http://schemas.openxmlformats.org/officeDocument/2006/relationships/hyperlink" Target="https://pbs.twimg.com/media/D826oRXXoAAsMav.jpg" TargetMode="External" /><Relationship Id="rId401" Type="http://schemas.openxmlformats.org/officeDocument/2006/relationships/hyperlink" Target="https://pbs.twimg.com/media/D826uhJWsAEXUUN.jpg" TargetMode="External" /><Relationship Id="rId402" Type="http://schemas.openxmlformats.org/officeDocument/2006/relationships/hyperlink" Target="https://pbs.twimg.com/media/D826oRXXoAAsMav.jpg" TargetMode="External" /><Relationship Id="rId403" Type="http://schemas.openxmlformats.org/officeDocument/2006/relationships/hyperlink" Target="https://pbs.twimg.com/media/D826oRXXoAAsMav.jpg" TargetMode="External" /><Relationship Id="rId404" Type="http://schemas.openxmlformats.org/officeDocument/2006/relationships/hyperlink" Target="https://pbs.twimg.com/media/D826oRXXoAAsMav.jpg" TargetMode="External" /><Relationship Id="rId405" Type="http://schemas.openxmlformats.org/officeDocument/2006/relationships/hyperlink" Target="https://pbs.twimg.com/media/D826oRXXoAAsMav.jpg" TargetMode="External" /><Relationship Id="rId406" Type="http://schemas.openxmlformats.org/officeDocument/2006/relationships/hyperlink" Target="https://pbs.twimg.com/media/D826uhJWsAEXUUN.jpg" TargetMode="External" /><Relationship Id="rId407" Type="http://schemas.openxmlformats.org/officeDocument/2006/relationships/hyperlink" Target="https://pbs.twimg.com/media/D826uhJWsAEXUUN.jpg" TargetMode="External" /><Relationship Id="rId408" Type="http://schemas.openxmlformats.org/officeDocument/2006/relationships/hyperlink" Target="https://pbs.twimg.com/media/D826uhJWsAEXUUN.jpg" TargetMode="External" /><Relationship Id="rId409" Type="http://schemas.openxmlformats.org/officeDocument/2006/relationships/hyperlink" Target="https://pbs.twimg.com/media/D826uhJWsAEXUUN.jpg" TargetMode="External" /><Relationship Id="rId410" Type="http://schemas.openxmlformats.org/officeDocument/2006/relationships/hyperlink" Target="https://pbs.twimg.com/media/D-90yLyWsAA9O44.jpg" TargetMode="External" /><Relationship Id="rId411" Type="http://schemas.openxmlformats.org/officeDocument/2006/relationships/hyperlink" Target="https://pbs.twimg.com/media/D-9u962WwAAYSTh.png" TargetMode="External" /><Relationship Id="rId412" Type="http://schemas.openxmlformats.org/officeDocument/2006/relationships/hyperlink" Target="https://pbs.twimg.com/media/D-9u962WwAAYSTh.png" TargetMode="External" /><Relationship Id="rId413" Type="http://schemas.openxmlformats.org/officeDocument/2006/relationships/hyperlink" Target="https://pbs.twimg.com/media/D-9u962WwAAYSTh.png" TargetMode="External" /><Relationship Id="rId414" Type="http://schemas.openxmlformats.org/officeDocument/2006/relationships/hyperlink" Target="https://pbs.twimg.com/media/D-9u962WwAAYSTh.png" TargetMode="External" /><Relationship Id="rId415" Type="http://schemas.openxmlformats.org/officeDocument/2006/relationships/hyperlink" Target="https://pbs.twimg.com/media/D-90yLyWsAA9O44.jpg" TargetMode="External" /><Relationship Id="rId416" Type="http://schemas.openxmlformats.org/officeDocument/2006/relationships/hyperlink" Target="https://pbs.twimg.com/media/D-90yLyWsAA9O44.jpg" TargetMode="External" /><Relationship Id="rId417" Type="http://schemas.openxmlformats.org/officeDocument/2006/relationships/hyperlink" Target="https://pbs.twimg.com/media/D-90yLyWsAA9O44.jpg" TargetMode="External" /><Relationship Id="rId418" Type="http://schemas.openxmlformats.org/officeDocument/2006/relationships/hyperlink" Target="https://pbs.twimg.com/media/D-90yLyWsAA9O44.jpg" TargetMode="External" /><Relationship Id="rId419" Type="http://schemas.openxmlformats.org/officeDocument/2006/relationships/hyperlink" Target="https://pbs.twimg.com/media/D-90yLyWsAA9O44.jpg" TargetMode="External" /><Relationship Id="rId420" Type="http://schemas.openxmlformats.org/officeDocument/2006/relationships/hyperlink" Target="https://pbs.twimg.com/media/D9aN4BuWwAA-3zY.jpg" TargetMode="External" /><Relationship Id="rId421" Type="http://schemas.openxmlformats.org/officeDocument/2006/relationships/hyperlink" Target="https://pbs.twimg.com/media/D-YRGIJXkAAOxOC.jpg" TargetMode="External" /><Relationship Id="rId422" Type="http://schemas.openxmlformats.org/officeDocument/2006/relationships/hyperlink" Target="https://pbs.twimg.com/media/D-ThKAlXUAEQkOC.jpg" TargetMode="External" /><Relationship Id="rId423" Type="http://schemas.openxmlformats.org/officeDocument/2006/relationships/hyperlink" Target="https://pbs.twimg.com/media/D-RBhClW4AAowwj.jpg" TargetMode="External" /><Relationship Id="rId424" Type="http://schemas.openxmlformats.org/officeDocument/2006/relationships/hyperlink" Target="https://pbs.twimg.com/media/D-LQGWuXoAAakgD.png" TargetMode="External" /><Relationship Id="rId425" Type="http://schemas.openxmlformats.org/officeDocument/2006/relationships/hyperlink" Target="https://pbs.twimg.com/media/D-deMrLXUAALYVK.png" TargetMode="External" /><Relationship Id="rId426" Type="http://schemas.openxmlformats.org/officeDocument/2006/relationships/hyperlink" Target="https://pbs.twimg.com/media/D8tzCymXoAUh62z.jpg" TargetMode="External" /><Relationship Id="rId427" Type="http://schemas.openxmlformats.org/officeDocument/2006/relationships/hyperlink" Target="https://pbs.twimg.com/media/D_BB6bjWwAAB2un.jpg" TargetMode="External" /><Relationship Id="rId428" Type="http://schemas.openxmlformats.org/officeDocument/2006/relationships/hyperlink" Target="https://pbs.twimg.com/media/D_HPhm0WsAEINJE.jpg" TargetMode="External" /><Relationship Id="rId429" Type="http://schemas.openxmlformats.org/officeDocument/2006/relationships/hyperlink" Target="https://pbs.twimg.com/ext_tw_video_thumb/1146053780997201921/pu/img/cPqbhjt0wdKru_6b.jpg" TargetMode="External" /><Relationship Id="rId430" Type="http://schemas.openxmlformats.org/officeDocument/2006/relationships/hyperlink" Target="https://pbs.twimg.com/ext_tw_video_thumb/1146053780997201921/pu/img/cPqbhjt0wdKru_6b.jpg" TargetMode="External" /><Relationship Id="rId431" Type="http://schemas.openxmlformats.org/officeDocument/2006/relationships/hyperlink" Target="https://pbs.twimg.com/media/D-fLO8HXsAAR35m.jpg" TargetMode="External" /><Relationship Id="rId432" Type="http://schemas.openxmlformats.org/officeDocument/2006/relationships/hyperlink" Target="https://pbs.twimg.com/media/D-fLO8HXsAAR35m.jpg" TargetMode="External" /><Relationship Id="rId433" Type="http://schemas.openxmlformats.org/officeDocument/2006/relationships/hyperlink" Target="https://pbs.twimg.com/ext_tw_video_thumb/1146101401120104448/pu/img/6LIJniMWjj-eKCsv.jpg" TargetMode="External" /><Relationship Id="rId434" Type="http://schemas.openxmlformats.org/officeDocument/2006/relationships/hyperlink" Target="https://pbs.twimg.com/ext_tw_video_thumb/1146101401120104448/pu/img/6LIJniMWjj-eKCsv.jpg" TargetMode="External" /><Relationship Id="rId435" Type="http://schemas.openxmlformats.org/officeDocument/2006/relationships/hyperlink" Target="https://pbs.twimg.com/media/D-i1AlAXkAALFUt.jpg" TargetMode="External" /><Relationship Id="rId436" Type="http://schemas.openxmlformats.org/officeDocument/2006/relationships/hyperlink" Target="https://pbs.twimg.com/ext_tw_video_thumb/1146418016755834881/pu/img/TNNPecgKCuQQr5iZ.jpg" TargetMode="External" /><Relationship Id="rId437" Type="http://schemas.openxmlformats.org/officeDocument/2006/relationships/hyperlink" Target="https://pbs.twimg.com/ext_tw_video_thumb/1146418016755834881/pu/img/TNNPecgKCuQQr5iZ.jpg" TargetMode="External" /><Relationship Id="rId438" Type="http://schemas.openxmlformats.org/officeDocument/2006/relationships/hyperlink" Target="https://pbs.twimg.com/ext_tw_video_thumb/1146845053802950656/pu/img/6z4LNJcCROaRGXdA.jpg" TargetMode="External" /><Relationship Id="rId439" Type="http://schemas.openxmlformats.org/officeDocument/2006/relationships/hyperlink" Target="https://pbs.twimg.com/ext_tw_video_thumb/1146845053802950656/pu/img/6z4LNJcCROaRGXdA.jpg" TargetMode="External" /><Relationship Id="rId440" Type="http://schemas.openxmlformats.org/officeDocument/2006/relationships/hyperlink" Target="https://pbs.twimg.com/media/D-vB9U-WsAgSOfF.jpg" TargetMode="External" /><Relationship Id="rId441" Type="http://schemas.openxmlformats.org/officeDocument/2006/relationships/hyperlink" Target="https://pbs.twimg.com/media/D-vB9U-WsAgSOfF.jpg" TargetMode="External" /><Relationship Id="rId442" Type="http://schemas.openxmlformats.org/officeDocument/2006/relationships/hyperlink" Target="https://pbs.twimg.com/ext_tw_video_thumb/1149358472338825216/pu/img/4kQyr_XrXZyLDE9R.jpg" TargetMode="External" /><Relationship Id="rId443" Type="http://schemas.openxmlformats.org/officeDocument/2006/relationships/hyperlink" Target="https://pbs.twimg.com/ext_tw_video_thumb/1149358472338825216/pu/img/4kQyr_XrXZyLDE9R.jpg" TargetMode="External" /><Relationship Id="rId444" Type="http://schemas.openxmlformats.org/officeDocument/2006/relationships/hyperlink" Target="https://pbs.twimg.com/ext_tw_video_thumb/1149740875393708034/pu/img/Fhw3dVaCumCaFSOv.jpg" TargetMode="External" /><Relationship Id="rId445" Type="http://schemas.openxmlformats.org/officeDocument/2006/relationships/hyperlink" Target="https://pbs.twimg.com/ext_tw_video_thumb/1149740875393708034/pu/img/Fhw3dVaCumCaFSOv.jpg" TargetMode="External" /><Relationship Id="rId446" Type="http://schemas.openxmlformats.org/officeDocument/2006/relationships/hyperlink" Target="https://pbs.twimg.com/tweet_video_thumb/D_SMHYKW4AAFytR.jpg" TargetMode="External" /><Relationship Id="rId447" Type="http://schemas.openxmlformats.org/officeDocument/2006/relationships/hyperlink" Target="https://pbs.twimg.com/tweet_video_thumb/D_SMHYKW4AAFytR.jpg" TargetMode="External" /><Relationship Id="rId448" Type="http://schemas.openxmlformats.org/officeDocument/2006/relationships/hyperlink" Target="https://pbs.twimg.com/media/D-fSOktXsAc0kEh.jpg" TargetMode="External" /><Relationship Id="rId449" Type="http://schemas.openxmlformats.org/officeDocument/2006/relationships/hyperlink" Target="https://pbs.twimg.com/media/D-gKAGPWkAMYTAK.jpg" TargetMode="External" /><Relationship Id="rId450" Type="http://schemas.openxmlformats.org/officeDocument/2006/relationships/hyperlink" Target="https://pbs.twimg.com/media/D-jLzOkWsAAXv87.jpg" TargetMode="External" /><Relationship Id="rId451" Type="http://schemas.openxmlformats.org/officeDocument/2006/relationships/hyperlink" Target="https://pbs.twimg.com/media/D-lCv3dWkAE3AUE.jpg" TargetMode="External" /><Relationship Id="rId452" Type="http://schemas.openxmlformats.org/officeDocument/2006/relationships/hyperlink" Target="https://pbs.twimg.com/media/D-nXf5CWsAoBGYZ.jpg" TargetMode="External" /><Relationship Id="rId453" Type="http://schemas.openxmlformats.org/officeDocument/2006/relationships/hyperlink" Target="https://pbs.twimg.com/media/D-oUr54WkAE0pip.jpg" TargetMode="External" /><Relationship Id="rId454" Type="http://schemas.openxmlformats.org/officeDocument/2006/relationships/hyperlink" Target="https://pbs.twimg.com/media/D-o8uTpXoAA5mFF.jpg" TargetMode="External" /><Relationship Id="rId455" Type="http://schemas.openxmlformats.org/officeDocument/2006/relationships/hyperlink" Target="https://pbs.twimg.com/media/D-qQKCKX4AEwenQ.jpg" TargetMode="External" /><Relationship Id="rId456" Type="http://schemas.openxmlformats.org/officeDocument/2006/relationships/hyperlink" Target="https://pbs.twimg.com/media/D-vSOzzXoAAEU90.jpg" TargetMode="External" /><Relationship Id="rId457" Type="http://schemas.openxmlformats.org/officeDocument/2006/relationships/hyperlink" Target="https://pbs.twimg.com/media/D-yBhHaXoAAzIt8.jpg" TargetMode="External" /><Relationship Id="rId458" Type="http://schemas.openxmlformats.org/officeDocument/2006/relationships/hyperlink" Target="https://pbs.twimg.com/media/D-9-vUVXYAAsa42.jpg" TargetMode="External" /><Relationship Id="rId459" Type="http://schemas.openxmlformats.org/officeDocument/2006/relationships/hyperlink" Target="https://pbs.twimg.com/media/D--1nNZWkAA07hV.png" TargetMode="External" /><Relationship Id="rId460" Type="http://schemas.openxmlformats.org/officeDocument/2006/relationships/hyperlink" Target="https://pbs.twimg.com/media/D-o8uTpXoAA5mFF.jpg" TargetMode="External" /><Relationship Id="rId461" Type="http://schemas.openxmlformats.org/officeDocument/2006/relationships/hyperlink" Target="https://pbs.twimg.com/media/D-qQKCKX4AEwenQ.jpg" TargetMode="External" /><Relationship Id="rId462" Type="http://schemas.openxmlformats.org/officeDocument/2006/relationships/hyperlink" Target="https://pbs.twimg.com/media/D-vSOzzXoAAEU90.jpg" TargetMode="External" /><Relationship Id="rId463" Type="http://schemas.openxmlformats.org/officeDocument/2006/relationships/hyperlink" Target="https://pbs.twimg.com/media/D-yBhHaXoAAzIt8.jpg" TargetMode="External" /><Relationship Id="rId464" Type="http://schemas.openxmlformats.org/officeDocument/2006/relationships/hyperlink" Target="https://pbs.twimg.com/media/D-zNK-4XYAE9S7y.jpg" TargetMode="External" /><Relationship Id="rId465" Type="http://schemas.openxmlformats.org/officeDocument/2006/relationships/hyperlink" Target="https://pbs.twimg.com/media/D-9-vUVXYAAsa42.jpg" TargetMode="External" /><Relationship Id="rId466" Type="http://schemas.openxmlformats.org/officeDocument/2006/relationships/hyperlink" Target="https://pbs.twimg.com/media/D-efdDAUIAE14-n.jpg" TargetMode="External" /><Relationship Id="rId467" Type="http://schemas.openxmlformats.org/officeDocument/2006/relationships/hyperlink" Target="https://pbs.twimg.com/ext_tw_video_thumb/1148682735923400704/pu/img/fTfyBjn0QD3Ge7TW.jpg" TargetMode="External" /><Relationship Id="rId468" Type="http://schemas.openxmlformats.org/officeDocument/2006/relationships/hyperlink" Target="https://pbs.twimg.com/ext_tw_video_thumb/1148532722777899008/pu/img/XM6nHwiLW2meADEI.jpg" TargetMode="External" /><Relationship Id="rId469" Type="http://schemas.openxmlformats.org/officeDocument/2006/relationships/hyperlink" Target="https://pbs.twimg.com/ext_tw_video_thumb/1149108544861605889/pu/img/I4MmfJ4vT3nPJeB8.jpg" TargetMode="External" /><Relationship Id="rId470" Type="http://schemas.openxmlformats.org/officeDocument/2006/relationships/hyperlink" Target="https://pbs.twimg.com/ext_tw_video_thumb/1150132289722114048/pu/img/XhscQY8JuqxzKC11.jpg" TargetMode="External" /><Relationship Id="rId471" Type="http://schemas.openxmlformats.org/officeDocument/2006/relationships/hyperlink" Target="https://pbs.twimg.com/media/D-dkQeFWwAA27GP.png" TargetMode="External" /><Relationship Id="rId472" Type="http://schemas.openxmlformats.org/officeDocument/2006/relationships/hyperlink" Target="https://pbs.twimg.com/media/D-eHjiOWwAAUDRU.png" TargetMode="External" /><Relationship Id="rId473" Type="http://schemas.openxmlformats.org/officeDocument/2006/relationships/hyperlink" Target="https://pbs.twimg.com/media/D-jT6euWsAAHJZm.jpg" TargetMode="External" /><Relationship Id="rId474" Type="http://schemas.openxmlformats.org/officeDocument/2006/relationships/hyperlink" Target="https://pbs.twimg.com/media/D-j6hD-WwAAg-Ps.png" TargetMode="External" /><Relationship Id="rId475" Type="http://schemas.openxmlformats.org/officeDocument/2006/relationships/hyperlink" Target="https://pbs.twimg.com/media/D-kSK2nW4AAoMcM.jpg" TargetMode="External" /><Relationship Id="rId476" Type="http://schemas.openxmlformats.org/officeDocument/2006/relationships/hyperlink" Target="https://pbs.twimg.com/media/D-piO8BWwAEe1mR.jpg" TargetMode="External" /><Relationship Id="rId477" Type="http://schemas.openxmlformats.org/officeDocument/2006/relationships/hyperlink" Target="https://pbs.twimg.com/media/D8tzCymXoAUh62z.jpg" TargetMode="External" /><Relationship Id="rId478" Type="http://schemas.openxmlformats.org/officeDocument/2006/relationships/hyperlink" Target="https://pbs.twimg.com/media/D8tzCymXoAUh62z.jpg" TargetMode="External" /><Relationship Id="rId479" Type="http://schemas.openxmlformats.org/officeDocument/2006/relationships/hyperlink" Target="https://pbs.twimg.com/media/D8tzCymXoAUh62z.jpg" TargetMode="External" /><Relationship Id="rId480" Type="http://schemas.openxmlformats.org/officeDocument/2006/relationships/hyperlink" Target="https://pbs.twimg.com/media/D8tzCymXoAUh62z.jpg" TargetMode="External" /><Relationship Id="rId481" Type="http://schemas.openxmlformats.org/officeDocument/2006/relationships/hyperlink" Target="https://pbs.twimg.com/media/D8tzCymXoAUh62z.jpg" TargetMode="External" /><Relationship Id="rId482" Type="http://schemas.openxmlformats.org/officeDocument/2006/relationships/hyperlink" Target="https://pbs.twimg.com/media/D8tzCymXoAUh62z.jpg" TargetMode="External" /><Relationship Id="rId483" Type="http://schemas.openxmlformats.org/officeDocument/2006/relationships/hyperlink" Target="http://pbs.twimg.com/profile_images/910175222497710080/av5zmTRW_normal.jpg" TargetMode="External" /><Relationship Id="rId484" Type="http://schemas.openxmlformats.org/officeDocument/2006/relationships/hyperlink" Target="http://pbs.twimg.com/profile_images/976597189928542208/5Rw_-3fh_normal.jpg" TargetMode="External" /><Relationship Id="rId485" Type="http://schemas.openxmlformats.org/officeDocument/2006/relationships/hyperlink" Target="http://pbs.twimg.com/profile_images/1101894125820014592/lhkfnvOm_normal.jpg" TargetMode="External" /><Relationship Id="rId486" Type="http://schemas.openxmlformats.org/officeDocument/2006/relationships/hyperlink" Target="http://pbs.twimg.com/profile_images/1119164058379231233/LsbQ7iYJ_normal.jpg" TargetMode="External" /><Relationship Id="rId487" Type="http://schemas.openxmlformats.org/officeDocument/2006/relationships/hyperlink" Target="http://pbs.twimg.com/profile_images/1119164058379231233/LsbQ7iYJ_normal.jpg" TargetMode="External" /><Relationship Id="rId488" Type="http://schemas.openxmlformats.org/officeDocument/2006/relationships/hyperlink" Target="http://pbs.twimg.com/profile_images/1119164058379231233/LsbQ7iYJ_normal.jpg" TargetMode="External" /><Relationship Id="rId489" Type="http://schemas.openxmlformats.org/officeDocument/2006/relationships/hyperlink" Target="http://pbs.twimg.com/profile_images/866251961322156032/mrUoWm0p_normal.jpg" TargetMode="External" /><Relationship Id="rId490" Type="http://schemas.openxmlformats.org/officeDocument/2006/relationships/hyperlink" Target="http://pbs.twimg.com/profile_images/866251961322156032/mrUoWm0p_normal.jpg" TargetMode="External" /><Relationship Id="rId491" Type="http://schemas.openxmlformats.org/officeDocument/2006/relationships/hyperlink" Target="http://pbs.twimg.com/profile_images/866251961322156032/mrUoWm0p_normal.jpg" TargetMode="External" /><Relationship Id="rId492" Type="http://schemas.openxmlformats.org/officeDocument/2006/relationships/hyperlink" Target="http://pbs.twimg.com/profile_images/1068529271126208512/HtAyyp7S_normal.jpg" TargetMode="External" /><Relationship Id="rId493" Type="http://schemas.openxmlformats.org/officeDocument/2006/relationships/hyperlink" Target="http://pbs.twimg.com/profile_images/1068529271126208512/HtAyyp7S_normal.jpg" TargetMode="External" /><Relationship Id="rId494" Type="http://schemas.openxmlformats.org/officeDocument/2006/relationships/hyperlink" Target="http://pbs.twimg.com/profile_images/1068529271126208512/HtAyyp7S_normal.jpg" TargetMode="External" /><Relationship Id="rId495" Type="http://schemas.openxmlformats.org/officeDocument/2006/relationships/hyperlink" Target="http://pbs.twimg.com/profile_images/938398020584042496/lbI9Va1c_normal.jpg" TargetMode="External" /><Relationship Id="rId496" Type="http://schemas.openxmlformats.org/officeDocument/2006/relationships/hyperlink" Target="http://pbs.twimg.com/profile_images/938398020584042496/lbI9Va1c_normal.jpg" TargetMode="External" /><Relationship Id="rId497" Type="http://schemas.openxmlformats.org/officeDocument/2006/relationships/hyperlink" Target="http://pbs.twimg.com/profile_images/938398020584042496/lbI9Va1c_normal.jpg" TargetMode="External" /><Relationship Id="rId498" Type="http://schemas.openxmlformats.org/officeDocument/2006/relationships/hyperlink" Target="http://pbs.twimg.com/profile_images/828920060261593089/o6Eoapr7_normal.jpg" TargetMode="External" /><Relationship Id="rId499" Type="http://schemas.openxmlformats.org/officeDocument/2006/relationships/hyperlink" Target="http://pbs.twimg.com/profile_images/828920060261593089/o6Eoapr7_normal.jpg" TargetMode="External" /><Relationship Id="rId500" Type="http://schemas.openxmlformats.org/officeDocument/2006/relationships/hyperlink" Target="http://pbs.twimg.com/profile_images/828920060261593089/o6Eoapr7_normal.jpg" TargetMode="External" /><Relationship Id="rId501" Type="http://schemas.openxmlformats.org/officeDocument/2006/relationships/hyperlink" Target="http://pbs.twimg.com/profile_images/1061965124603404288/SCTeXD4z_normal.jpg" TargetMode="External" /><Relationship Id="rId502" Type="http://schemas.openxmlformats.org/officeDocument/2006/relationships/hyperlink" Target="http://pbs.twimg.com/profile_images/1061965124603404288/SCTeXD4z_normal.jpg" TargetMode="External" /><Relationship Id="rId503" Type="http://schemas.openxmlformats.org/officeDocument/2006/relationships/hyperlink" Target="http://pbs.twimg.com/profile_images/1061965124603404288/SCTeXD4z_normal.jpg" TargetMode="External" /><Relationship Id="rId504" Type="http://schemas.openxmlformats.org/officeDocument/2006/relationships/hyperlink" Target="http://pbs.twimg.com/profile_images/1133833025064771585/WhithDdO_normal.jpg" TargetMode="External" /><Relationship Id="rId505" Type="http://schemas.openxmlformats.org/officeDocument/2006/relationships/hyperlink" Target="http://pbs.twimg.com/profile_images/1133833025064771585/WhithDdO_normal.jpg" TargetMode="External" /><Relationship Id="rId506" Type="http://schemas.openxmlformats.org/officeDocument/2006/relationships/hyperlink" Target="http://pbs.twimg.com/profile_images/1133833025064771585/WhithDdO_normal.jpg" TargetMode="External" /><Relationship Id="rId507" Type="http://schemas.openxmlformats.org/officeDocument/2006/relationships/hyperlink" Target="http://pbs.twimg.com/profile_images/1146772070547841024/u1aKb70M_normal.jpg" TargetMode="External" /><Relationship Id="rId508" Type="http://schemas.openxmlformats.org/officeDocument/2006/relationships/hyperlink" Target="http://pbs.twimg.com/profile_images/1146772070547841024/u1aKb70M_normal.jpg" TargetMode="External" /><Relationship Id="rId509" Type="http://schemas.openxmlformats.org/officeDocument/2006/relationships/hyperlink" Target="http://pbs.twimg.com/profile_images/1146772070547841024/u1aKb70M_normal.jpg" TargetMode="External" /><Relationship Id="rId510" Type="http://schemas.openxmlformats.org/officeDocument/2006/relationships/hyperlink" Target="http://pbs.twimg.com/profile_images/1146772070547841024/u1aKb70M_normal.jpg" TargetMode="External" /><Relationship Id="rId511" Type="http://schemas.openxmlformats.org/officeDocument/2006/relationships/hyperlink" Target="http://pbs.twimg.com/profile_images/1146772070547841024/u1aKb70M_normal.jpg" TargetMode="External" /><Relationship Id="rId512" Type="http://schemas.openxmlformats.org/officeDocument/2006/relationships/hyperlink" Target="http://pbs.twimg.com/profile_images/1133801411345412096/7_PKXwCE_normal.jpg" TargetMode="External" /><Relationship Id="rId513" Type="http://schemas.openxmlformats.org/officeDocument/2006/relationships/hyperlink" Target="http://pbs.twimg.com/profile_images/1133801411345412096/7_PKXwCE_normal.jpg" TargetMode="External" /><Relationship Id="rId514" Type="http://schemas.openxmlformats.org/officeDocument/2006/relationships/hyperlink" Target="http://pbs.twimg.com/profile_images/1133801411345412096/7_PKXwCE_normal.jpg" TargetMode="External" /><Relationship Id="rId515" Type="http://schemas.openxmlformats.org/officeDocument/2006/relationships/hyperlink" Target="http://pbs.twimg.com/profile_images/1133801411345412096/7_PKXwCE_normal.jpg" TargetMode="External" /><Relationship Id="rId516" Type="http://schemas.openxmlformats.org/officeDocument/2006/relationships/hyperlink" Target="http://pbs.twimg.com/profile_images/1133801411345412096/7_PKXwCE_normal.jpg" TargetMode="External" /><Relationship Id="rId517" Type="http://schemas.openxmlformats.org/officeDocument/2006/relationships/hyperlink" Target="http://pbs.twimg.com/profile_images/1133801411345412096/7_PKXwCE_normal.jpg" TargetMode="External" /><Relationship Id="rId518" Type="http://schemas.openxmlformats.org/officeDocument/2006/relationships/hyperlink" Target="http://pbs.twimg.com/profile_images/1133801411345412096/7_PKXwCE_normal.jpg" TargetMode="External" /><Relationship Id="rId519" Type="http://schemas.openxmlformats.org/officeDocument/2006/relationships/hyperlink" Target="http://pbs.twimg.com/profile_images/1133801411345412096/7_PKXwCE_normal.jpg" TargetMode="External" /><Relationship Id="rId520" Type="http://schemas.openxmlformats.org/officeDocument/2006/relationships/hyperlink" Target="http://pbs.twimg.com/profile_images/1133801411345412096/7_PKXwCE_normal.jpg" TargetMode="External" /><Relationship Id="rId521" Type="http://schemas.openxmlformats.org/officeDocument/2006/relationships/hyperlink" Target="http://pbs.twimg.com/profile_images/1133801411345412096/7_PKXwCE_normal.jpg" TargetMode="External" /><Relationship Id="rId522" Type="http://schemas.openxmlformats.org/officeDocument/2006/relationships/hyperlink" Target="http://pbs.twimg.com/profile_images/874985879995125760/DT9B-r5m_normal.jpg" TargetMode="External" /><Relationship Id="rId523" Type="http://schemas.openxmlformats.org/officeDocument/2006/relationships/hyperlink" Target="http://pbs.twimg.com/profile_images/874985879995125760/DT9B-r5m_normal.jpg" TargetMode="External" /><Relationship Id="rId524" Type="http://schemas.openxmlformats.org/officeDocument/2006/relationships/hyperlink" Target="http://pbs.twimg.com/profile_images/874985879995125760/DT9B-r5m_normal.jpg" TargetMode="External" /><Relationship Id="rId525" Type="http://schemas.openxmlformats.org/officeDocument/2006/relationships/hyperlink" Target="http://pbs.twimg.com/profile_images/1083333523392602112/YUSrahyh_normal.jpg" TargetMode="External" /><Relationship Id="rId526" Type="http://schemas.openxmlformats.org/officeDocument/2006/relationships/hyperlink" Target="http://pbs.twimg.com/profile_images/1083333523392602112/YUSrahyh_normal.jpg" TargetMode="External" /><Relationship Id="rId527" Type="http://schemas.openxmlformats.org/officeDocument/2006/relationships/hyperlink" Target="http://pbs.twimg.com/profile_images/1083333523392602112/YUSrahyh_normal.jpg" TargetMode="External" /><Relationship Id="rId528" Type="http://schemas.openxmlformats.org/officeDocument/2006/relationships/hyperlink" Target="http://pbs.twimg.com/profile_images/1131110339888766981/JK5KnBn5_normal.jpg" TargetMode="External" /><Relationship Id="rId529" Type="http://schemas.openxmlformats.org/officeDocument/2006/relationships/hyperlink" Target="http://pbs.twimg.com/profile_images/1131110339888766981/JK5KnBn5_normal.jpg" TargetMode="External" /><Relationship Id="rId530" Type="http://schemas.openxmlformats.org/officeDocument/2006/relationships/hyperlink" Target="http://pbs.twimg.com/profile_images/1131110339888766981/JK5KnBn5_normal.jpg" TargetMode="External" /><Relationship Id="rId531" Type="http://schemas.openxmlformats.org/officeDocument/2006/relationships/hyperlink" Target="http://pbs.twimg.com/profile_images/489105656272543744/G5_bJDKT_normal.jpeg" TargetMode="External" /><Relationship Id="rId532" Type="http://schemas.openxmlformats.org/officeDocument/2006/relationships/hyperlink" Target="http://pbs.twimg.com/profile_images/489105656272543744/G5_bJDKT_normal.jpeg" TargetMode="External" /><Relationship Id="rId533" Type="http://schemas.openxmlformats.org/officeDocument/2006/relationships/hyperlink" Target="http://pbs.twimg.com/profile_images/489105656272543744/G5_bJDKT_normal.jpeg" TargetMode="External" /><Relationship Id="rId534" Type="http://schemas.openxmlformats.org/officeDocument/2006/relationships/hyperlink" Target="http://pbs.twimg.com/profile_images/489105656272543744/G5_bJDKT_normal.jpeg" TargetMode="External" /><Relationship Id="rId535" Type="http://schemas.openxmlformats.org/officeDocument/2006/relationships/hyperlink" Target="http://pbs.twimg.com/profile_images/489105656272543744/G5_bJDKT_normal.jpeg" TargetMode="External" /><Relationship Id="rId536" Type="http://schemas.openxmlformats.org/officeDocument/2006/relationships/hyperlink" Target="http://pbs.twimg.com/profile_images/1116376204364386305/7QJXBi6x_normal.jpg" TargetMode="External" /><Relationship Id="rId537" Type="http://schemas.openxmlformats.org/officeDocument/2006/relationships/hyperlink" Target="http://pbs.twimg.com/profile_images/1116376204364386305/7QJXBi6x_normal.jpg" TargetMode="External" /><Relationship Id="rId538" Type="http://schemas.openxmlformats.org/officeDocument/2006/relationships/hyperlink" Target="http://pbs.twimg.com/profile_images/1116376204364386305/7QJXBi6x_normal.jpg" TargetMode="External" /><Relationship Id="rId539" Type="http://schemas.openxmlformats.org/officeDocument/2006/relationships/hyperlink" Target="http://pbs.twimg.com/profile_images/1105107359431618560/IcEq4loB_normal.png" TargetMode="External" /><Relationship Id="rId540" Type="http://schemas.openxmlformats.org/officeDocument/2006/relationships/hyperlink" Target="http://pbs.twimg.com/profile_images/1105107359431618560/IcEq4loB_normal.png" TargetMode="External" /><Relationship Id="rId541" Type="http://schemas.openxmlformats.org/officeDocument/2006/relationships/hyperlink" Target="http://pbs.twimg.com/profile_images/1105107359431618560/IcEq4loB_normal.png" TargetMode="External" /><Relationship Id="rId542" Type="http://schemas.openxmlformats.org/officeDocument/2006/relationships/hyperlink" Target="http://pbs.twimg.com/profile_images/920256724010876929/_E_DFBra_normal.jpg" TargetMode="External" /><Relationship Id="rId543" Type="http://schemas.openxmlformats.org/officeDocument/2006/relationships/hyperlink" Target="http://pbs.twimg.com/profile_images/920256724010876929/_E_DFBra_normal.jpg" TargetMode="External" /><Relationship Id="rId544" Type="http://schemas.openxmlformats.org/officeDocument/2006/relationships/hyperlink" Target="http://pbs.twimg.com/profile_images/920256724010876929/_E_DFBra_normal.jpg" TargetMode="External" /><Relationship Id="rId545" Type="http://schemas.openxmlformats.org/officeDocument/2006/relationships/hyperlink" Target="http://pbs.twimg.com/profile_images/1092797947056738309/0juwDZ5H_normal.jpg" TargetMode="External" /><Relationship Id="rId546" Type="http://schemas.openxmlformats.org/officeDocument/2006/relationships/hyperlink" Target="http://pbs.twimg.com/profile_images/1092797947056738309/0juwDZ5H_normal.jpg" TargetMode="External" /><Relationship Id="rId547" Type="http://schemas.openxmlformats.org/officeDocument/2006/relationships/hyperlink" Target="http://pbs.twimg.com/profile_images/1092797947056738309/0juwDZ5H_normal.jpg" TargetMode="External" /><Relationship Id="rId548" Type="http://schemas.openxmlformats.org/officeDocument/2006/relationships/hyperlink" Target="http://pbs.twimg.com/profile_images/848494594539040768/WNVeZVHd_normal.jpg" TargetMode="External" /><Relationship Id="rId549" Type="http://schemas.openxmlformats.org/officeDocument/2006/relationships/hyperlink" Target="http://pbs.twimg.com/profile_images/848494594539040768/WNVeZVHd_normal.jpg" TargetMode="External" /><Relationship Id="rId550" Type="http://schemas.openxmlformats.org/officeDocument/2006/relationships/hyperlink" Target="http://pbs.twimg.com/profile_images/848494594539040768/WNVeZVHd_normal.jpg" TargetMode="External" /><Relationship Id="rId551" Type="http://schemas.openxmlformats.org/officeDocument/2006/relationships/hyperlink" Target="http://pbs.twimg.com/profile_images/1043088073284673536/ZoKjNNic_normal.jpg" TargetMode="External" /><Relationship Id="rId552" Type="http://schemas.openxmlformats.org/officeDocument/2006/relationships/hyperlink" Target="http://pbs.twimg.com/profile_images/1141657459599269888/IzEdI-Hx_normal.jpg" TargetMode="External" /><Relationship Id="rId553" Type="http://schemas.openxmlformats.org/officeDocument/2006/relationships/hyperlink" Target="http://pbs.twimg.com/profile_images/1141657459599269888/IzEdI-Hx_normal.jpg" TargetMode="External" /><Relationship Id="rId554" Type="http://schemas.openxmlformats.org/officeDocument/2006/relationships/hyperlink" Target="http://pbs.twimg.com/profile_images/1141657459599269888/IzEdI-Hx_normal.jpg" TargetMode="External" /><Relationship Id="rId555" Type="http://schemas.openxmlformats.org/officeDocument/2006/relationships/hyperlink" Target="http://pbs.twimg.com/profile_images/1043264845221642240/cEVTQZT7_normal.jpg" TargetMode="External" /><Relationship Id="rId556" Type="http://schemas.openxmlformats.org/officeDocument/2006/relationships/hyperlink" Target="http://pbs.twimg.com/profile_images/1043264845221642240/cEVTQZT7_normal.jpg" TargetMode="External" /><Relationship Id="rId557" Type="http://schemas.openxmlformats.org/officeDocument/2006/relationships/hyperlink" Target="http://pbs.twimg.com/profile_images/1043264845221642240/cEVTQZT7_normal.jpg" TargetMode="External" /><Relationship Id="rId558" Type="http://schemas.openxmlformats.org/officeDocument/2006/relationships/hyperlink" Target="http://pbs.twimg.com/profile_images/460037731742011392/89-wbbyN_normal.jpeg" TargetMode="External" /><Relationship Id="rId559" Type="http://schemas.openxmlformats.org/officeDocument/2006/relationships/hyperlink" Target="http://pbs.twimg.com/profile_images/460037731742011392/89-wbbyN_normal.jpeg" TargetMode="External" /><Relationship Id="rId560" Type="http://schemas.openxmlformats.org/officeDocument/2006/relationships/hyperlink" Target="http://pbs.twimg.com/profile_images/460037731742011392/89-wbbyN_normal.jpeg" TargetMode="External" /><Relationship Id="rId561" Type="http://schemas.openxmlformats.org/officeDocument/2006/relationships/hyperlink" Target="http://pbs.twimg.com/profile_images/1102976062739369985/EZcuBSt1_normal.png" TargetMode="External" /><Relationship Id="rId562" Type="http://schemas.openxmlformats.org/officeDocument/2006/relationships/hyperlink" Target="http://pbs.twimg.com/profile_images/1102976062739369985/EZcuBSt1_normal.png" TargetMode="External" /><Relationship Id="rId563" Type="http://schemas.openxmlformats.org/officeDocument/2006/relationships/hyperlink" Target="http://pbs.twimg.com/profile_images/1102976062739369985/EZcuBSt1_normal.png" TargetMode="External" /><Relationship Id="rId564" Type="http://schemas.openxmlformats.org/officeDocument/2006/relationships/hyperlink" Target="http://pbs.twimg.com/profile_images/1150194383217725440/4ey_eQPI_normal.jpg" TargetMode="External" /><Relationship Id="rId565" Type="http://schemas.openxmlformats.org/officeDocument/2006/relationships/hyperlink" Target="http://pbs.twimg.com/profile_images/1150194383217725440/4ey_eQPI_normal.jpg" TargetMode="External" /><Relationship Id="rId566" Type="http://schemas.openxmlformats.org/officeDocument/2006/relationships/hyperlink" Target="http://pbs.twimg.com/profile_images/1150194383217725440/4ey_eQPI_normal.jpg" TargetMode="External" /><Relationship Id="rId567" Type="http://schemas.openxmlformats.org/officeDocument/2006/relationships/hyperlink" Target="http://pbs.twimg.com/profile_images/1150194383217725440/4ey_eQPI_normal.jpg" TargetMode="External" /><Relationship Id="rId568" Type="http://schemas.openxmlformats.org/officeDocument/2006/relationships/hyperlink" Target="http://pbs.twimg.com/profile_images/1070786753706016768/eEBimI9p_normal.jpg" TargetMode="External" /><Relationship Id="rId569" Type="http://schemas.openxmlformats.org/officeDocument/2006/relationships/hyperlink" Target="http://pbs.twimg.com/profile_images/1070786753706016768/eEBimI9p_normal.jpg" TargetMode="External" /><Relationship Id="rId570" Type="http://schemas.openxmlformats.org/officeDocument/2006/relationships/hyperlink" Target="http://pbs.twimg.com/profile_images/1070786753706016768/eEBimI9p_normal.jpg" TargetMode="External" /><Relationship Id="rId571" Type="http://schemas.openxmlformats.org/officeDocument/2006/relationships/hyperlink" Target="http://pbs.twimg.com/profile_images/1057564877009707008/4mJ0c-Bi_normal.jpg" TargetMode="External" /><Relationship Id="rId572" Type="http://schemas.openxmlformats.org/officeDocument/2006/relationships/hyperlink" Target="http://pbs.twimg.com/profile_images/2161569036/NSMNSS_normal.JPG" TargetMode="External" /><Relationship Id="rId573" Type="http://schemas.openxmlformats.org/officeDocument/2006/relationships/hyperlink" Target="http://pbs.twimg.com/profile_images/2161569036/NSMNSS_normal.JPG" TargetMode="External" /><Relationship Id="rId574" Type="http://schemas.openxmlformats.org/officeDocument/2006/relationships/hyperlink" Target="http://pbs.twimg.com/profile_images/972197921549668352/q35pAXK6_normal.jpg" TargetMode="External" /><Relationship Id="rId575" Type="http://schemas.openxmlformats.org/officeDocument/2006/relationships/hyperlink" Target="http://pbs.twimg.com/profile_images/972197921549668352/q35pAXK6_normal.jpg" TargetMode="External" /><Relationship Id="rId576" Type="http://schemas.openxmlformats.org/officeDocument/2006/relationships/hyperlink" Target="http://pbs.twimg.com/profile_images/1128030189022273537/ce_xp-Gy_normal.jpg" TargetMode="External" /><Relationship Id="rId577" Type="http://schemas.openxmlformats.org/officeDocument/2006/relationships/hyperlink" Target="http://pbs.twimg.com/profile_images/841939001212866560/IjX_Yzzz_normal.jpg" TargetMode="External" /><Relationship Id="rId578" Type="http://schemas.openxmlformats.org/officeDocument/2006/relationships/hyperlink" Target="http://pbs.twimg.com/profile_images/1142176392848826368/EzA8rdQD_normal.jpg" TargetMode="External" /><Relationship Id="rId579" Type="http://schemas.openxmlformats.org/officeDocument/2006/relationships/hyperlink" Target="http://pbs.twimg.com/profile_images/1102663389074067458/MZU9bPCN_normal.jpg" TargetMode="External" /><Relationship Id="rId580" Type="http://schemas.openxmlformats.org/officeDocument/2006/relationships/hyperlink" Target="http://pbs.twimg.com/profile_images/1102663389074067458/MZU9bPCN_normal.jpg" TargetMode="External" /><Relationship Id="rId581" Type="http://schemas.openxmlformats.org/officeDocument/2006/relationships/hyperlink" Target="http://pbs.twimg.com/profile_images/2258257973/Heartland4web_normal.jpg" TargetMode="External" /><Relationship Id="rId582" Type="http://schemas.openxmlformats.org/officeDocument/2006/relationships/hyperlink" Target="http://pbs.twimg.com/profile_images/1085463151854972928/JEjDxnZP_normal.jpg" TargetMode="External" /><Relationship Id="rId583" Type="http://schemas.openxmlformats.org/officeDocument/2006/relationships/hyperlink" Target="http://pbs.twimg.com/profile_images/3532181986/7c2af885cc0fab7babae2e0df1d1a9e3_normal.jpeg" TargetMode="External" /><Relationship Id="rId584" Type="http://schemas.openxmlformats.org/officeDocument/2006/relationships/hyperlink" Target="http://pbs.twimg.com/profile_images/1085463151854972928/JEjDxnZP_normal.jpg" TargetMode="External" /><Relationship Id="rId585" Type="http://schemas.openxmlformats.org/officeDocument/2006/relationships/hyperlink" Target="http://pbs.twimg.com/profile_images/1085463151854972928/JEjDxnZP_normal.jpg" TargetMode="External" /><Relationship Id="rId586" Type="http://schemas.openxmlformats.org/officeDocument/2006/relationships/hyperlink" Target="http://pbs.twimg.com/profile_images/3532181986/7c2af885cc0fab7babae2e0df1d1a9e3_normal.jpeg" TargetMode="External" /><Relationship Id="rId587" Type="http://schemas.openxmlformats.org/officeDocument/2006/relationships/hyperlink" Target="http://pbs.twimg.com/profile_images/3532181986/7c2af885cc0fab7babae2e0df1d1a9e3_normal.jpeg" TargetMode="External" /><Relationship Id="rId588" Type="http://schemas.openxmlformats.org/officeDocument/2006/relationships/hyperlink" Target="http://pbs.twimg.com/profile_images/770731174297604098/0L-3swJY_normal.jpg" TargetMode="External" /><Relationship Id="rId589" Type="http://schemas.openxmlformats.org/officeDocument/2006/relationships/hyperlink" Target="http://pbs.twimg.com/profile_images/817462906258386944/3Rrk3JS7_normal.jpg" TargetMode="External" /><Relationship Id="rId590" Type="http://schemas.openxmlformats.org/officeDocument/2006/relationships/hyperlink" Target="http://pbs.twimg.com/profile_images/817462906258386944/3Rrk3JS7_normal.jpg" TargetMode="External" /><Relationship Id="rId591" Type="http://schemas.openxmlformats.org/officeDocument/2006/relationships/hyperlink" Target="http://pbs.twimg.com/profile_images/817462906258386944/3Rrk3JS7_normal.jpg" TargetMode="External" /><Relationship Id="rId592" Type="http://schemas.openxmlformats.org/officeDocument/2006/relationships/hyperlink" Target="http://pbs.twimg.com/profile_images/1146457924778283008/-cEnlcke_normal.png" TargetMode="External" /><Relationship Id="rId593" Type="http://schemas.openxmlformats.org/officeDocument/2006/relationships/hyperlink" Target="http://pbs.twimg.com/profile_images/1146457924778283008/-cEnlcke_normal.png" TargetMode="External" /><Relationship Id="rId594" Type="http://schemas.openxmlformats.org/officeDocument/2006/relationships/hyperlink" Target="http://pbs.twimg.com/profile_images/1121363849691709450/mXp43BYP_normal.jpg" TargetMode="External" /><Relationship Id="rId595" Type="http://schemas.openxmlformats.org/officeDocument/2006/relationships/hyperlink" Target="http://pbs.twimg.com/profile_images/1121363849691709450/mXp43BYP_normal.jpg" TargetMode="External" /><Relationship Id="rId596" Type="http://schemas.openxmlformats.org/officeDocument/2006/relationships/hyperlink" Target="http://pbs.twimg.com/profile_images/1121363849691709450/mXp43BYP_normal.jpg" TargetMode="External" /><Relationship Id="rId597" Type="http://schemas.openxmlformats.org/officeDocument/2006/relationships/hyperlink" Target="http://pbs.twimg.com/profile_images/1121363849691709450/mXp43BYP_normal.jpg" TargetMode="External" /><Relationship Id="rId598" Type="http://schemas.openxmlformats.org/officeDocument/2006/relationships/hyperlink" Target="http://pbs.twimg.com/profile_images/1121363849691709450/mXp43BYP_normal.jpg" TargetMode="External" /><Relationship Id="rId599" Type="http://schemas.openxmlformats.org/officeDocument/2006/relationships/hyperlink" Target="http://pbs.twimg.com/profile_images/1069714229542961152/Y6hi7Him_normal.jpg" TargetMode="External" /><Relationship Id="rId600" Type="http://schemas.openxmlformats.org/officeDocument/2006/relationships/hyperlink" Target="http://pbs.twimg.com/profile_images/1069714229542961152/Y6hi7Him_normal.jpg" TargetMode="External" /><Relationship Id="rId601" Type="http://schemas.openxmlformats.org/officeDocument/2006/relationships/hyperlink" Target="http://pbs.twimg.com/profile_images/1111565723502022656/VjsJoO-A_normal.png" TargetMode="External" /><Relationship Id="rId602" Type="http://schemas.openxmlformats.org/officeDocument/2006/relationships/hyperlink" Target="http://pbs.twimg.com/profile_images/1111565723502022656/VjsJoO-A_normal.png" TargetMode="External" /><Relationship Id="rId603" Type="http://schemas.openxmlformats.org/officeDocument/2006/relationships/hyperlink" Target="http://pbs.twimg.com/profile_images/1111565723502022656/VjsJoO-A_normal.png" TargetMode="External" /><Relationship Id="rId604" Type="http://schemas.openxmlformats.org/officeDocument/2006/relationships/hyperlink" Target="http://pbs.twimg.com/profile_images/1111565723502022656/VjsJoO-A_normal.png" TargetMode="External" /><Relationship Id="rId605" Type="http://schemas.openxmlformats.org/officeDocument/2006/relationships/hyperlink" Target="http://pbs.twimg.com/profile_images/450992520550297600/NniRQaLk_normal.jpeg" TargetMode="External" /><Relationship Id="rId606" Type="http://schemas.openxmlformats.org/officeDocument/2006/relationships/hyperlink" Target="http://pbs.twimg.com/profile_images/450992520550297600/NniRQaLk_normal.jpeg" TargetMode="External" /><Relationship Id="rId607" Type="http://schemas.openxmlformats.org/officeDocument/2006/relationships/hyperlink" Target="http://pbs.twimg.com/profile_images/450992520550297600/NniRQaLk_normal.jpeg" TargetMode="External" /><Relationship Id="rId608" Type="http://schemas.openxmlformats.org/officeDocument/2006/relationships/hyperlink" Target="http://pbs.twimg.com/profile_images/731209885145239552/5pD3MB5M_normal.jpg" TargetMode="External" /><Relationship Id="rId609" Type="http://schemas.openxmlformats.org/officeDocument/2006/relationships/hyperlink" Target="http://pbs.twimg.com/profile_images/731209885145239552/5pD3MB5M_normal.jpg" TargetMode="External" /><Relationship Id="rId610" Type="http://schemas.openxmlformats.org/officeDocument/2006/relationships/hyperlink" Target="http://pbs.twimg.com/profile_images/731209885145239552/5pD3MB5M_normal.jpg" TargetMode="External" /><Relationship Id="rId611" Type="http://schemas.openxmlformats.org/officeDocument/2006/relationships/hyperlink" Target="http://pbs.twimg.com/profile_images/499257180009529344/CSWhr7LZ_normal.jpeg" TargetMode="External" /><Relationship Id="rId612" Type="http://schemas.openxmlformats.org/officeDocument/2006/relationships/hyperlink" Target="http://pbs.twimg.com/profile_images/499257180009529344/CSWhr7LZ_normal.jpeg" TargetMode="External" /><Relationship Id="rId613" Type="http://schemas.openxmlformats.org/officeDocument/2006/relationships/hyperlink" Target="http://pbs.twimg.com/profile_images/499257180009529344/CSWhr7LZ_normal.jpeg" TargetMode="External" /><Relationship Id="rId614" Type="http://schemas.openxmlformats.org/officeDocument/2006/relationships/hyperlink" Target="http://pbs.twimg.com/profile_images/499257180009529344/CSWhr7LZ_normal.jpeg" TargetMode="External" /><Relationship Id="rId615" Type="http://schemas.openxmlformats.org/officeDocument/2006/relationships/hyperlink" Target="http://pbs.twimg.com/profile_images/499257180009529344/CSWhr7LZ_normal.jpeg" TargetMode="External" /><Relationship Id="rId616" Type="http://schemas.openxmlformats.org/officeDocument/2006/relationships/hyperlink" Target="http://pbs.twimg.com/profile_images/499257180009529344/CSWhr7LZ_normal.jpeg" TargetMode="External" /><Relationship Id="rId617" Type="http://schemas.openxmlformats.org/officeDocument/2006/relationships/hyperlink" Target="http://pbs.twimg.com/profile_images/499257180009529344/CSWhr7LZ_normal.jpeg" TargetMode="External" /><Relationship Id="rId618" Type="http://schemas.openxmlformats.org/officeDocument/2006/relationships/hyperlink" Target="http://pbs.twimg.com/profile_images/499257180009529344/CSWhr7LZ_normal.jpeg" TargetMode="External" /><Relationship Id="rId619" Type="http://schemas.openxmlformats.org/officeDocument/2006/relationships/hyperlink" Target="http://pbs.twimg.com/profile_images/1102583861068865538/EiwMMLpc_normal.jpg" TargetMode="External" /><Relationship Id="rId620" Type="http://schemas.openxmlformats.org/officeDocument/2006/relationships/hyperlink" Target="http://pbs.twimg.com/profile_images/1102583861068865538/EiwMMLpc_normal.jpg" TargetMode="External" /><Relationship Id="rId621" Type="http://schemas.openxmlformats.org/officeDocument/2006/relationships/hyperlink" Target="http://pbs.twimg.com/profile_images/1102583861068865538/EiwMMLpc_normal.jpg" TargetMode="External" /><Relationship Id="rId622" Type="http://schemas.openxmlformats.org/officeDocument/2006/relationships/hyperlink" Target="http://pbs.twimg.com/profile_images/1148347090940153857/uhX59G7b_normal.jpg" TargetMode="External" /><Relationship Id="rId623" Type="http://schemas.openxmlformats.org/officeDocument/2006/relationships/hyperlink" Target="http://pbs.twimg.com/profile_images/1148347090940153857/uhX59G7b_normal.jpg" TargetMode="External" /><Relationship Id="rId624" Type="http://schemas.openxmlformats.org/officeDocument/2006/relationships/hyperlink" Target="http://pbs.twimg.com/profile_images/1148347090940153857/uhX59G7b_normal.jpg" TargetMode="External" /><Relationship Id="rId625" Type="http://schemas.openxmlformats.org/officeDocument/2006/relationships/hyperlink" Target="https://pbs.twimg.com/media/D8tzCymXoAUh62z.jpg" TargetMode="External" /><Relationship Id="rId626" Type="http://schemas.openxmlformats.org/officeDocument/2006/relationships/hyperlink" Target="http://abs.twimg.com/sticky/default_profile_images/default_profile_normal.png" TargetMode="External" /><Relationship Id="rId627" Type="http://schemas.openxmlformats.org/officeDocument/2006/relationships/hyperlink" Target="http://abs.twimg.com/sticky/default_profile_images/default_profile_normal.png" TargetMode="External" /><Relationship Id="rId628" Type="http://schemas.openxmlformats.org/officeDocument/2006/relationships/hyperlink" Target="http://pbs.twimg.com/profile_images/1129422054195945477/beCk_UUT_normal.jpg" TargetMode="External" /><Relationship Id="rId629" Type="http://schemas.openxmlformats.org/officeDocument/2006/relationships/hyperlink" Target="http://pbs.twimg.com/profile_images/1129422054195945477/beCk_UUT_normal.jpg" TargetMode="External" /><Relationship Id="rId630" Type="http://schemas.openxmlformats.org/officeDocument/2006/relationships/hyperlink" Target="http://pbs.twimg.com/profile_images/1129422054195945477/beCk_UUT_normal.jpg" TargetMode="External" /><Relationship Id="rId631" Type="http://schemas.openxmlformats.org/officeDocument/2006/relationships/hyperlink" Target="http://pbs.twimg.com/profile_images/1129422054195945477/beCk_UUT_normal.jpg" TargetMode="External" /><Relationship Id="rId632" Type="http://schemas.openxmlformats.org/officeDocument/2006/relationships/hyperlink" Target="http://pbs.twimg.com/profile_images/878678629500293121/7u6pHCOs_normal.jpg" TargetMode="External" /><Relationship Id="rId633" Type="http://schemas.openxmlformats.org/officeDocument/2006/relationships/hyperlink" Target="http://pbs.twimg.com/profile_images/878678629500293121/7u6pHCOs_normal.jpg" TargetMode="External" /><Relationship Id="rId634" Type="http://schemas.openxmlformats.org/officeDocument/2006/relationships/hyperlink" Target="http://pbs.twimg.com/profile_images/3267376246/de28986efbf6f5fa891f62b9a0211ee0_normal.jpeg" TargetMode="External" /><Relationship Id="rId635" Type="http://schemas.openxmlformats.org/officeDocument/2006/relationships/hyperlink" Target="http://pbs.twimg.com/profile_images/3267376246/de28986efbf6f5fa891f62b9a0211ee0_normal.jpeg" TargetMode="External" /><Relationship Id="rId636" Type="http://schemas.openxmlformats.org/officeDocument/2006/relationships/hyperlink" Target="http://pbs.twimg.com/profile_images/3267376246/de28986efbf6f5fa891f62b9a0211ee0_normal.jpeg" TargetMode="External" /><Relationship Id="rId637" Type="http://schemas.openxmlformats.org/officeDocument/2006/relationships/hyperlink" Target="http://pbs.twimg.com/profile_images/694440270964899841/6TD_15lC_normal.jpg" TargetMode="External" /><Relationship Id="rId638" Type="http://schemas.openxmlformats.org/officeDocument/2006/relationships/hyperlink" Target="http://pbs.twimg.com/profile_images/694440270964899841/6TD_15lC_normal.jpg" TargetMode="External" /><Relationship Id="rId639" Type="http://schemas.openxmlformats.org/officeDocument/2006/relationships/hyperlink" Target="http://pbs.twimg.com/profile_images/694440270964899841/6TD_15lC_normal.jpg" TargetMode="External" /><Relationship Id="rId640" Type="http://schemas.openxmlformats.org/officeDocument/2006/relationships/hyperlink" Target="http://pbs.twimg.com/profile_images/1032199446573010944/ROLSiJdG_normal.jpg" TargetMode="External" /><Relationship Id="rId641" Type="http://schemas.openxmlformats.org/officeDocument/2006/relationships/hyperlink" Target="http://pbs.twimg.com/profile_images/1032199446573010944/ROLSiJdG_normal.jpg" TargetMode="External" /><Relationship Id="rId642" Type="http://schemas.openxmlformats.org/officeDocument/2006/relationships/hyperlink" Target="http://pbs.twimg.com/profile_images/1032199446573010944/ROLSiJdG_normal.jpg" TargetMode="External" /><Relationship Id="rId643" Type="http://schemas.openxmlformats.org/officeDocument/2006/relationships/hyperlink" Target="http://pbs.twimg.com/profile_images/1134192358365569025/Mia3Bo4x_normal.jpg" TargetMode="External" /><Relationship Id="rId644" Type="http://schemas.openxmlformats.org/officeDocument/2006/relationships/hyperlink" Target="http://pbs.twimg.com/profile_images/1134192358365569025/Mia3Bo4x_normal.jpg" TargetMode="External" /><Relationship Id="rId645" Type="http://schemas.openxmlformats.org/officeDocument/2006/relationships/hyperlink" Target="http://pbs.twimg.com/profile_images/1134192358365569025/Mia3Bo4x_normal.jpg" TargetMode="External" /><Relationship Id="rId646" Type="http://schemas.openxmlformats.org/officeDocument/2006/relationships/hyperlink" Target="http://pbs.twimg.com/profile_images/746774582091100160/MHg_TXgm_normal.jpg" TargetMode="External" /><Relationship Id="rId647" Type="http://schemas.openxmlformats.org/officeDocument/2006/relationships/hyperlink" Target="http://pbs.twimg.com/profile_images/442318740412055552/7PS6LVs4_normal.jpeg" TargetMode="External" /><Relationship Id="rId648" Type="http://schemas.openxmlformats.org/officeDocument/2006/relationships/hyperlink" Target="http://pbs.twimg.com/profile_images/1147787099917180933/Zbza0ON8_normal.jpg" TargetMode="External" /><Relationship Id="rId649" Type="http://schemas.openxmlformats.org/officeDocument/2006/relationships/hyperlink" Target="http://pbs.twimg.com/profile_images/1147787099917180933/Zbza0ON8_normal.jpg" TargetMode="External" /><Relationship Id="rId650" Type="http://schemas.openxmlformats.org/officeDocument/2006/relationships/hyperlink" Target="http://pbs.twimg.com/profile_images/2156246148/image_normal.jpg" TargetMode="External" /><Relationship Id="rId651" Type="http://schemas.openxmlformats.org/officeDocument/2006/relationships/hyperlink" Target="http://pbs.twimg.com/profile_images/2156246148/image_normal.jpg" TargetMode="External" /><Relationship Id="rId652" Type="http://schemas.openxmlformats.org/officeDocument/2006/relationships/hyperlink" Target="http://pbs.twimg.com/profile_images/2156246148/image_normal.jpg" TargetMode="External" /><Relationship Id="rId653" Type="http://schemas.openxmlformats.org/officeDocument/2006/relationships/hyperlink" Target="http://pbs.twimg.com/profile_images/2156246148/image_normal.jpg" TargetMode="External" /><Relationship Id="rId654" Type="http://schemas.openxmlformats.org/officeDocument/2006/relationships/hyperlink" Target="http://pbs.twimg.com/profile_images/741063277548044289/5Z73u8tj_normal.jpg" TargetMode="External" /><Relationship Id="rId655" Type="http://schemas.openxmlformats.org/officeDocument/2006/relationships/hyperlink" Target="http://pbs.twimg.com/profile_images/741063277548044289/5Z73u8tj_normal.jpg" TargetMode="External" /><Relationship Id="rId656" Type="http://schemas.openxmlformats.org/officeDocument/2006/relationships/hyperlink" Target="http://pbs.twimg.com/profile_images/813464241462124545/WAaqM3uG_normal.jpg" TargetMode="External" /><Relationship Id="rId657" Type="http://schemas.openxmlformats.org/officeDocument/2006/relationships/hyperlink" Target="http://pbs.twimg.com/profile_images/378800000611128908/8d8e1c4984b4d9ee557d6722f805912a_normal.jpeg" TargetMode="External" /><Relationship Id="rId658" Type="http://schemas.openxmlformats.org/officeDocument/2006/relationships/hyperlink" Target="http://pbs.twimg.com/profile_images/378800000611128908/8d8e1c4984b4d9ee557d6722f805912a_normal.jpeg" TargetMode="External" /><Relationship Id="rId659" Type="http://schemas.openxmlformats.org/officeDocument/2006/relationships/hyperlink" Target="http://pbs.twimg.com/profile_images/378800000611128908/8d8e1c4984b4d9ee557d6722f805912a_normal.jpeg" TargetMode="External" /><Relationship Id="rId660" Type="http://schemas.openxmlformats.org/officeDocument/2006/relationships/hyperlink" Target="http://pbs.twimg.com/profile_images/857072871746752513/2S-zNH_R_normal.jpg" TargetMode="External" /><Relationship Id="rId661" Type="http://schemas.openxmlformats.org/officeDocument/2006/relationships/hyperlink" Target="http://pbs.twimg.com/profile_images/1088467528379260928/Jpqavmrb_normal.jpg" TargetMode="External" /><Relationship Id="rId662" Type="http://schemas.openxmlformats.org/officeDocument/2006/relationships/hyperlink" Target="http://pbs.twimg.com/profile_images/1088467528379260928/Jpqavmrb_normal.jpg" TargetMode="External" /><Relationship Id="rId663" Type="http://schemas.openxmlformats.org/officeDocument/2006/relationships/hyperlink" Target="http://pbs.twimg.com/profile_images/1088467528379260928/Jpqavmrb_normal.jpg" TargetMode="External" /><Relationship Id="rId664" Type="http://schemas.openxmlformats.org/officeDocument/2006/relationships/hyperlink" Target="http://pbs.twimg.com/profile_images/1088467528379260928/Jpqavmrb_normal.jpg" TargetMode="External" /><Relationship Id="rId665" Type="http://schemas.openxmlformats.org/officeDocument/2006/relationships/hyperlink" Target="http://pbs.twimg.com/profile_images/1088467528379260928/Jpqavmrb_normal.jpg" TargetMode="External" /><Relationship Id="rId666" Type="http://schemas.openxmlformats.org/officeDocument/2006/relationships/hyperlink" Target="https://pbs.twimg.com/media/D826oRXXoAAsMav.jpg" TargetMode="External" /><Relationship Id="rId667" Type="http://schemas.openxmlformats.org/officeDocument/2006/relationships/hyperlink" Target="http://pbs.twimg.com/profile_images/760774125522518016/jhzjWv0i_normal.jpg" TargetMode="External" /><Relationship Id="rId668" Type="http://schemas.openxmlformats.org/officeDocument/2006/relationships/hyperlink" Target="http://pbs.twimg.com/profile_images/1136525117285179392/4LBIES5Y_normal.png" TargetMode="External" /><Relationship Id="rId669" Type="http://schemas.openxmlformats.org/officeDocument/2006/relationships/hyperlink" Target="https://pbs.twimg.com/media/D826oRXXoAAsMav.jpg" TargetMode="External" /><Relationship Id="rId670" Type="http://schemas.openxmlformats.org/officeDocument/2006/relationships/hyperlink" Target="https://pbs.twimg.com/media/D826oRXXoAAsMav.jpg" TargetMode="External" /><Relationship Id="rId671" Type="http://schemas.openxmlformats.org/officeDocument/2006/relationships/hyperlink" Target="https://pbs.twimg.com/media/D826oRXXoAAsMav.jpg" TargetMode="External" /><Relationship Id="rId672" Type="http://schemas.openxmlformats.org/officeDocument/2006/relationships/hyperlink" Target="https://pbs.twimg.com/media/D826oRXXoAAsMav.jpg" TargetMode="External" /><Relationship Id="rId673" Type="http://schemas.openxmlformats.org/officeDocument/2006/relationships/hyperlink" Target="https://pbs.twimg.com/media/D826oRXXoAAsMav.jpg" TargetMode="External" /><Relationship Id="rId674" Type="http://schemas.openxmlformats.org/officeDocument/2006/relationships/hyperlink" Target="https://pbs.twimg.com/media/D826oRXXoAAsMav.jpg" TargetMode="External" /><Relationship Id="rId675" Type="http://schemas.openxmlformats.org/officeDocument/2006/relationships/hyperlink" Target="https://pbs.twimg.com/media/D826oRXXoAAsMav.jpg" TargetMode="External" /><Relationship Id="rId676" Type="http://schemas.openxmlformats.org/officeDocument/2006/relationships/hyperlink" Target="https://pbs.twimg.com/media/D826oRXXoAAsMav.jpg" TargetMode="External" /><Relationship Id="rId677" Type="http://schemas.openxmlformats.org/officeDocument/2006/relationships/hyperlink" Target="https://pbs.twimg.com/media/D826oRXXoAAsMav.jpg" TargetMode="External" /><Relationship Id="rId678" Type="http://schemas.openxmlformats.org/officeDocument/2006/relationships/hyperlink" Target="https://pbs.twimg.com/media/D826oRXXoAAsMav.jpg" TargetMode="External" /><Relationship Id="rId679" Type="http://schemas.openxmlformats.org/officeDocument/2006/relationships/hyperlink" Target="https://pbs.twimg.com/media/D826oRXXoAAsMav.jpg" TargetMode="External" /><Relationship Id="rId680" Type="http://schemas.openxmlformats.org/officeDocument/2006/relationships/hyperlink" Target="https://pbs.twimg.com/media/D826oRXXoAAsMav.jpg" TargetMode="External" /><Relationship Id="rId681" Type="http://schemas.openxmlformats.org/officeDocument/2006/relationships/hyperlink" Target="https://pbs.twimg.com/media/D826oRXXoAAsMav.jpg" TargetMode="External" /><Relationship Id="rId682" Type="http://schemas.openxmlformats.org/officeDocument/2006/relationships/hyperlink" Target="https://pbs.twimg.com/media/D826oRXXoAAsMav.jpg" TargetMode="External" /><Relationship Id="rId683" Type="http://schemas.openxmlformats.org/officeDocument/2006/relationships/hyperlink" Target="https://pbs.twimg.com/media/D826oRXXoAAsMav.jpg" TargetMode="External" /><Relationship Id="rId684" Type="http://schemas.openxmlformats.org/officeDocument/2006/relationships/hyperlink" Target="https://pbs.twimg.com/media/D826oRXXoAAsMav.jpg" TargetMode="External" /><Relationship Id="rId685" Type="http://schemas.openxmlformats.org/officeDocument/2006/relationships/hyperlink" Target="https://pbs.twimg.com/media/D826oRXXoAAsMav.jpg" TargetMode="External" /><Relationship Id="rId686" Type="http://schemas.openxmlformats.org/officeDocument/2006/relationships/hyperlink" Target="https://pbs.twimg.com/media/D826oRXXoAAsMav.jpg" TargetMode="External" /><Relationship Id="rId687" Type="http://schemas.openxmlformats.org/officeDocument/2006/relationships/hyperlink" Target="https://pbs.twimg.com/media/D826oRXXoAAsMav.jpg" TargetMode="External" /><Relationship Id="rId688" Type="http://schemas.openxmlformats.org/officeDocument/2006/relationships/hyperlink" Target="https://pbs.twimg.com/media/D826oRXXoAAsMav.jpg" TargetMode="External" /><Relationship Id="rId689" Type="http://schemas.openxmlformats.org/officeDocument/2006/relationships/hyperlink" Target="http://pbs.twimg.com/profile_images/760774125522518016/jhzjWv0i_normal.jpg" TargetMode="External" /><Relationship Id="rId690" Type="http://schemas.openxmlformats.org/officeDocument/2006/relationships/hyperlink" Target="http://pbs.twimg.com/profile_images/760774125522518016/jhzjWv0i_normal.jpg" TargetMode="External" /><Relationship Id="rId691" Type="http://schemas.openxmlformats.org/officeDocument/2006/relationships/hyperlink" Target="http://pbs.twimg.com/profile_images/760774125522518016/jhzjWv0i_normal.jpg" TargetMode="External" /><Relationship Id="rId692" Type="http://schemas.openxmlformats.org/officeDocument/2006/relationships/hyperlink" Target="http://pbs.twimg.com/profile_images/1136525117285179392/4LBIES5Y_normal.png" TargetMode="External" /><Relationship Id="rId693" Type="http://schemas.openxmlformats.org/officeDocument/2006/relationships/hyperlink" Target="http://pbs.twimg.com/profile_images/1136525117285179392/4LBIES5Y_normal.png" TargetMode="External" /><Relationship Id="rId694" Type="http://schemas.openxmlformats.org/officeDocument/2006/relationships/hyperlink" Target="https://pbs.twimg.com/media/D826oRXXoAAsMav.jpg" TargetMode="External" /><Relationship Id="rId695" Type="http://schemas.openxmlformats.org/officeDocument/2006/relationships/hyperlink" Target="https://pbs.twimg.com/media/D826uhJWsAEXUUN.jpg" TargetMode="External" /><Relationship Id="rId696" Type="http://schemas.openxmlformats.org/officeDocument/2006/relationships/hyperlink" Target="http://pbs.twimg.com/profile_images/760774125522518016/jhzjWv0i_normal.jpg" TargetMode="External" /><Relationship Id="rId697" Type="http://schemas.openxmlformats.org/officeDocument/2006/relationships/hyperlink" Target="http://pbs.twimg.com/profile_images/760774125522518016/jhzjWv0i_normal.jpg" TargetMode="External" /><Relationship Id="rId698" Type="http://schemas.openxmlformats.org/officeDocument/2006/relationships/hyperlink" Target="http://pbs.twimg.com/profile_images/760774125522518016/jhzjWv0i_normal.jpg" TargetMode="External" /><Relationship Id="rId699" Type="http://schemas.openxmlformats.org/officeDocument/2006/relationships/hyperlink" Target="http://pbs.twimg.com/profile_images/1136525117285179392/4LBIES5Y_normal.png" TargetMode="External" /><Relationship Id="rId700" Type="http://schemas.openxmlformats.org/officeDocument/2006/relationships/hyperlink" Target="https://pbs.twimg.com/media/D826oRXXoAAsMav.jpg" TargetMode="External" /><Relationship Id="rId701" Type="http://schemas.openxmlformats.org/officeDocument/2006/relationships/hyperlink" Target="https://pbs.twimg.com/media/D826uhJWsAEXUUN.jpg" TargetMode="External" /><Relationship Id="rId702" Type="http://schemas.openxmlformats.org/officeDocument/2006/relationships/hyperlink" Target="http://pbs.twimg.com/profile_images/760774125522518016/jhzjWv0i_normal.jpg" TargetMode="External" /><Relationship Id="rId703" Type="http://schemas.openxmlformats.org/officeDocument/2006/relationships/hyperlink" Target="http://pbs.twimg.com/profile_images/760774125522518016/jhzjWv0i_normal.jpg" TargetMode="External" /><Relationship Id="rId704" Type="http://schemas.openxmlformats.org/officeDocument/2006/relationships/hyperlink" Target="http://pbs.twimg.com/profile_images/760774125522518016/jhzjWv0i_normal.jpg" TargetMode="External" /><Relationship Id="rId705" Type="http://schemas.openxmlformats.org/officeDocument/2006/relationships/hyperlink" Target="http://pbs.twimg.com/profile_images/1136525117285179392/4LBIES5Y_normal.png" TargetMode="External" /><Relationship Id="rId706" Type="http://schemas.openxmlformats.org/officeDocument/2006/relationships/hyperlink" Target="https://pbs.twimg.com/media/D826oRXXoAAsMav.jpg" TargetMode="External" /><Relationship Id="rId707" Type="http://schemas.openxmlformats.org/officeDocument/2006/relationships/hyperlink" Target="https://pbs.twimg.com/media/D826uhJWsAEXUUN.jpg" TargetMode="External" /><Relationship Id="rId708" Type="http://schemas.openxmlformats.org/officeDocument/2006/relationships/hyperlink" Target="http://pbs.twimg.com/profile_images/760774125522518016/jhzjWv0i_normal.jpg" TargetMode="External" /><Relationship Id="rId709" Type="http://schemas.openxmlformats.org/officeDocument/2006/relationships/hyperlink" Target="http://pbs.twimg.com/profile_images/760774125522518016/jhzjWv0i_normal.jpg" TargetMode="External" /><Relationship Id="rId710" Type="http://schemas.openxmlformats.org/officeDocument/2006/relationships/hyperlink" Target="http://pbs.twimg.com/profile_images/760774125522518016/jhzjWv0i_normal.jpg" TargetMode="External" /><Relationship Id="rId711" Type="http://schemas.openxmlformats.org/officeDocument/2006/relationships/hyperlink" Target="http://pbs.twimg.com/profile_images/1136525117285179392/4LBIES5Y_normal.png" TargetMode="External" /><Relationship Id="rId712" Type="http://schemas.openxmlformats.org/officeDocument/2006/relationships/hyperlink" Target="http://pbs.twimg.com/profile_images/760774125522518016/jhzjWv0i_normal.jpg" TargetMode="External" /><Relationship Id="rId713" Type="http://schemas.openxmlformats.org/officeDocument/2006/relationships/hyperlink" Target="http://pbs.twimg.com/profile_images/1136525117285179392/4LBIES5Y_normal.png" TargetMode="External" /><Relationship Id="rId714" Type="http://schemas.openxmlformats.org/officeDocument/2006/relationships/hyperlink" Target="https://pbs.twimg.com/media/D826oRXXoAAsMav.jpg" TargetMode="External" /><Relationship Id="rId715" Type="http://schemas.openxmlformats.org/officeDocument/2006/relationships/hyperlink" Target="https://pbs.twimg.com/media/D826uhJWsAEXUUN.jpg" TargetMode="External" /><Relationship Id="rId716" Type="http://schemas.openxmlformats.org/officeDocument/2006/relationships/hyperlink" Target="http://pbs.twimg.com/profile_images/760774125522518016/jhzjWv0i_normal.jpg" TargetMode="External" /><Relationship Id="rId717" Type="http://schemas.openxmlformats.org/officeDocument/2006/relationships/hyperlink" Target="http://pbs.twimg.com/profile_images/760774125522518016/jhzjWv0i_normal.jpg" TargetMode="External" /><Relationship Id="rId718" Type="http://schemas.openxmlformats.org/officeDocument/2006/relationships/hyperlink" Target="http://pbs.twimg.com/profile_images/760774125522518016/jhzjWv0i_normal.jpg" TargetMode="External" /><Relationship Id="rId719" Type="http://schemas.openxmlformats.org/officeDocument/2006/relationships/hyperlink" Target="http://pbs.twimg.com/profile_images/760774125522518016/jhzjWv0i_normal.jpg" TargetMode="External" /><Relationship Id="rId720" Type="http://schemas.openxmlformats.org/officeDocument/2006/relationships/hyperlink" Target="http://pbs.twimg.com/profile_images/760774125522518016/jhzjWv0i_normal.jpg" TargetMode="External" /><Relationship Id="rId721" Type="http://schemas.openxmlformats.org/officeDocument/2006/relationships/hyperlink" Target="http://pbs.twimg.com/profile_images/760774125522518016/jhzjWv0i_normal.jpg" TargetMode="External" /><Relationship Id="rId722" Type="http://schemas.openxmlformats.org/officeDocument/2006/relationships/hyperlink" Target="http://pbs.twimg.com/profile_images/760774125522518016/jhzjWv0i_normal.jpg" TargetMode="External" /><Relationship Id="rId723" Type="http://schemas.openxmlformats.org/officeDocument/2006/relationships/hyperlink" Target="http://pbs.twimg.com/profile_images/760774125522518016/jhzjWv0i_normal.jpg" TargetMode="External" /><Relationship Id="rId724" Type="http://schemas.openxmlformats.org/officeDocument/2006/relationships/hyperlink" Target="http://pbs.twimg.com/profile_images/760774125522518016/jhzjWv0i_normal.jpg" TargetMode="External" /><Relationship Id="rId725" Type="http://schemas.openxmlformats.org/officeDocument/2006/relationships/hyperlink" Target="http://pbs.twimg.com/profile_images/760774125522518016/jhzjWv0i_normal.jpg" TargetMode="External" /><Relationship Id="rId726" Type="http://schemas.openxmlformats.org/officeDocument/2006/relationships/hyperlink" Target="http://pbs.twimg.com/profile_images/760774125522518016/jhzjWv0i_normal.jpg" TargetMode="External" /><Relationship Id="rId727" Type="http://schemas.openxmlformats.org/officeDocument/2006/relationships/hyperlink" Target="http://pbs.twimg.com/profile_images/760774125522518016/jhzjWv0i_normal.jpg" TargetMode="External" /><Relationship Id="rId728" Type="http://schemas.openxmlformats.org/officeDocument/2006/relationships/hyperlink" Target="http://pbs.twimg.com/profile_images/760774125522518016/jhzjWv0i_normal.jpg" TargetMode="External" /><Relationship Id="rId729" Type="http://schemas.openxmlformats.org/officeDocument/2006/relationships/hyperlink" Target="http://pbs.twimg.com/profile_images/760774125522518016/jhzjWv0i_normal.jpg" TargetMode="External" /><Relationship Id="rId730" Type="http://schemas.openxmlformats.org/officeDocument/2006/relationships/hyperlink" Target="http://pbs.twimg.com/profile_images/760774125522518016/jhzjWv0i_normal.jpg" TargetMode="External" /><Relationship Id="rId731" Type="http://schemas.openxmlformats.org/officeDocument/2006/relationships/hyperlink" Target="http://pbs.twimg.com/profile_images/760774125522518016/jhzjWv0i_normal.jpg" TargetMode="External" /><Relationship Id="rId732" Type="http://schemas.openxmlformats.org/officeDocument/2006/relationships/hyperlink" Target="http://pbs.twimg.com/profile_images/760774125522518016/jhzjWv0i_normal.jpg" TargetMode="External" /><Relationship Id="rId733" Type="http://schemas.openxmlformats.org/officeDocument/2006/relationships/hyperlink" Target="http://pbs.twimg.com/profile_images/760774125522518016/jhzjWv0i_normal.jpg" TargetMode="External" /><Relationship Id="rId734" Type="http://schemas.openxmlformats.org/officeDocument/2006/relationships/hyperlink" Target="http://pbs.twimg.com/profile_images/760774125522518016/jhzjWv0i_normal.jpg" TargetMode="External" /><Relationship Id="rId735" Type="http://schemas.openxmlformats.org/officeDocument/2006/relationships/hyperlink" Target="http://pbs.twimg.com/profile_images/760774125522518016/jhzjWv0i_normal.jpg" TargetMode="External" /><Relationship Id="rId736" Type="http://schemas.openxmlformats.org/officeDocument/2006/relationships/hyperlink" Target="http://pbs.twimg.com/profile_images/760774125522518016/jhzjWv0i_normal.jpg" TargetMode="External" /><Relationship Id="rId737" Type="http://schemas.openxmlformats.org/officeDocument/2006/relationships/hyperlink" Target="http://pbs.twimg.com/profile_images/760774125522518016/jhzjWv0i_normal.jpg" TargetMode="External" /><Relationship Id="rId738" Type="http://schemas.openxmlformats.org/officeDocument/2006/relationships/hyperlink" Target="http://pbs.twimg.com/profile_images/760774125522518016/jhzjWv0i_normal.jpg" TargetMode="External" /><Relationship Id="rId739" Type="http://schemas.openxmlformats.org/officeDocument/2006/relationships/hyperlink" Target="http://pbs.twimg.com/profile_images/760774125522518016/jhzjWv0i_normal.jpg" TargetMode="External" /><Relationship Id="rId740" Type="http://schemas.openxmlformats.org/officeDocument/2006/relationships/hyperlink" Target="http://pbs.twimg.com/profile_images/760774125522518016/jhzjWv0i_normal.jpg" TargetMode="External" /><Relationship Id="rId741" Type="http://schemas.openxmlformats.org/officeDocument/2006/relationships/hyperlink" Target="http://pbs.twimg.com/profile_images/760774125522518016/jhzjWv0i_normal.jpg" TargetMode="External" /><Relationship Id="rId742" Type="http://schemas.openxmlformats.org/officeDocument/2006/relationships/hyperlink" Target="http://pbs.twimg.com/profile_images/760774125522518016/jhzjWv0i_normal.jpg" TargetMode="External" /><Relationship Id="rId743" Type="http://schemas.openxmlformats.org/officeDocument/2006/relationships/hyperlink" Target="http://pbs.twimg.com/profile_images/760774125522518016/jhzjWv0i_normal.jpg" TargetMode="External" /><Relationship Id="rId744" Type="http://schemas.openxmlformats.org/officeDocument/2006/relationships/hyperlink" Target="http://pbs.twimg.com/profile_images/760774125522518016/jhzjWv0i_normal.jpg" TargetMode="External" /><Relationship Id="rId745" Type="http://schemas.openxmlformats.org/officeDocument/2006/relationships/hyperlink" Target="http://pbs.twimg.com/profile_images/760774125522518016/jhzjWv0i_normal.jpg" TargetMode="External" /><Relationship Id="rId746" Type="http://schemas.openxmlformats.org/officeDocument/2006/relationships/hyperlink" Target="http://pbs.twimg.com/profile_images/760774125522518016/jhzjWv0i_normal.jpg" TargetMode="External" /><Relationship Id="rId747" Type="http://schemas.openxmlformats.org/officeDocument/2006/relationships/hyperlink" Target="http://pbs.twimg.com/profile_images/760774125522518016/jhzjWv0i_normal.jpg" TargetMode="External" /><Relationship Id="rId748" Type="http://schemas.openxmlformats.org/officeDocument/2006/relationships/hyperlink" Target="http://pbs.twimg.com/profile_images/760774125522518016/jhzjWv0i_normal.jpg" TargetMode="External" /><Relationship Id="rId749" Type="http://schemas.openxmlformats.org/officeDocument/2006/relationships/hyperlink" Target="http://pbs.twimg.com/profile_images/1136525117285179392/4LBIES5Y_normal.png" TargetMode="External" /><Relationship Id="rId750" Type="http://schemas.openxmlformats.org/officeDocument/2006/relationships/hyperlink" Target="http://pbs.twimg.com/profile_images/1136525117285179392/4LBIES5Y_normal.png" TargetMode="External" /><Relationship Id="rId751" Type="http://schemas.openxmlformats.org/officeDocument/2006/relationships/hyperlink" Target="http://pbs.twimg.com/profile_images/1136525117285179392/4LBIES5Y_normal.png" TargetMode="External" /><Relationship Id="rId752" Type="http://schemas.openxmlformats.org/officeDocument/2006/relationships/hyperlink" Target="http://pbs.twimg.com/profile_images/1136525117285179392/4LBIES5Y_normal.png" TargetMode="External" /><Relationship Id="rId753" Type="http://schemas.openxmlformats.org/officeDocument/2006/relationships/hyperlink" Target="https://pbs.twimg.com/media/D826oRXXoAAsMav.jpg" TargetMode="External" /><Relationship Id="rId754" Type="http://schemas.openxmlformats.org/officeDocument/2006/relationships/hyperlink" Target="https://pbs.twimg.com/media/D826uhJWsAEXUUN.jpg" TargetMode="External" /><Relationship Id="rId755" Type="http://schemas.openxmlformats.org/officeDocument/2006/relationships/hyperlink" Target="http://pbs.twimg.com/profile_images/1136525117285179392/4LBIES5Y_normal.png" TargetMode="External" /><Relationship Id="rId756" Type="http://schemas.openxmlformats.org/officeDocument/2006/relationships/hyperlink" Target="http://pbs.twimg.com/profile_images/1136525117285179392/4LBIES5Y_normal.png" TargetMode="External" /><Relationship Id="rId757" Type="http://schemas.openxmlformats.org/officeDocument/2006/relationships/hyperlink" Target="http://pbs.twimg.com/profile_images/1136525117285179392/4LBIES5Y_normal.png" TargetMode="External" /><Relationship Id="rId758" Type="http://schemas.openxmlformats.org/officeDocument/2006/relationships/hyperlink" Target="http://pbs.twimg.com/profile_images/1136525117285179392/4LBIES5Y_normal.png" TargetMode="External" /><Relationship Id="rId759" Type="http://schemas.openxmlformats.org/officeDocument/2006/relationships/hyperlink" Target="https://pbs.twimg.com/media/D826oRXXoAAsMav.jpg" TargetMode="External" /><Relationship Id="rId760" Type="http://schemas.openxmlformats.org/officeDocument/2006/relationships/hyperlink" Target="https://pbs.twimg.com/media/D826oRXXoAAsMav.jpg" TargetMode="External" /><Relationship Id="rId761" Type="http://schemas.openxmlformats.org/officeDocument/2006/relationships/hyperlink" Target="https://pbs.twimg.com/media/D826oRXXoAAsMav.jpg" TargetMode="External" /><Relationship Id="rId762" Type="http://schemas.openxmlformats.org/officeDocument/2006/relationships/hyperlink" Target="https://pbs.twimg.com/media/D826oRXXoAAsMav.jpg" TargetMode="External" /><Relationship Id="rId763" Type="http://schemas.openxmlformats.org/officeDocument/2006/relationships/hyperlink" Target="https://pbs.twimg.com/media/D826uhJWsAEXUUN.jpg" TargetMode="External" /><Relationship Id="rId764" Type="http://schemas.openxmlformats.org/officeDocument/2006/relationships/hyperlink" Target="https://pbs.twimg.com/media/D826uhJWsAEXUUN.jpg" TargetMode="External" /><Relationship Id="rId765" Type="http://schemas.openxmlformats.org/officeDocument/2006/relationships/hyperlink" Target="https://pbs.twimg.com/media/D826uhJWsAEXUUN.jpg" TargetMode="External" /><Relationship Id="rId766" Type="http://schemas.openxmlformats.org/officeDocument/2006/relationships/hyperlink" Target="https://pbs.twimg.com/media/D826uhJWsAEXUUN.jpg" TargetMode="External" /><Relationship Id="rId767" Type="http://schemas.openxmlformats.org/officeDocument/2006/relationships/hyperlink" Target="http://pbs.twimg.com/profile_images/1136525117285179392/4LBIES5Y_normal.png" TargetMode="External" /><Relationship Id="rId768" Type="http://schemas.openxmlformats.org/officeDocument/2006/relationships/hyperlink" Target="http://pbs.twimg.com/profile_images/1136525117285179392/4LBIES5Y_normal.png" TargetMode="External" /><Relationship Id="rId769" Type="http://schemas.openxmlformats.org/officeDocument/2006/relationships/hyperlink" Target="http://pbs.twimg.com/profile_images/1136525117285179392/4LBIES5Y_normal.png" TargetMode="External" /><Relationship Id="rId770" Type="http://schemas.openxmlformats.org/officeDocument/2006/relationships/hyperlink" Target="http://pbs.twimg.com/profile_images/1136525117285179392/4LBIES5Y_normal.png" TargetMode="External" /><Relationship Id="rId771" Type="http://schemas.openxmlformats.org/officeDocument/2006/relationships/hyperlink" Target="http://pbs.twimg.com/profile_images/1136525117285179392/4LBIES5Y_normal.png" TargetMode="External" /><Relationship Id="rId772" Type="http://schemas.openxmlformats.org/officeDocument/2006/relationships/hyperlink" Target="http://pbs.twimg.com/profile_images/1136525117285179392/4LBIES5Y_normal.png" TargetMode="External" /><Relationship Id="rId773" Type="http://schemas.openxmlformats.org/officeDocument/2006/relationships/hyperlink" Target="http://pbs.twimg.com/profile_images/1136525117285179392/4LBIES5Y_normal.png" TargetMode="External" /><Relationship Id="rId774" Type="http://schemas.openxmlformats.org/officeDocument/2006/relationships/hyperlink" Target="http://pbs.twimg.com/profile_images/1136525117285179392/4LBIES5Y_normal.png" TargetMode="External" /><Relationship Id="rId775" Type="http://schemas.openxmlformats.org/officeDocument/2006/relationships/hyperlink" Target="http://pbs.twimg.com/profile_images/1136525117285179392/4LBIES5Y_normal.png" TargetMode="External" /><Relationship Id="rId776" Type="http://schemas.openxmlformats.org/officeDocument/2006/relationships/hyperlink" Target="http://pbs.twimg.com/profile_images/1136525117285179392/4LBIES5Y_normal.png" TargetMode="External" /><Relationship Id="rId777" Type="http://schemas.openxmlformats.org/officeDocument/2006/relationships/hyperlink" Target="http://pbs.twimg.com/profile_images/1136525117285179392/4LBIES5Y_normal.png" TargetMode="External" /><Relationship Id="rId778" Type="http://schemas.openxmlformats.org/officeDocument/2006/relationships/hyperlink" Target="http://pbs.twimg.com/profile_images/1136525117285179392/4LBIES5Y_normal.png" TargetMode="External" /><Relationship Id="rId779" Type="http://schemas.openxmlformats.org/officeDocument/2006/relationships/hyperlink" Target="http://pbs.twimg.com/profile_images/1136525117285179392/4LBIES5Y_normal.png" TargetMode="External" /><Relationship Id="rId780" Type="http://schemas.openxmlformats.org/officeDocument/2006/relationships/hyperlink" Target="http://pbs.twimg.com/profile_images/1148367639850422279/hwPsaNfW_normal.png" TargetMode="External" /><Relationship Id="rId781" Type="http://schemas.openxmlformats.org/officeDocument/2006/relationships/hyperlink" Target="http://pbs.twimg.com/profile_images/1148367639850422279/hwPsaNfW_normal.png" TargetMode="External" /><Relationship Id="rId782" Type="http://schemas.openxmlformats.org/officeDocument/2006/relationships/hyperlink" Target="http://pbs.twimg.com/profile_images/837378254667452417/7spZ1vGU_normal.jpg" TargetMode="External" /><Relationship Id="rId783" Type="http://schemas.openxmlformats.org/officeDocument/2006/relationships/hyperlink" Target="http://pbs.twimg.com/profile_images/837378254667452417/7spZ1vGU_normal.jpg" TargetMode="External" /><Relationship Id="rId784" Type="http://schemas.openxmlformats.org/officeDocument/2006/relationships/hyperlink" Target="http://pbs.twimg.com/profile_images/837378254667452417/7spZ1vGU_normal.jpg" TargetMode="External" /><Relationship Id="rId785" Type="http://schemas.openxmlformats.org/officeDocument/2006/relationships/hyperlink" Target="http://pbs.twimg.com/profile_images/837378254667452417/7spZ1vGU_normal.jpg" TargetMode="External" /><Relationship Id="rId786" Type="http://schemas.openxmlformats.org/officeDocument/2006/relationships/hyperlink" Target="http://pbs.twimg.com/profile_images/837378254667452417/7spZ1vGU_normal.jpg" TargetMode="External" /><Relationship Id="rId787" Type="http://schemas.openxmlformats.org/officeDocument/2006/relationships/hyperlink" Target="http://pbs.twimg.com/profile_images/837378254667452417/7spZ1vGU_normal.jpg" TargetMode="External" /><Relationship Id="rId788" Type="http://schemas.openxmlformats.org/officeDocument/2006/relationships/hyperlink" Target="http://pbs.twimg.com/profile_images/837378254667452417/7spZ1vGU_normal.jpg" TargetMode="External" /><Relationship Id="rId789" Type="http://schemas.openxmlformats.org/officeDocument/2006/relationships/hyperlink" Target="http://pbs.twimg.com/profile_images/783652165965479936/K7UyJyCD_normal.jpg" TargetMode="External" /><Relationship Id="rId790" Type="http://schemas.openxmlformats.org/officeDocument/2006/relationships/hyperlink" Target="http://pbs.twimg.com/profile_images/658238458075459584/xMjzmAtG_normal.jpg" TargetMode="External" /><Relationship Id="rId791" Type="http://schemas.openxmlformats.org/officeDocument/2006/relationships/hyperlink" Target="http://pbs.twimg.com/profile_images/658238458075459584/xMjzmAtG_normal.jpg" TargetMode="External" /><Relationship Id="rId792" Type="http://schemas.openxmlformats.org/officeDocument/2006/relationships/hyperlink" Target="http://pbs.twimg.com/profile_images/658238458075459584/xMjzmAtG_normal.jpg" TargetMode="External" /><Relationship Id="rId793" Type="http://schemas.openxmlformats.org/officeDocument/2006/relationships/hyperlink" Target="http://pbs.twimg.com/profile_images/658238458075459584/xMjzmAtG_normal.jpg" TargetMode="External" /><Relationship Id="rId794" Type="http://schemas.openxmlformats.org/officeDocument/2006/relationships/hyperlink" Target="http://pbs.twimg.com/profile_images/658238458075459584/xMjzmAtG_normal.jpg" TargetMode="External" /><Relationship Id="rId795" Type="http://schemas.openxmlformats.org/officeDocument/2006/relationships/hyperlink" Target="http://pbs.twimg.com/profile_images/658238458075459584/xMjzmAtG_normal.jpg" TargetMode="External" /><Relationship Id="rId796" Type="http://schemas.openxmlformats.org/officeDocument/2006/relationships/hyperlink" Target="http://pbs.twimg.com/profile_images/658238458075459584/xMjzmAtG_normal.jpg" TargetMode="External" /><Relationship Id="rId797" Type="http://schemas.openxmlformats.org/officeDocument/2006/relationships/hyperlink" Target="http://pbs.twimg.com/profile_images/658238458075459584/xMjzmAtG_normal.jpg" TargetMode="External" /><Relationship Id="rId798" Type="http://schemas.openxmlformats.org/officeDocument/2006/relationships/hyperlink" Target="http://pbs.twimg.com/profile_images/1068329878850686976/UH5WzvpQ_normal.jpg" TargetMode="External" /><Relationship Id="rId799" Type="http://schemas.openxmlformats.org/officeDocument/2006/relationships/hyperlink" Target="http://pbs.twimg.com/profile_images/1068329878850686976/UH5WzvpQ_normal.jpg" TargetMode="External" /><Relationship Id="rId800" Type="http://schemas.openxmlformats.org/officeDocument/2006/relationships/hyperlink" Target="http://pbs.twimg.com/profile_images/1068329878850686976/UH5WzvpQ_normal.jpg" TargetMode="External" /><Relationship Id="rId801" Type="http://schemas.openxmlformats.org/officeDocument/2006/relationships/hyperlink" Target="http://pbs.twimg.com/profile_images/1068329878850686976/UH5WzvpQ_normal.jpg" TargetMode="External" /><Relationship Id="rId802" Type="http://schemas.openxmlformats.org/officeDocument/2006/relationships/hyperlink" Target="http://pbs.twimg.com/profile_images/1068329878850686976/UH5WzvpQ_normal.jpg" TargetMode="External" /><Relationship Id="rId803" Type="http://schemas.openxmlformats.org/officeDocument/2006/relationships/hyperlink" Target="http://pbs.twimg.com/profile_images/855503087049482242/S7WZv--L_normal.jpg" TargetMode="External" /><Relationship Id="rId804" Type="http://schemas.openxmlformats.org/officeDocument/2006/relationships/hyperlink" Target="http://pbs.twimg.com/profile_images/488805943497338880/vjzEF43F_normal.png" TargetMode="External" /><Relationship Id="rId805" Type="http://schemas.openxmlformats.org/officeDocument/2006/relationships/hyperlink" Target="http://pbs.twimg.com/profile_images/488805943497338880/vjzEF43F_normal.png" TargetMode="External" /><Relationship Id="rId806" Type="http://schemas.openxmlformats.org/officeDocument/2006/relationships/hyperlink" Target="http://pbs.twimg.com/profile_images/488805943497338880/vjzEF43F_normal.png" TargetMode="External" /><Relationship Id="rId807" Type="http://schemas.openxmlformats.org/officeDocument/2006/relationships/hyperlink" Target="http://pbs.twimg.com/profile_images/488805943497338880/vjzEF43F_normal.png" TargetMode="External" /><Relationship Id="rId808" Type="http://schemas.openxmlformats.org/officeDocument/2006/relationships/hyperlink" Target="http://pbs.twimg.com/profile_images/488805943497338880/vjzEF43F_normal.png" TargetMode="External" /><Relationship Id="rId809" Type="http://schemas.openxmlformats.org/officeDocument/2006/relationships/hyperlink" Target="http://pbs.twimg.com/profile_images/488805943497338880/vjzEF43F_normal.png" TargetMode="External" /><Relationship Id="rId810" Type="http://schemas.openxmlformats.org/officeDocument/2006/relationships/hyperlink" Target="http://pbs.twimg.com/profile_images/1064825940839157760/8EFfe6QT_normal.jpg" TargetMode="External" /><Relationship Id="rId811" Type="http://schemas.openxmlformats.org/officeDocument/2006/relationships/hyperlink" Target="https://pbs.twimg.com/media/D-90yLyWsAA9O44.jpg" TargetMode="External" /><Relationship Id="rId812" Type="http://schemas.openxmlformats.org/officeDocument/2006/relationships/hyperlink" Target="http://pbs.twimg.com/profile_images/2190857671/photo_normal.jpg" TargetMode="External" /><Relationship Id="rId813" Type="http://schemas.openxmlformats.org/officeDocument/2006/relationships/hyperlink" Target="http://pbs.twimg.com/profile_images/2190857671/photo_normal.jpg" TargetMode="External" /><Relationship Id="rId814" Type="http://schemas.openxmlformats.org/officeDocument/2006/relationships/hyperlink" Target="http://pbs.twimg.com/profile_images/1068329878850686976/UH5WzvpQ_normal.jpg" TargetMode="External" /><Relationship Id="rId815" Type="http://schemas.openxmlformats.org/officeDocument/2006/relationships/hyperlink" Target="http://pbs.twimg.com/profile_images/1068329878850686976/UH5WzvpQ_normal.jpg" TargetMode="External" /><Relationship Id="rId816" Type="http://schemas.openxmlformats.org/officeDocument/2006/relationships/hyperlink" Target="http://pbs.twimg.com/profile_images/1068329878850686976/UH5WzvpQ_normal.jpg" TargetMode="External" /><Relationship Id="rId817" Type="http://schemas.openxmlformats.org/officeDocument/2006/relationships/hyperlink" Target="http://pbs.twimg.com/profile_images/1068329878850686976/UH5WzvpQ_normal.jpg" TargetMode="External" /><Relationship Id="rId818" Type="http://schemas.openxmlformats.org/officeDocument/2006/relationships/hyperlink" Target="http://pbs.twimg.com/profile_images/1068329878850686976/UH5WzvpQ_normal.jpg" TargetMode="External" /><Relationship Id="rId819" Type="http://schemas.openxmlformats.org/officeDocument/2006/relationships/hyperlink" Target="http://pbs.twimg.com/profile_images/855503087049482242/S7WZv--L_normal.jpg" TargetMode="External" /><Relationship Id="rId820" Type="http://schemas.openxmlformats.org/officeDocument/2006/relationships/hyperlink" Target="http://pbs.twimg.com/profile_images/1064825940839157760/8EFfe6QT_normal.jpg" TargetMode="External" /><Relationship Id="rId821" Type="http://schemas.openxmlformats.org/officeDocument/2006/relationships/hyperlink" Target="http://pbs.twimg.com/profile_images/2190857671/photo_normal.jpg" TargetMode="External" /><Relationship Id="rId822" Type="http://schemas.openxmlformats.org/officeDocument/2006/relationships/hyperlink" Target="http://pbs.twimg.com/profile_images/2190857671/photo_normal.jpg" TargetMode="External" /><Relationship Id="rId823" Type="http://schemas.openxmlformats.org/officeDocument/2006/relationships/hyperlink" Target="http://pbs.twimg.com/profile_images/2190857671/photo_normal.jpg" TargetMode="External" /><Relationship Id="rId824" Type="http://schemas.openxmlformats.org/officeDocument/2006/relationships/hyperlink" Target="https://pbs.twimg.com/media/D-9u962WwAAYSTh.png" TargetMode="External" /><Relationship Id="rId825" Type="http://schemas.openxmlformats.org/officeDocument/2006/relationships/hyperlink" Target="https://pbs.twimg.com/media/D-9u962WwAAYSTh.png" TargetMode="External" /><Relationship Id="rId826" Type="http://schemas.openxmlformats.org/officeDocument/2006/relationships/hyperlink" Target="https://pbs.twimg.com/media/D-9u962WwAAYSTh.png" TargetMode="External" /><Relationship Id="rId827" Type="http://schemas.openxmlformats.org/officeDocument/2006/relationships/hyperlink" Target="https://pbs.twimg.com/media/D-9u962WwAAYSTh.png" TargetMode="External" /><Relationship Id="rId828" Type="http://schemas.openxmlformats.org/officeDocument/2006/relationships/hyperlink" Target="http://pbs.twimg.com/profile_images/2190857671/photo_normal.jpg" TargetMode="External" /><Relationship Id="rId829" Type="http://schemas.openxmlformats.org/officeDocument/2006/relationships/hyperlink" Target="http://pbs.twimg.com/profile_images/2190857671/photo_normal.jpg" TargetMode="External" /><Relationship Id="rId830" Type="http://schemas.openxmlformats.org/officeDocument/2006/relationships/hyperlink" Target="http://pbs.twimg.com/profile_images/2190857671/photo_normal.jpg" TargetMode="External" /><Relationship Id="rId831" Type="http://schemas.openxmlformats.org/officeDocument/2006/relationships/hyperlink" Target="http://pbs.twimg.com/profile_images/2190857671/photo_normal.jpg" TargetMode="External" /><Relationship Id="rId832" Type="http://schemas.openxmlformats.org/officeDocument/2006/relationships/hyperlink" Target="http://pbs.twimg.com/profile_images/2190857671/photo_normal.jpg" TargetMode="External" /><Relationship Id="rId833" Type="http://schemas.openxmlformats.org/officeDocument/2006/relationships/hyperlink" Target="https://pbs.twimg.com/media/D-90yLyWsAA9O44.jpg" TargetMode="External" /><Relationship Id="rId834" Type="http://schemas.openxmlformats.org/officeDocument/2006/relationships/hyperlink" Target="https://pbs.twimg.com/media/D-90yLyWsAA9O44.jpg" TargetMode="External" /><Relationship Id="rId835" Type="http://schemas.openxmlformats.org/officeDocument/2006/relationships/hyperlink" Target="https://pbs.twimg.com/media/D-90yLyWsAA9O44.jpg" TargetMode="External" /><Relationship Id="rId836" Type="http://schemas.openxmlformats.org/officeDocument/2006/relationships/hyperlink" Target="https://pbs.twimg.com/media/D-90yLyWsAA9O44.jpg" TargetMode="External" /><Relationship Id="rId837" Type="http://schemas.openxmlformats.org/officeDocument/2006/relationships/hyperlink" Target="https://pbs.twimg.com/media/D-90yLyWsAA9O44.jpg" TargetMode="External" /><Relationship Id="rId838" Type="http://schemas.openxmlformats.org/officeDocument/2006/relationships/hyperlink" Target="http://pbs.twimg.com/profile_images/2190857671/photo_normal.jpg" TargetMode="External" /><Relationship Id="rId839" Type="http://schemas.openxmlformats.org/officeDocument/2006/relationships/hyperlink" Target="http://pbs.twimg.com/profile_images/2190857671/photo_normal.jpg" TargetMode="External" /><Relationship Id="rId840" Type="http://schemas.openxmlformats.org/officeDocument/2006/relationships/hyperlink" Target="http://pbs.twimg.com/profile_images/2190857671/photo_normal.jpg" TargetMode="External" /><Relationship Id="rId841" Type="http://schemas.openxmlformats.org/officeDocument/2006/relationships/hyperlink" Target="http://pbs.twimg.com/profile_images/2190857671/photo_normal.jpg" TargetMode="External" /><Relationship Id="rId842" Type="http://schemas.openxmlformats.org/officeDocument/2006/relationships/hyperlink" Target="http://pbs.twimg.com/profile_images/2190857671/photo_normal.jpg" TargetMode="External" /><Relationship Id="rId843" Type="http://schemas.openxmlformats.org/officeDocument/2006/relationships/hyperlink" Target="http://pbs.twimg.com/profile_images/2190857671/photo_normal.jpg" TargetMode="External" /><Relationship Id="rId844" Type="http://schemas.openxmlformats.org/officeDocument/2006/relationships/hyperlink" Target="http://pbs.twimg.com/profile_images/2190857671/photo_normal.jpg" TargetMode="External" /><Relationship Id="rId845" Type="http://schemas.openxmlformats.org/officeDocument/2006/relationships/hyperlink" Target="http://pbs.twimg.com/profile_images/2190857671/photo_normal.jpg" TargetMode="External" /><Relationship Id="rId846" Type="http://schemas.openxmlformats.org/officeDocument/2006/relationships/hyperlink" Target="http://pbs.twimg.com/profile_images/2190857671/photo_normal.jpg" TargetMode="External" /><Relationship Id="rId847" Type="http://schemas.openxmlformats.org/officeDocument/2006/relationships/hyperlink" Target="http://pbs.twimg.com/profile_images/2190857671/photo_normal.jpg" TargetMode="External" /><Relationship Id="rId848" Type="http://schemas.openxmlformats.org/officeDocument/2006/relationships/hyperlink" Target="http://pbs.twimg.com/profile_images/2190857671/photo_normal.jpg" TargetMode="External" /><Relationship Id="rId849" Type="http://schemas.openxmlformats.org/officeDocument/2006/relationships/hyperlink" Target="http://pbs.twimg.com/profile_images/1068329878850686976/UH5WzvpQ_normal.jpg" TargetMode="External" /><Relationship Id="rId850" Type="http://schemas.openxmlformats.org/officeDocument/2006/relationships/hyperlink" Target="http://pbs.twimg.com/profile_images/1068329878850686976/UH5WzvpQ_normal.jpg" TargetMode="External" /><Relationship Id="rId851" Type="http://schemas.openxmlformats.org/officeDocument/2006/relationships/hyperlink" Target="http://pbs.twimg.com/profile_images/1068329878850686976/UH5WzvpQ_normal.jpg" TargetMode="External" /><Relationship Id="rId852" Type="http://schemas.openxmlformats.org/officeDocument/2006/relationships/hyperlink" Target="http://pbs.twimg.com/profile_images/1068329878850686976/UH5WzvpQ_normal.jpg" TargetMode="External" /><Relationship Id="rId853" Type="http://schemas.openxmlformats.org/officeDocument/2006/relationships/hyperlink" Target="http://pbs.twimg.com/profile_images/1068329878850686976/UH5WzvpQ_normal.jpg" TargetMode="External" /><Relationship Id="rId854" Type="http://schemas.openxmlformats.org/officeDocument/2006/relationships/hyperlink" Target="http://pbs.twimg.com/profile_images/1068329878850686976/UH5WzvpQ_normal.jpg" TargetMode="External" /><Relationship Id="rId855" Type="http://schemas.openxmlformats.org/officeDocument/2006/relationships/hyperlink" Target="http://pbs.twimg.com/profile_images/1068329878850686976/UH5WzvpQ_normal.jpg" TargetMode="External" /><Relationship Id="rId856" Type="http://schemas.openxmlformats.org/officeDocument/2006/relationships/hyperlink" Target="http://pbs.twimg.com/profile_images/1068329878850686976/UH5WzvpQ_normal.jpg" TargetMode="External" /><Relationship Id="rId857" Type="http://schemas.openxmlformats.org/officeDocument/2006/relationships/hyperlink" Target="http://pbs.twimg.com/profile_images/1068329878850686976/UH5WzvpQ_normal.jpg" TargetMode="External" /><Relationship Id="rId858" Type="http://schemas.openxmlformats.org/officeDocument/2006/relationships/hyperlink" Target="http://pbs.twimg.com/profile_images/1068329878850686976/UH5WzvpQ_normal.jpg" TargetMode="External" /><Relationship Id="rId859" Type="http://schemas.openxmlformats.org/officeDocument/2006/relationships/hyperlink" Target="http://pbs.twimg.com/profile_images/1068329878850686976/UH5WzvpQ_normal.jpg" TargetMode="External" /><Relationship Id="rId860" Type="http://schemas.openxmlformats.org/officeDocument/2006/relationships/hyperlink" Target="http://pbs.twimg.com/profile_images/1068329878850686976/UH5WzvpQ_normal.jpg" TargetMode="External" /><Relationship Id="rId861" Type="http://schemas.openxmlformats.org/officeDocument/2006/relationships/hyperlink" Target="http://pbs.twimg.com/profile_images/855503087049482242/S7WZv--L_normal.jpg" TargetMode="External" /><Relationship Id="rId862" Type="http://schemas.openxmlformats.org/officeDocument/2006/relationships/hyperlink" Target="http://pbs.twimg.com/profile_images/855503087049482242/S7WZv--L_normal.jpg" TargetMode="External" /><Relationship Id="rId863" Type="http://schemas.openxmlformats.org/officeDocument/2006/relationships/hyperlink" Target="http://pbs.twimg.com/profile_images/855503087049482242/S7WZv--L_normal.jpg" TargetMode="External" /><Relationship Id="rId864" Type="http://schemas.openxmlformats.org/officeDocument/2006/relationships/hyperlink" Target="http://pbs.twimg.com/profile_images/855503087049482242/S7WZv--L_normal.jpg" TargetMode="External" /><Relationship Id="rId865" Type="http://schemas.openxmlformats.org/officeDocument/2006/relationships/hyperlink" Target="http://pbs.twimg.com/profile_images/1064825940839157760/8EFfe6QT_normal.jpg" TargetMode="External" /><Relationship Id="rId866" Type="http://schemas.openxmlformats.org/officeDocument/2006/relationships/hyperlink" Target="http://pbs.twimg.com/profile_images/1068329878850686976/UH5WzvpQ_normal.jpg" TargetMode="External" /><Relationship Id="rId867" Type="http://schemas.openxmlformats.org/officeDocument/2006/relationships/hyperlink" Target="http://pbs.twimg.com/profile_images/1068329878850686976/UH5WzvpQ_normal.jpg" TargetMode="External" /><Relationship Id="rId868" Type="http://schemas.openxmlformats.org/officeDocument/2006/relationships/hyperlink" Target="http://pbs.twimg.com/profile_images/1068329878850686976/UH5WzvpQ_normal.jpg" TargetMode="External" /><Relationship Id="rId869" Type="http://schemas.openxmlformats.org/officeDocument/2006/relationships/hyperlink" Target="http://pbs.twimg.com/profile_images/1068329878850686976/UH5WzvpQ_normal.jpg" TargetMode="External" /><Relationship Id="rId870" Type="http://schemas.openxmlformats.org/officeDocument/2006/relationships/hyperlink" Target="http://pbs.twimg.com/profile_images/1068329878850686976/UH5WzvpQ_normal.jpg" TargetMode="External" /><Relationship Id="rId871" Type="http://schemas.openxmlformats.org/officeDocument/2006/relationships/hyperlink" Target="http://pbs.twimg.com/profile_images/1064825940839157760/8EFfe6QT_normal.jpg" TargetMode="External" /><Relationship Id="rId872" Type="http://schemas.openxmlformats.org/officeDocument/2006/relationships/hyperlink" Target="http://pbs.twimg.com/profile_images/1064825940839157760/8EFfe6QT_normal.jpg" TargetMode="External" /><Relationship Id="rId873" Type="http://schemas.openxmlformats.org/officeDocument/2006/relationships/hyperlink" Target="http://pbs.twimg.com/profile_images/1064825940839157760/8EFfe6QT_normal.jpg" TargetMode="External" /><Relationship Id="rId874" Type="http://schemas.openxmlformats.org/officeDocument/2006/relationships/hyperlink" Target="http://pbs.twimg.com/profile_images/1064825940839157760/8EFfe6QT_normal.jpg" TargetMode="External" /><Relationship Id="rId875" Type="http://schemas.openxmlformats.org/officeDocument/2006/relationships/hyperlink" Target="http://pbs.twimg.com/profile_images/1068329878850686976/UH5WzvpQ_normal.jpg" TargetMode="External" /><Relationship Id="rId876" Type="http://schemas.openxmlformats.org/officeDocument/2006/relationships/hyperlink" Target="http://pbs.twimg.com/profile_images/1068329878850686976/UH5WzvpQ_normal.jpg" TargetMode="External" /><Relationship Id="rId877" Type="http://schemas.openxmlformats.org/officeDocument/2006/relationships/hyperlink" Target="http://pbs.twimg.com/profile_images/1068329878850686976/UH5WzvpQ_normal.jpg" TargetMode="External" /><Relationship Id="rId878" Type="http://schemas.openxmlformats.org/officeDocument/2006/relationships/hyperlink" Target="http://pbs.twimg.com/profile_images/1068329878850686976/UH5WzvpQ_normal.jpg" TargetMode="External" /><Relationship Id="rId879" Type="http://schemas.openxmlformats.org/officeDocument/2006/relationships/hyperlink" Target="http://pbs.twimg.com/profile_images/1068329878850686976/UH5WzvpQ_normal.jpg" TargetMode="External" /><Relationship Id="rId880" Type="http://schemas.openxmlformats.org/officeDocument/2006/relationships/hyperlink" Target="http://pbs.twimg.com/profile_images/1068329878850686976/UH5WzvpQ_normal.jpg" TargetMode="External" /><Relationship Id="rId881" Type="http://schemas.openxmlformats.org/officeDocument/2006/relationships/hyperlink" Target="http://pbs.twimg.com/profile_images/1068329878850686976/UH5WzvpQ_normal.jpg" TargetMode="External" /><Relationship Id="rId882" Type="http://schemas.openxmlformats.org/officeDocument/2006/relationships/hyperlink" Target="http://pbs.twimg.com/profile_images/1068329878850686976/UH5WzvpQ_normal.jpg" TargetMode="External" /><Relationship Id="rId883" Type="http://schemas.openxmlformats.org/officeDocument/2006/relationships/hyperlink" Target="http://pbs.twimg.com/profile_images/1068329878850686976/UH5WzvpQ_normal.jpg" TargetMode="External" /><Relationship Id="rId884" Type="http://schemas.openxmlformats.org/officeDocument/2006/relationships/hyperlink" Target="http://pbs.twimg.com/profile_images/1068329878850686976/UH5WzvpQ_normal.jpg" TargetMode="External" /><Relationship Id="rId885" Type="http://schemas.openxmlformats.org/officeDocument/2006/relationships/hyperlink" Target="http://pbs.twimg.com/profile_images/1068329878850686976/UH5WzvpQ_normal.jpg" TargetMode="External" /><Relationship Id="rId886" Type="http://schemas.openxmlformats.org/officeDocument/2006/relationships/hyperlink" Target="http://pbs.twimg.com/profile_images/1068329878850686976/UH5WzvpQ_normal.jpg" TargetMode="External" /><Relationship Id="rId887" Type="http://schemas.openxmlformats.org/officeDocument/2006/relationships/hyperlink" Target="http://pbs.twimg.com/profile_images/1068329878850686976/UH5WzvpQ_normal.jpg" TargetMode="External" /><Relationship Id="rId888" Type="http://schemas.openxmlformats.org/officeDocument/2006/relationships/hyperlink" Target="http://pbs.twimg.com/profile_images/1068329878850686976/UH5WzvpQ_normal.jpg" TargetMode="External" /><Relationship Id="rId889" Type="http://schemas.openxmlformats.org/officeDocument/2006/relationships/hyperlink" Target="http://pbs.twimg.com/profile_images/1068329878850686976/UH5WzvpQ_normal.jpg" TargetMode="External" /><Relationship Id="rId890" Type="http://schemas.openxmlformats.org/officeDocument/2006/relationships/hyperlink" Target="http://pbs.twimg.com/profile_images/1068329878850686976/UH5WzvpQ_normal.jpg" TargetMode="External" /><Relationship Id="rId891" Type="http://schemas.openxmlformats.org/officeDocument/2006/relationships/hyperlink" Target="http://pbs.twimg.com/profile_images/1068329878850686976/UH5WzvpQ_normal.jpg" TargetMode="External" /><Relationship Id="rId892" Type="http://schemas.openxmlformats.org/officeDocument/2006/relationships/hyperlink" Target="http://pbs.twimg.com/profile_images/1068329878850686976/UH5WzvpQ_normal.jpg" TargetMode="External" /><Relationship Id="rId893" Type="http://schemas.openxmlformats.org/officeDocument/2006/relationships/hyperlink" Target="http://pbs.twimg.com/profile_images/1068329878850686976/UH5WzvpQ_normal.jpg" TargetMode="External" /><Relationship Id="rId894" Type="http://schemas.openxmlformats.org/officeDocument/2006/relationships/hyperlink" Target="http://pbs.twimg.com/profile_images/1068329878850686976/UH5WzvpQ_normal.jpg" TargetMode="External" /><Relationship Id="rId895" Type="http://schemas.openxmlformats.org/officeDocument/2006/relationships/hyperlink" Target="http://pbs.twimg.com/profile_images/1068329878850686976/UH5WzvpQ_normal.jpg" TargetMode="External" /><Relationship Id="rId896" Type="http://schemas.openxmlformats.org/officeDocument/2006/relationships/hyperlink" Target="http://pbs.twimg.com/profile_images/1068329878850686976/UH5WzvpQ_normal.jpg" TargetMode="External" /><Relationship Id="rId897" Type="http://schemas.openxmlformats.org/officeDocument/2006/relationships/hyperlink" Target="http://pbs.twimg.com/profile_images/1068329878850686976/UH5WzvpQ_normal.jpg" TargetMode="External" /><Relationship Id="rId898" Type="http://schemas.openxmlformats.org/officeDocument/2006/relationships/hyperlink" Target="http://pbs.twimg.com/profile_images/1068329878850686976/UH5WzvpQ_normal.jpg" TargetMode="External" /><Relationship Id="rId899" Type="http://schemas.openxmlformats.org/officeDocument/2006/relationships/hyperlink" Target="http://pbs.twimg.com/profile_images/1068329878850686976/UH5WzvpQ_normal.jpg" TargetMode="External" /><Relationship Id="rId900" Type="http://schemas.openxmlformats.org/officeDocument/2006/relationships/hyperlink" Target="http://pbs.twimg.com/profile_images/1068329878850686976/UH5WzvpQ_normal.jpg" TargetMode="External" /><Relationship Id="rId901" Type="http://schemas.openxmlformats.org/officeDocument/2006/relationships/hyperlink" Target="http://pbs.twimg.com/profile_images/1068329878850686976/UH5WzvpQ_normal.jpg" TargetMode="External" /><Relationship Id="rId902" Type="http://schemas.openxmlformats.org/officeDocument/2006/relationships/hyperlink" Target="http://pbs.twimg.com/profile_images/967506429027418114/cIlK0Mf0_normal.jpg" TargetMode="External" /><Relationship Id="rId903" Type="http://schemas.openxmlformats.org/officeDocument/2006/relationships/hyperlink" Target="http://pbs.twimg.com/profile_images/967506429027418114/cIlK0Mf0_normal.jpg" TargetMode="External" /><Relationship Id="rId904" Type="http://schemas.openxmlformats.org/officeDocument/2006/relationships/hyperlink" Target="http://pbs.twimg.com/profile_images/967506429027418114/cIlK0Mf0_normal.jpg" TargetMode="External" /><Relationship Id="rId905" Type="http://schemas.openxmlformats.org/officeDocument/2006/relationships/hyperlink" Target="http://pbs.twimg.com/profile_images/967506429027418114/cIlK0Mf0_normal.jpg" TargetMode="External" /><Relationship Id="rId906" Type="http://schemas.openxmlformats.org/officeDocument/2006/relationships/hyperlink" Target="http://pbs.twimg.com/profile_images/967506429027418114/cIlK0Mf0_normal.jpg" TargetMode="External" /><Relationship Id="rId907" Type="http://schemas.openxmlformats.org/officeDocument/2006/relationships/hyperlink" Target="http://pbs.twimg.com/profile_images/967506429027418114/cIlK0Mf0_normal.jpg" TargetMode="External" /><Relationship Id="rId908" Type="http://schemas.openxmlformats.org/officeDocument/2006/relationships/hyperlink" Target="http://pbs.twimg.com/profile_images/967506429027418114/cIlK0Mf0_normal.jpg" TargetMode="External" /><Relationship Id="rId909" Type="http://schemas.openxmlformats.org/officeDocument/2006/relationships/hyperlink" Target="http://pbs.twimg.com/profile_images/967506429027418114/cIlK0Mf0_normal.jpg" TargetMode="External" /><Relationship Id="rId910" Type="http://schemas.openxmlformats.org/officeDocument/2006/relationships/hyperlink" Target="http://pbs.twimg.com/profile_images/967506429027418114/cIlK0Mf0_normal.jpg" TargetMode="External" /><Relationship Id="rId911" Type="http://schemas.openxmlformats.org/officeDocument/2006/relationships/hyperlink" Target="http://pbs.twimg.com/profile_images/967506429027418114/cIlK0Mf0_normal.jpg" TargetMode="External" /><Relationship Id="rId912" Type="http://schemas.openxmlformats.org/officeDocument/2006/relationships/hyperlink" Target="http://pbs.twimg.com/profile_images/967506429027418114/cIlK0Mf0_normal.jpg" TargetMode="External" /><Relationship Id="rId913" Type="http://schemas.openxmlformats.org/officeDocument/2006/relationships/hyperlink" Target="http://pbs.twimg.com/profile_images/967506429027418114/cIlK0Mf0_normal.jpg" TargetMode="External" /><Relationship Id="rId914" Type="http://schemas.openxmlformats.org/officeDocument/2006/relationships/hyperlink" Target="http://pbs.twimg.com/profile_images/967506429027418114/cIlK0Mf0_normal.jpg" TargetMode="External" /><Relationship Id="rId915" Type="http://schemas.openxmlformats.org/officeDocument/2006/relationships/hyperlink" Target="http://pbs.twimg.com/profile_images/967506429027418114/cIlK0Mf0_normal.jpg" TargetMode="External" /><Relationship Id="rId916" Type="http://schemas.openxmlformats.org/officeDocument/2006/relationships/hyperlink" Target="http://pbs.twimg.com/profile_images/967506429027418114/cIlK0Mf0_normal.jpg" TargetMode="External" /><Relationship Id="rId917" Type="http://schemas.openxmlformats.org/officeDocument/2006/relationships/hyperlink" Target="http://pbs.twimg.com/profile_images/967506429027418114/cIlK0Mf0_normal.jpg" TargetMode="External" /><Relationship Id="rId918" Type="http://schemas.openxmlformats.org/officeDocument/2006/relationships/hyperlink" Target="http://pbs.twimg.com/profile_images/967506429027418114/cIlK0Mf0_normal.jpg" TargetMode="External" /><Relationship Id="rId919" Type="http://schemas.openxmlformats.org/officeDocument/2006/relationships/hyperlink" Target="http://pbs.twimg.com/profile_images/967506429027418114/cIlK0Mf0_normal.jpg" TargetMode="External" /><Relationship Id="rId920" Type="http://schemas.openxmlformats.org/officeDocument/2006/relationships/hyperlink" Target="http://pbs.twimg.com/profile_images/967506429027418114/cIlK0Mf0_normal.jpg" TargetMode="External" /><Relationship Id="rId921" Type="http://schemas.openxmlformats.org/officeDocument/2006/relationships/hyperlink" Target="http://pbs.twimg.com/profile_images/967506429027418114/cIlK0Mf0_normal.jpg" TargetMode="External" /><Relationship Id="rId922" Type="http://schemas.openxmlformats.org/officeDocument/2006/relationships/hyperlink" Target="http://pbs.twimg.com/profile_images/967506429027418114/cIlK0Mf0_normal.jpg" TargetMode="External" /><Relationship Id="rId923" Type="http://schemas.openxmlformats.org/officeDocument/2006/relationships/hyperlink" Target="http://pbs.twimg.com/profile_images/967506429027418114/cIlK0Mf0_normal.jpg" TargetMode="External" /><Relationship Id="rId924" Type="http://schemas.openxmlformats.org/officeDocument/2006/relationships/hyperlink" Target="http://pbs.twimg.com/profile_images/967506429027418114/cIlK0Mf0_normal.jpg" TargetMode="External" /><Relationship Id="rId925" Type="http://schemas.openxmlformats.org/officeDocument/2006/relationships/hyperlink" Target="http://pbs.twimg.com/profile_images/967506429027418114/cIlK0Mf0_normal.jpg" TargetMode="External" /><Relationship Id="rId926" Type="http://schemas.openxmlformats.org/officeDocument/2006/relationships/hyperlink" Target="http://pbs.twimg.com/profile_images/967506429027418114/cIlK0Mf0_normal.jpg" TargetMode="External" /><Relationship Id="rId927" Type="http://schemas.openxmlformats.org/officeDocument/2006/relationships/hyperlink" Target="http://pbs.twimg.com/profile_images/967506429027418114/cIlK0Mf0_normal.jpg" TargetMode="External" /><Relationship Id="rId928" Type="http://schemas.openxmlformats.org/officeDocument/2006/relationships/hyperlink" Target="http://pbs.twimg.com/profile_images/967506429027418114/cIlK0Mf0_normal.jpg" TargetMode="External" /><Relationship Id="rId929" Type="http://schemas.openxmlformats.org/officeDocument/2006/relationships/hyperlink" Target="http://pbs.twimg.com/profile_images/967506429027418114/cIlK0Mf0_normal.jpg" TargetMode="External" /><Relationship Id="rId930" Type="http://schemas.openxmlformats.org/officeDocument/2006/relationships/hyperlink" Target="http://pbs.twimg.com/profile_images/967506429027418114/cIlK0Mf0_normal.jpg" TargetMode="External" /><Relationship Id="rId931" Type="http://schemas.openxmlformats.org/officeDocument/2006/relationships/hyperlink" Target="http://pbs.twimg.com/profile_images/983304127202684928/sHdgPnVi_normal.jpg" TargetMode="External" /><Relationship Id="rId932" Type="http://schemas.openxmlformats.org/officeDocument/2006/relationships/hyperlink" Target="http://pbs.twimg.com/profile_images/983304127202684928/sHdgPnVi_normal.jpg" TargetMode="External" /><Relationship Id="rId933" Type="http://schemas.openxmlformats.org/officeDocument/2006/relationships/hyperlink" Target="http://pbs.twimg.com/profile_images/1145428952/blog_uplink_normal.jpg" TargetMode="External" /><Relationship Id="rId934" Type="http://schemas.openxmlformats.org/officeDocument/2006/relationships/hyperlink" Target="http://pbs.twimg.com/profile_images/1145428952/blog_uplink_normal.jpg" TargetMode="External" /><Relationship Id="rId935" Type="http://schemas.openxmlformats.org/officeDocument/2006/relationships/hyperlink" Target="http://pbs.twimg.com/profile_images/610361457910284288/1mGE0aTY_normal.jpg" TargetMode="External" /><Relationship Id="rId936" Type="http://schemas.openxmlformats.org/officeDocument/2006/relationships/hyperlink" Target="http://pbs.twimg.com/profile_images/992646950393647104/gJKnD55Z_normal.jpg" TargetMode="External" /><Relationship Id="rId937" Type="http://schemas.openxmlformats.org/officeDocument/2006/relationships/hyperlink" Target="http://pbs.twimg.com/profile_images/610361457910284288/1mGE0aTY_normal.jpg" TargetMode="External" /><Relationship Id="rId938" Type="http://schemas.openxmlformats.org/officeDocument/2006/relationships/hyperlink" Target="http://pbs.twimg.com/profile_images/610361457910284288/1mGE0aTY_normal.jpg" TargetMode="External" /><Relationship Id="rId939" Type="http://schemas.openxmlformats.org/officeDocument/2006/relationships/hyperlink" Target="http://pbs.twimg.com/profile_images/610361457910284288/1mGE0aTY_normal.jpg" TargetMode="External" /><Relationship Id="rId940" Type="http://schemas.openxmlformats.org/officeDocument/2006/relationships/hyperlink" Target="http://pbs.twimg.com/profile_images/945953979535564800/L3zNCNHo_normal.jpg" TargetMode="External" /><Relationship Id="rId941" Type="http://schemas.openxmlformats.org/officeDocument/2006/relationships/hyperlink" Target="http://pbs.twimg.com/profile_images/992646950393647104/gJKnD55Z_normal.jpg" TargetMode="External" /><Relationship Id="rId942" Type="http://schemas.openxmlformats.org/officeDocument/2006/relationships/hyperlink" Target="http://pbs.twimg.com/profile_images/610361457910284288/1mGE0aTY_normal.jpg" TargetMode="External" /><Relationship Id="rId943" Type="http://schemas.openxmlformats.org/officeDocument/2006/relationships/hyperlink" Target="http://pbs.twimg.com/profile_images/610361457910284288/1mGE0aTY_normal.jpg" TargetMode="External" /><Relationship Id="rId944" Type="http://schemas.openxmlformats.org/officeDocument/2006/relationships/hyperlink" Target="http://pbs.twimg.com/profile_images/945953979535564800/L3zNCNHo_normal.jpg" TargetMode="External" /><Relationship Id="rId945" Type="http://schemas.openxmlformats.org/officeDocument/2006/relationships/hyperlink" Target="http://pbs.twimg.com/profile_images/992646950393647104/gJKnD55Z_normal.jpg" TargetMode="External" /><Relationship Id="rId946" Type="http://schemas.openxmlformats.org/officeDocument/2006/relationships/hyperlink" Target="http://pbs.twimg.com/profile_images/992646950393647104/gJKnD55Z_normal.jpg" TargetMode="External" /><Relationship Id="rId947" Type="http://schemas.openxmlformats.org/officeDocument/2006/relationships/hyperlink" Target="http://pbs.twimg.com/profile_images/610361457910284288/1mGE0aTY_normal.jpg" TargetMode="External" /><Relationship Id="rId948" Type="http://schemas.openxmlformats.org/officeDocument/2006/relationships/hyperlink" Target="http://pbs.twimg.com/profile_images/610361457910284288/1mGE0aTY_normal.jpg" TargetMode="External" /><Relationship Id="rId949" Type="http://schemas.openxmlformats.org/officeDocument/2006/relationships/hyperlink" Target="http://pbs.twimg.com/profile_images/945953979535564800/L3zNCNHo_normal.jpg" TargetMode="External" /><Relationship Id="rId950" Type="http://schemas.openxmlformats.org/officeDocument/2006/relationships/hyperlink" Target="http://pbs.twimg.com/profile_images/610361457910284288/1mGE0aTY_normal.jpg" TargetMode="External" /><Relationship Id="rId951" Type="http://schemas.openxmlformats.org/officeDocument/2006/relationships/hyperlink" Target="http://pbs.twimg.com/profile_images/610361457910284288/1mGE0aTY_normal.jpg" TargetMode="External" /><Relationship Id="rId952" Type="http://schemas.openxmlformats.org/officeDocument/2006/relationships/hyperlink" Target="http://pbs.twimg.com/profile_images/610361457910284288/1mGE0aTY_normal.jpg" TargetMode="External" /><Relationship Id="rId953" Type="http://schemas.openxmlformats.org/officeDocument/2006/relationships/hyperlink" Target="http://pbs.twimg.com/profile_images/942456518074564608/SZctDvWe_normal.jpg" TargetMode="External" /><Relationship Id="rId954" Type="http://schemas.openxmlformats.org/officeDocument/2006/relationships/hyperlink" Target="http://pbs.twimg.com/profile_images/942456518074564608/SZctDvWe_normal.jpg" TargetMode="External" /><Relationship Id="rId955" Type="http://schemas.openxmlformats.org/officeDocument/2006/relationships/hyperlink" Target="http://pbs.twimg.com/profile_images/942456518074564608/SZctDvWe_normal.jpg" TargetMode="External" /><Relationship Id="rId956" Type="http://schemas.openxmlformats.org/officeDocument/2006/relationships/hyperlink" Target="http://pbs.twimg.com/profile_images/1038138917843808256/eactcl1I_normal.jpg" TargetMode="External" /><Relationship Id="rId957" Type="http://schemas.openxmlformats.org/officeDocument/2006/relationships/hyperlink" Target="http://pbs.twimg.com/profile_images/1024656949458153472/Ok-BD5V__normal.jpg" TargetMode="External" /><Relationship Id="rId958" Type="http://schemas.openxmlformats.org/officeDocument/2006/relationships/hyperlink" Target="http://pbs.twimg.com/profile_images/1024656949458153472/Ok-BD5V__normal.jpg" TargetMode="External" /><Relationship Id="rId959" Type="http://schemas.openxmlformats.org/officeDocument/2006/relationships/hyperlink" Target="http://pbs.twimg.com/profile_images/598951050222170112/mW0tMsJg_normal.jpg" TargetMode="External" /><Relationship Id="rId960" Type="http://schemas.openxmlformats.org/officeDocument/2006/relationships/hyperlink" Target="http://pbs.twimg.com/profile_images/828564150787985408/CR4wEcF9_normal.jpg" TargetMode="External" /><Relationship Id="rId961" Type="http://schemas.openxmlformats.org/officeDocument/2006/relationships/hyperlink" Target="http://pbs.twimg.com/profile_images/983324781457104896/OJXdfPPM_normal.jpg" TargetMode="External" /><Relationship Id="rId962" Type="http://schemas.openxmlformats.org/officeDocument/2006/relationships/hyperlink" Target="http://pbs.twimg.com/profile_images/983324781457104896/OJXdfPPM_normal.jpg" TargetMode="External" /><Relationship Id="rId963" Type="http://schemas.openxmlformats.org/officeDocument/2006/relationships/hyperlink" Target="http://pbs.twimg.com/profile_images/1102940827075203073/3Ywj3wKa_normal.png" TargetMode="External" /><Relationship Id="rId964" Type="http://schemas.openxmlformats.org/officeDocument/2006/relationships/hyperlink" Target="https://pbs.twimg.com/media/D9aN4BuWwAA-3zY.jpg" TargetMode="External" /><Relationship Id="rId965" Type="http://schemas.openxmlformats.org/officeDocument/2006/relationships/hyperlink" Target="http://pbs.twimg.com/profile_images/1102940827075203073/3Ywj3wKa_normal.png" TargetMode="External" /><Relationship Id="rId966" Type="http://schemas.openxmlformats.org/officeDocument/2006/relationships/hyperlink" Target="https://pbs.twimg.com/media/D-YRGIJXkAAOxOC.jpg" TargetMode="External" /><Relationship Id="rId967" Type="http://schemas.openxmlformats.org/officeDocument/2006/relationships/hyperlink" Target="http://pbs.twimg.com/profile_images/1102940827075203073/3Ywj3wKa_normal.png" TargetMode="External" /><Relationship Id="rId968" Type="http://schemas.openxmlformats.org/officeDocument/2006/relationships/hyperlink" Target="https://pbs.twimg.com/media/D-ThKAlXUAEQkOC.jpg" TargetMode="External" /><Relationship Id="rId969" Type="http://schemas.openxmlformats.org/officeDocument/2006/relationships/hyperlink" Target="http://pbs.twimg.com/profile_images/1102940827075203073/3Ywj3wKa_normal.png" TargetMode="External" /><Relationship Id="rId970" Type="http://schemas.openxmlformats.org/officeDocument/2006/relationships/hyperlink" Target="https://pbs.twimg.com/media/D-RBhClW4AAowwj.jpg" TargetMode="External" /><Relationship Id="rId971" Type="http://schemas.openxmlformats.org/officeDocument/2006/relationships/hyperlink" Target="http://pbs.twimg.com/profile_images/1102940827075203073/3Ywj3wKa_normal.png" TargetMode="External" /><Relationship Id="rId972" Type="http://schemas.openxmlformats.org/officeDocument/2006/relationships/hyperlink" Target="https://pbs.twimg.com/media/D-LQGWuXoAAakgD.png" TargetMode="External" /><Relationship Id="rId973" Type="http://schemas.openxmlformats.org/officeDocument/2006/relationships/hyperlink" Target="http://pbs.twimg.com/profile_images/1058048657038094336/9VczTA2O_normal.jpg" TargetMode="External" /><Relationship Id="rId974" Type="http://schemas.openxmlformats.org/officeDocument/2006/relationships/hyperlink" Target="http://pbs.twimg.com/profile_images/1058048657038094336/9VczTA2O_normal.jpg" TargetMode="External" /><Relationship Id="rId975" Type="http://schemas.openxmlformats.org/officeDocument/2006/relationships/hyperlink" Target="http://pbs.twimg.com/profile_images/1102940827075203073/3Ywj3wKa_normal.png" TargetMode="External" /><Relationship Id="rId976" Type="http://schemas.openxmlformats.org/officeDocument/2006/relationships/hyperlink" Target="http://pbs.twimg.com/profile_images/1132335395528691712/161rXVij_normal.jpg" TargetMode="External" /><Relationship Id="rId977" Type="http://schemas.openxmlformats.org/officeDocument/2006/relationships/hyperlink" Target="https://pbs.twimg.com/media/D-deMrLXUAALYVK.png" TargetMode="External" /><Relationship Id="rId978" Type="http://schemas.openxmlformats.org/officeDocument/2006/relationships/hyperlink" Target="http://pbs.twimg.com/profile_images/1015328036705538048/D8Gtstw7_normal.jpg" TargetMode="External" /><Relationship Id="rId979" Type="http://schemas.openxmlformats.org/officeDocument/2006/relationships/hyperlink" Target="http://pbs.twimg.com/profile_images/1015328036705538048/D8Gtstw7_normal.jpg" TargetMode="External" /><Relationship Id="rId980" Type="http://schemas.openxmlformats.org/officeDocument/2006/relationships/hyperlink" Target="http://pbs.twimg.com/profile_images/1015328036705538048/D8Gtstw7_normal.jpg" TargetMode="External" /><Relationship Id="rId981" Type="http://schemas.openxmlformats.org/officeDocument/2006/relationships/hyperlink" Target="http://pbs.twimg.com/profile_images/1015328036705538048/D8Gtstw7_normal.jpg" TargetMode="External" /><Relationship Id="rId982" Type="http://schemas.openxmlformats.org/officeDocument/2006/relationships/hyperlink" Target="http://pbs.twimg.com/profile_images/1132335395528691712/161rXVij_normal.jpg" TargetMode="External" /><Relationship Id="rId983" Type="http://schemas.openxmlformats.org/officeDocument/2006/relationships/hyperlink" Target="http://pbs.twimg.com/profile_images/1102940827075203073/3Ywj3wKa_normal.png" TargetMode="External" /><Relationship Id="rId984" Type="http://schemas.openxmlformats.org/officeDocument/2006/relationships/hyperlink" Target="http://pbs.twimg.com/profile_images/1102940827075203073/3Ywj3wKa_normal.png" TargetMode="External" /><Relationship Id="rId985" Type="http://schemas.openxmlformats.org/officeDocument/2006/relationships/hyperlink" Target="http://pbs.twimg.com/profile_images/514961341967114241/9oD39MJA_normal.jpeg" TargetMode="External" /><Relationship Id="rId986" Type="http://schemas.openxmlformats.org/officeDocument/2006/relationships/hyperlink" Target="http://pbs.twimg.com/profile_images/514961341967114241/9oD39MJA_normal.jpeg" TargetMode="External" /><Relationship Id="rId987" Type="http://schemas.openxmlformats.org/officeDocument/2006/relationships/hyperlink" Target="http://pbs.twimg.com/profile_images/514961341967114241/9oD39MJA_normal.jpeg" TargetMode="External" /><Relationship Id="rId988" Type="http://schemas.openxmlformats.org/officeDocument/2006/relationships/hyperlink" Target="http://pbs.twimg.com/profile_images/514961341967114241/9oD39MJA_normal.jpeg" TargetMode="External" /><Relationship Id="rId989" Type="http://schemas.openxmlformats.org/officeDocument/2006/relationships/hyperlink" Target="http://pbs.twimg.com/profile_images/514961341967114241/9oD39MJA_normal.jpeg" TargetMode="External" /><Relationship Id="rId990" Type="http://schemas.openxmlformats.org/officeDocument/2006/relationships/hyperlink" Target="http://pbs.twimg.com/profile_images/514961341967114241/9oD39MJA_normal.jpeg" TargetMode="External" /><Relationship Id="rId991" Type="http://schemas.openxmlformats.org/officeDocument/2006/relationships/hyperlink" Target="http://pbs.twimg.com/profile_images/514961341967114241/9oD39MJA_normal.jpeg" TargetMode="External" /><Relationship Id="rId992" Type="http://schemas.openxmlformats.org/officeDocument/2006/relationships/hyperlink" Target="http://pbs.twimg.com/profile_images/1132335395528691712/161rXVij_normal.jpg" TargetMode="External" /><Relationship Id="rId993" Type="http://schemas.openxmlformats.org/officeDocument/2006/relationships/hyperlink" Target="http://pbs.twimg.com/profile_images/1102940827075203073/3Ywj3wKa_normal.png" TargetMode="External" /><Relationship Id="rId994" Type="http://schemas.openxmlformats.org/officeDocument/2006/relationships/hyperlink" Target="http://pbs.twimg.com/profile_images/685394970635821057/SasdU3nB_normal.png" TargetMode="External" /><Relationship Id="rId995" Type="http://schemas.openxmlformats.org/officeDocument/2006/relationships/hyperlink" Target="http://pbs.twimg.com/profile_images/1102940827075203073/3Ywj3wKa_normal.png" TargetMode="External" /><Relationship Id="rId996" Type="http://schemas.openxmlformats.org/officeDocument/2006/relationships/hyperlink" Target="http://pbs.twimg.com/profile_images/1046656251122221056/w8rfC0nL_normal.jpg" TargetMode="External" /><Relationship Id="rId997" Type="http://schemas.openxmlformats.org/officeDocument/2006/relationships/hyperlink" Target="http://pbs.twimg.com/profile_images/1102940827075203073/3Ywj3wKa_normal.png" TargetMode="External" /><Relationship Id="rId998" Type="http://schemas.openxmlformats.org/officeDocument/2006/relationships/hyperlink" Target="http://pbs.twimg.com/profile_images/949370217951649794/J34iyAy0_normal.jpg" TargetMode="External" /><Relationship Id="rId999" Type="http://schemas.openxmlformats.org/officeDocument/2006/relationships/hyperlink" Target="http://pbs.twimg.com/profile_images/1102940827075203073/3Ywj3wKa_normal.png" TargetMode="External" /><Relationship Id="rId1000" Type="http://schemas.openxmlformats.org/officeDocument/2006/relationships/hyperlink" Target="http://pbs.twimg.com/profile_images/1138016428261564418/7YJjY4t8_normal.jpg" TargetMode="External" /><Relationship Id="rId1001" Type="http://schemas.openxmlformats.org/officeDocument/2006/relationships/hyperlink" Target="http://pbs.twimg.com/profile_images/1102940827075203073/3Ywj3wKa_normal.png" TargetMode="External" /><Relationship Id="rId1002" Type="http://schemas.openxmlformats.org/officeDocument/2006/relationships/hyperlink" Target="http://pbs.twimg.com/profile_images/710772475584315393/0-A6Tj51_normal.jpg" TargetMode="External" /><Relationship Id="rId1003" Type="http://schemas.openxmlformats.org/officeDocument/2006/relationships/hyperlink" Target="http://pbs.twimg.com/profile_images/1102940827075203073/3Ywj3wKa_normal.png" TargetMode="External" /><Relationship Id="rId1004" Type="http://schemas.openxmlformats.org/officeDocument/2006/relationships/hyperlink" Target="http://pbs.twimg.com/profile_images/1040560619806765056/aIFfG1tM_normal.jpg" TargetMode="External" /><Relationship Id="rId1005" Type="http://schemas.openxmlformats.org/officeDocument/2006/relationships/hyperlink" Target="http://pbs.twimg.com/profile_images/459256371544727552/DF5zU3yS_normal.jpeg" TargetMode="External" /><Relationship Id="rId1006" Type="http://schemas.openxmlformats.org/officeDocument/2006/relationships/hyperlink" Target="http://pbs.twimg.com/profile_images/1132335395528691712/161rXVij_normal.jpg" TargetMode="External" /><Relationship Id="rId1007" Type="http://schemas.openxmlformats.org/officeDocument/2006/relationships/hyperlink" Target="http://pbs.twimg.com/profile_images/1102940827075203073/3Ywj3wKa_normal.png" TargetMode="External" /><Relationship Id="rId1008" Type="http://schemas.openxmlformats.org/officeDocument/2006/relationships/hyperlink" Target="http://pbs.twimg.com/profile_images/459256371544727552/DF5zU3yS_normal.jpeg" TargetMode="External" /><Relationship Id="rId1009" Type="http://schemas.openxmlformats.org/officeDocument/2006/relationships/hyperlink" Target="http://pbs.twimg.com/profile_images/459256371544727552/DF5zU3yS_normal.jpeg" TargetMode="External" /><Relationship Id="rId1010" Type="http://schemas.openxmlformats.org/officeDocument/2006/relationships/hyperlink" Target="http://pbs.twimg.com/profile_images/459256371544727552/DF5zU3yS_normal.jpeg" TargetMode="External" /><Relationship Id="rId1011" Type="http://schemas.openxmlformats.org/officeDocument/2006/relationships/hyperlink" Target="http://pbs.twimg.com/profile_images/459256371544727552/DF5zU3yS_normal.jpeg" TargetMode="External" /><Relationship Id="rId1012" Type="http://schemas.openxmlformats.org/officeDocument/2006/relationships/hyperlink" Target="http://pbs.twimg.com/profile_images/459256371544727552/DF5zU3yS_normal.jpeg" TargetMode="External" /><Relationship Id="rId1013" Type="http://schemas.openxmlformats.org/officeDocument/2006/relationships/hyperlink" Target="http://pbs.twimg.com/profile_images/459256371544727552/DF5zU3yS_normal.jpeg" TargetMode="External" /><Relationship Id="rId1014" Type="http://schemas.openxmlformats.org/officeDocument/2006/relationships/hyperlink" Target="http://pbs.twimg.com/profile_images/1102940827075203073/3Ywj3wKa_normal.png" TargetMode="External" /><Relationship Id="rId1015" Type="http://schemas.openxmlformats.org/officeDocument/2006/relationships/hyperlink" Target="http://pbs.twimg.com/profile_images/1102940827075203073/3Ywj3wKa_normal.png" TargetMode="External" /><Relationship Id="rId1016" Type="http://schemas.openxmlformats.org/officeDocument/2006/relationships/hyperlink" Target="http://pbs.twimg.com/profile_images/614400415069769728/t6ZBxhIg_normal.jpg" TargetMode="External" /><Relationship Id="rId1017" Type="http://schemas.openxmlformats.org/officeDocument/2006/relationships/hyperlink" Target="http://pbs.twimg.com/profile_images/1102940827075203073/3Ywj3wKa_normal.png" TargetMode="External" /><Relationship Id="rId1018" Type="http://schemas.openxmlformats.org/officeDocument/2006/relationships/hyperlink" Target="https://pbs.twimg.com/media/D8tzCymXoAUh62z.jpg" TargetMode="External" /><Relationship Id="rId1019" Type="http://schemas.openxmlformats.org/officeDocument/2006/relationships/hyperlink" Target="http://pbs.twimg.com/profile_images/1102940827075203073/3Ywj3wKa_normal.png" TargetMode="External" /><Relationship Id="rId1020" Type="http://schemas.openxmlformats.org/officeDocument/2006/relationships/hyperlink" Target="http://pbs.twimg.com/profile_images/1111565723502022656/VjsJoO-A_normal.png" TargetMode="External" /><Relationship Id="rId1021" Type="http://schemas.openxmlformats.org/officeDocument/2006/relationships/hyperlink" Target="http://pbs.twimg.com/profile_images/1111565723502022656/VjsJoO-A_normal.png" TargetMode="External" /><Relationship Id="rId1022" Type="http://schemas.openxmlformats.org/officeDocument/2006/relationships/hyperlink" Target="http://pbs.twimg.com/profile_images/1111565723502022656/VjsJoO-A_normal.png" TargetMode="External" /><Relationship Id="rId1023" Type="http://schemas.openxmlformats.org/officeDocument/2006/relationships/hyperlink" Target="http://pbs.twimg.com/profile_images/1111565723502022656/VjsJoO-A_normal.png" TargetMode="External" /><Relationship Id="rId1024" Type="http://schemas.openxmlformats.org/officeDocument/2006/relationships/hyperlink" Target="http://pbs.twimg.com/profile_images/1111565723502022656/VjsJoO-A_normal.png" TargetMode="External" /><Relationship Id="rId1025" Type="http://schemas.openxmlformats.org/officeDocument/2006/relationships/hyperlink" Target="http://pbs.twimg.com/profile_images/1132335395528691712/161rXVij_normal.jpg" TargetMode="External" /><Relationship Id="rId1026" Type="http://schemas.openxmlformats.org/officeDocument/2006/relationships/hyperlink" Target="http://pbs.twimg.com/profile_images/1102940827075203073/3Ywj3wKa_normal.png" TargetMode="External" /><Relationship Id="rId1027" Type="http://schemas.openxmlformats.org/officeDocument/2006/relationships/hyperlink" Target="http://pbs.twimg.com/profile_images/580394947855159296/BxAFgtKN_normal.jpg" TargetMode="External" /><Relationship Id="rId1028" Type="http://schemas.openxmlformats.org/officeDocument/2006/relationships/hyperlink" Target="http://pbs.twimg.com/profile_images/580394947855159296/BxAFgtKN_normal.jpg" TargetMode="External" /><Relationship Id="rId1029" Type="http://schemas.openxmlformats.org/officeDocument/2006/relationships/hyperlink" Target="http://pbs.twimg.com/profile_images/580394947855159296/BxAFgtKN_normal.jpg" TargetMode="External" /><Relationship Id="rId1030" Type="http://schemas.openxmlformats.org/officeDocument/2006/relationships/hyperlink" Target="http://pbs.twimg.com/profile_images/580394947855159296/BxAFgtKN_normal.jpg" TargetMode="External" /><Relationship Id="rId1031" Type="http://schemas.openxmlformats.org/officeDocument/2006/relationships/hyperlink" Target="http://pbs.twimg.com/profile_images/580394947855159296/BxAFgtKN_normal.jpg" TargetMode="External" /><Relationship Id="rId1032" Type="http://schemas.openxmlformats.org/officeDocument/2006/relationships/hyperlink" Target="http://pbs.twimg.com/profile_images/580394947855159296/BxAFgtKN_normal.jpg" TargetMode="External" /><Relationship Id="rId1033" Type="http://schemas.openxmlformats.org/officeDocument/2006/relationships/hyperlink" Target="http://pbs.twimg.com/profile_images/1102940827075203073/3Ywj3wKa_normal.png" TargetMode="External" /><Relationship Id="rId1034" Type="http://schemas.openxmlformats.org/officeDocument/2006/relationships/hyperlink" Target="http://pbs.twimg.com/profile_images/1102940827075203073/3Ywj3wKa_normal.png" TargetMode="External" /><Relationship Id="rId1035" Type="http://schemas.openxmlformats.org/officeDocument/2006/relationships/hyperlink" Target="http://pbs.twimg.com/profile_images/1133288839030726657/3PtAwybM_normal.jpg" TargetMode="External" /><Relationship Id="rId1036" Type="http://schemas.openxmlformats.org/officeDocument/2006/relationships/hyperlink" Target="http://pbs.twimg.com/profile_images/1102940827075203073/3Ywj3wKa_normal.png" TargetMode="External" /><Relationship Id="rId1037" Type="http://schemas.openxmlformats.org/officeDocument/2006/relationships/hyperlink" Target="http://pbs.twimg.com/profile_images/378800000339149999/d40c13a89655fe1d2c064610aed85780_normal.jpeg" TargetMode="External" /><Relationship Id="rId1038" Type="http://schemas.openxmlformats.org/officeDocument/2006/relationships/hyperlink" Target="http://pbs.twimg.com/profile_images/1102940827075203073/3Ywj3wKa_normal.png" TargetMode="External" /><Relationship Id="rId1039" Type="http://schemas.openxmlformats.org/officeDocument/2006/relationships/hyperlink" Target="http://pbs.twimg.com/profile_images/1045197576859860992/Z3waumKM_normal.jpg" TargetMode="External" /><Relationship Id="rId1040" Type="http://schemas.openxmlformats.org/officeDocument/2006/relationships/hyperlink" Target="http://pbs.twimg.com/profile_images/1102940827075203073/3Ywj3wKa_normal.png" TargetMode="External" /><Relationship Id="rId1041" Type="http://schemas.openxmlformats.org/officeDocument/2006/relationships/hyperlink" Target="http://pbs.twimg.com/profile_images/910175222497710080/av5zmTRW_normal.jpg" TargetMode="External" /><Relationship Id="rId1042" Type="http://schemas.openxmlformats.org/officeDocument/2006/relationships/hyperlink" Target="http://pbs.twimg.com/profile_images/1102940827075203073/3Ywj3wKa_normal.png" TargetMode="External" /><Relationship Id="rId1043" Type="http://schemas.openxmlformats.org/officeDocument/2006/relationships/hyperlink" Target="http://pbs.twimg.com/profile_images/1027872098696482817/blGjaeDH_normal.jpg" TargetMode="External" /><Relationship Id="rId1044" Type="http://schemas.openxmlformats.org/officeDocument/2006/relationships/hyperlink" Target="http://pbs.twimg.com/profile_images/1027872098696482817/blGjaeDH_normal.jpg" TargetMode="External" /><Relationship Id="rId1045" Type="http://schemas.openxmlformats.org/officeDocument/2006/relationships/hyperlink" Target="http://pbs.twimg.com/profile_images/1027872098696482817/blGjaeDH_normal.jpg" TargetMode="External" /><Relationship Id="rId1046" Type="http://schemas.openxmlformats.org/officeDocument/2006/relationships/hyperlink" Target="http://pbs.twimg.com/profile_images/1102940827075203073/3Ywj3wKa_normal.png" TargetMode="External" /><Relationship Id="rId1047" Type="http://schemas.openxmlformats.org/officeDocument/2006/relationships/hyperlink" Target="http://pbs.twimg.com/profile_images/1771074427/image_normal.jpg" TargetMode="External" /><Relationship Id="rId1048" Type="http://schemas.openxmlformats.org/officeDocument/2006/relationships/hyperlink" Target="http://pbs.twimg.com/profile_images/1102940827075203073/3Ywj3wKa_normal.png" TargetMode="External" /><Relationship Id="rId1049" Type="http://schemas.openxmlformats.org/officeDocument/2006/relationships/hyperlink" Target="http://pbs.twimg.com/profile_images/1031931519512793088/9vXDfGZL_normal.jpg" TargetMode="External" /><Relationship Id="rId1050" Type="http://schemas.openxmlformats.org/officeDocument/2006/relationships/hyperlink" Target="http://pbs.twimg.com/profile_images/1031931519512793088/9vXDfGZL_normal.jpg" TargetMode="External" /><Relationship Id="rId1051" Type="http://schemas.openxmlformats.org/officeDocument/2006/relationships/hyperlink" Target="http://pbs.twimg.com/profile_images/917835960007700480/aALlwRMu_normal.jpg" TargetMode="External" /><Relationship Id="rId1052" Type="http://schemas.openxmlformats.org/officeDocument/2006/relationships/hyperlink" Target="http://pbs.twimg.com/profile_images/1102940827075203073/3Ywj3wKa_normal.png" TargetMode="External" /><Relationship Id="rId1053" Type="http://schemas.openxmlformats.org/officeDocument/2006/relationships/hyperlink" Target="http://pbs.twimg.com/profile_images/1102940827075203073/3Ywj3wKa_normal.png" TargetMode="External" /><Relationship Id="rId1054" Type="http://schemas.openxmlformats.org/officeDocument/2006/relationships/hyperlink" Target="http://pbs.twimg.com/profile_images/1102940827075203073/3Ywj3wKa_normal.png" TargetMode="External" /><Relationship Id="rId1055" Type="http://schemas.openxmlformats.org/officeDocument/2006/relationships/hyperlink" Target="http://pbs.twimg.com/profile_images/1102940827075203073/3Ywj3wKa_normal.png" TargetMode="External" /><Relationship Id="rId1056" Type="http://schemas.openxmlformats.org/officeDocument/2006/relationships/hyperlink" Target="http://pbs.twimg.com/profile_images/1102940827075203073/3Ywj3wKa_normal.png" TargetMode="External" /><Relationship Id="rId1057" Type="http://schemas.openxmlformats.org/officeDocument/2006/relationships/hyperlink" Target="http://pbs.twimg.com/profile_images/1102940827075203073/3Ywj3wKa_normal.png" TargetMode="External" /><Relationship Id="rId1058" Type="http://schemas.openxmlformats.org/officeDocument/2006/relationships/hyperlink" Target="http://pbs.twimg.com/profile_images/685926471077072896/FVn9MBix_normal.jpg" TargetMode="External" /><Relationship Id="rId1059" Type="http://schemas.openxmlformats.org/officeDocument/2006/relationships/hyperlink" Target="http://pbs.twimg.com/profile_images/1102940827075203073/3Ywj3wKa_normal.png" TargetMode="External" /><Relationship Id="rId1060" Type="http://schemas.openxmlformats.org/officeDocument/2006/relationships/hyperlink" Target="http://pbs.twimg.com/profile_images/887680448234758146/YyeW9v4G_normal.jpg" TargetMode="External" /><Relationship Id="rId1061" Type="http://schemas.openxmlformats.org/officeDocument/2006/relationships/hyperlink" Target="http://pbs.twimg.com/profile_images/1101894125820014592/lhkfnvOm_normal.jpg" TargetMode="External" /><Relationship Id="rId1062" Type="http://schemas.openxmlformats.org/officeDocument/2006/relationships/hyperlink" Target="http://pbs.twimg.com/profile_images/1101894125820014592/lhkfnvOm_normal.jpg" TargetMode="External" /><Relationship Id="rId1063" Type="http://schemas.openxmlformats.org/officeDocument/2006/relationships/hyperlink" Target="http://pbs.twimg.com/profile_images/1102940827075203073/3Ywj3wKa_normal.png" TargetMode="External" /><Relationship Id="rId1064" Type="http://schemas.openxmlformats.org/officeDocument/2006/relationships/hyperlink" Target="http://pbs.twimg.com/profile_images/887680448234758146/YyeW9v4G_normal.jpg" TargetMode="External" /><Relationship Id="rId1065" Type="http://schemas.openxmlformats.org/officeDocument/2006/relationships/hyperlink" Target="http://pbs.twimg.com/profile_images/887680448234758146/YyeW9v4G_normal.jpg" TargetMode="External" /><Relationship Id="rId1066" Type="http://schemas.openxmlformats.org/officeDocument/2006/relationships/hyperlink" Target="http://pbs.twimg.com/profile_images/1102940827075203073/3Ywj3wKa_normal.png" TargetMode="External" /><Relationship Id="rId1067" Type="http://schemas.openxmlformats.org/officeDocument/2006/relationships/hyperlink" Target="http://pbs.twimg.com/profile_images/1102940827075203073/3Ywj3wKa_normal.png" TargetMode="External" /><Relationship Id="rId1068" Type="http://schemas.openxmlformats.org/officeDocument/2006/relationships/hyperlink" Target="http://pbs.twimg.com/profile_images/1068329878850686976/UH5WzvpQ_normal.jpg" TargetMode="External" /><Relationship Id="rId1069" Type="http://schemas.openxmlformats.org/officeDocument/2006/relationships/hyperlink" Target="http://pbs.twimg.com/profile_images/1068329878850686976/UH5WzvpQ_normal.jpg" TargetMode="External" /><Relationship Id="rId1070" Type="http://schemas.openxmlformats.org/officeDocument/2006/relationships/hyperlink" Target="http://pbs.twimg.com/profile_images/1068329878850686976/UH5WzvpQ_normal.jpg" TargetMode="External" /><Relationship Id="rId1071" Type="http://schemas.openxmlformats.org/officeDocument/2006/relationships/hyperlink" Target="http://pbs.twimg.com/profile_images/1068329878850686976/UH5WzvpQ_normal.jpg" TargetMode="External" /><Relationship Id="rId1072" Type="http://schemas.openxmlformats.org/officeDocument/2006/relationships/hyperlink" Target="http://pbs.twimg.com/profile_images/1068329878850686976/UH5WzvpQ_normal.jpg" TargetMode="External" /><Relationship Id="rId1073" Type="http://schemas.openxmlformats.org/officeDocument/2006/relationships/hyperlink" Target="http://pbs.twimg.com/profile_images/1068329878850686976/UH5WzvpQ_normal.jpg" TargetMode="External" /><Relationship Id="rId1074" Type="http://schemas.openxmlformats.org/officeDocument/2006/relationships/hyperlink" Target="http://pbs.twimg.com/profile_images/1068329878850686976/UH5WzvpQ_normal.jpg" TargetMode="External" /><Relationship Id="rId1075" Type="http://schemas.openxmlformats.org/officeDocument/2006/relationships/hyperlink" Target="http://pbs.twimg.com/profile_images/1068329878850686976/UH5WzvpQ_normal.jpg" TargetMode="External" /><Relationship Id="rId1076" Type="http://schemas.openxmlformats.org/officeDocument/2006/relationships/hyperlink" Target="http://pbs.twimg.com/profile_images/1068329878850686976/UH5WzvpQ_normal.jpg" TargetMode="External" /><Relationship Id="rId1077" Type="http://schemas.openxmlformats.org/officeDocument/2006/relationships/hyperlink" Target="http://pbs.twimg.com/profile_images/1068329878850686976/UH5WzvpQ_normal.jpg" TargetMode="External" /><Relationship Id="rId1078" Type="http://schemas.openxmlformats.org/officeDocument/2006/relationships/hyperlink" Target="http://pbs.twimg.com/profile_images/1068329878850686976/UH5WzvpQ_normal.jpg" TargetMode="External" /><Relationship Id="rId1079" Type="http://schemas.openxmlformats.org/officeDocument/2006/relationships/hyperlink" Target="http://pbs.twimg.com/profile_images/1068329878850686976/UH5WzvpQ_normal.jpg" TargetMode="External" /><Relationship Id="rId1080" Type="http://schemas.openxmlformats.org/officeDocument/2006/relationships/hyperlink" Target="http://pbs.twimg.com/profile_images/1068329878850686976/UH5WzvpQ_normal.jpg" TargetMode="External" /><Relationship Id="rId1081" Type="http://schemas.openxmlformats.org/officeDocument/2006/relationships/hyperlink" Target="http://pbs.twimg.com/profile_images/1068329878850686976/UH5WzvpQ_normal.jpg" TargetMode="External" /><Relationship Id="rId1082" Type="http://schemas.openxmlformats.org/officeDocument/2006/relationships/hyperlink" Target="http://pbs.twimg.com/profile_images/1102940827075203073/3Ywj3wKa_normal.png" TargetMode="External" /><Relationship Id="rId1083" Type="http://schemas.openxmlformats.org/officeDocument/2006/relationships/hyperlink" Target="http://pbs.twimg.com/profile_images/957988379173556224/a6YOjb2f_normal.jpg" TargetMode="External" /><Relationship Id="rId1084" Type="http://schemas.openxmlformats.org/officeDocument/2006/relationships/hyperlink" Target="http://pbs.twimg.com/profile_images/1102940827075203073/3Ywj3wKa_normal.png" TargetMode="External" /><Relationship Id="rId1085" Type="http://schemas.openxmlformats.org/officeDocument/2006/relationships/hyperlink" Target="https://pbs.twimg.com/media/D_BB6bjWwAAB2un.jpg" TargetMode="External" /><Relationship Id="rId1086" Type="http://schemas.openxmlformats.org/officeDocument/2006/relationships/hyperlink" Target="http://pbs.twimg.com/profile_images/1102940827075203073/3Ywj3wKa_normal.png" TargetMode="External" /><Relationship Id="rId1087" Type="http://schemas.openxmlformats.org/officeDocument/2006/relationships/hyperlink" Target="http://pbs.twimg.com/profile_images/1121536920973139969/l7DR082v_normal.jpg" TargetMode="External" /><Relationship Id="rId1088" Type="http://schemas.openxmlformats.org/officeDocument/2006/relationships/hyperlink" Target="http://pbs.twimg.com/profile_images/1102940827075203073/3Ywj3wKa_normal.png" TargetMode="External" /><Relationship Id="rId1089" Type="http://schemas.openxmlformats.org/officeDocument/2006/relationships/hyperlink" Target="http://pbs.twimg.com/profile_images/1102940827075203073/3Ywj3wKa_normal.png" TargetMode="External" /><Relationship Id="rId1090" Type="http://schemas.openxmlformats.org/officeDocument/2006/relationships/hyperlink" Target="http://pbs.twimg.com/profile_images/776173479817121792/dN2GMFlD_normal.jpg" TargetMode="External" /><Relationship Id="rId1091" Type="http://schemas.openxmlformats.org/officeDocument/2006/relationships/hyperlink" Target="http://pbs.twimg.com/profile_images/1102940827075203073/3Ywj3wKa_normal.png" TargetMode="External" /><Relationship Id="rId1092" Type="http://schemas.openxmlformats.org/officeDocument/2006/relationships/hyperlink" Target="https://pbs.twimg.com/media/D_HPhm0WsAEINJE.jpg" TargetMode="External" /><Relationship Id="rId1093" Type="http://schemas.openxmlformats.org/officeDocument/2006/relationships/hyperlink" Target="http://pbs.twimg.com/profile_images/776173479817121792/dN2GMFlD_normal.jpg" TargetMode="External" /><Relationship Id="rId1094" Type="http://schemas.openxmlformats.org/officeDocument/2006/relationships/hyperlink" Target="http://pbs.twimg.com/profile_images/1102940827075203073/3Ywj3wKa_normal.png" TargetMode="External" /><Relationship Id="rId1095" Type="http://schemas.openxmlformats.org/officeDocument/2006/relationships/hyperlink" Target="http://pbs.twimg.com/profile_images/1102940827075203073/3Ywj3wKa_normal.png" TargetMode="External" /><Relationship Id="rId1096" Type="http://schemas.openxmlformats.org/officeDocument/2006/relationships/hyperlink" Target="http://pbs.twimg.com/profile_images/1146499461297971203/v3T9RcUy_normal.png" TargetMode="External" /><Relationship Id="rId1097" Type="http://schemas.openxmlformats.org/officeDocument/2006/relationships/hyperlink" Target="http://pbs.twimg.com/profile_images/1102940827075203073/3Ywj3wKa_normal.png" TargetMode="External" /><Relationship Id="rId1098" Type="http://schemas.openxmlformats.org/officeDocument/2006/relationships/hyperlink" Target="http://pbs.twimg.com/profile_images/854813617061068801/APMcNz3A_normal.jpg" TargetMode="External" /><Relationship Id="rId1099" Type="http://schemas.openxmlformats.org/officeDocument/2006/relationships/hyperlink" Target="http://pbs.twimg.com/profile_images/1030813591748964352/SK1WVieR_normal.jpg" TargetMode="External" /><Relationship Id="rId1100" Type="http://schemas.openxmlformats.org/officeDocument/2006/relationships/hyperlink" Target="http://pbs.twimg.com/profile_images/1030813591748964352/SK1WVieR_normal.jpg" TargetMode="External" /><Relationship Id="rId1101" Type="http://schemas.openxmlformats.org/officeDocument/2006/relationships/hyperlink" Target="http://pbs.twimg.com/profile_images/1030813591748964352/SK1WVieR_normal.jpg" TargetMode="External" /><Relationship Id="rId1102" Type="http://schemas.openxmlformats.org/officeDocument/2006/relationships/hyperlink" Target="http://pbs.twimg.com/profile_images/828564150787985408/CR4wEcF9_normal.jpg" TargetMode="External" /><Relationship Id="rId1103" Type="http://schemas.openxmlformats.org/officeDocument/2006/relationships/hyperlink" Target="http://pbs.twimg.com/profile_images/1102940827075203073/3Ywj3wKa_normal.png" TargetMode="External" /><Relationship Id="rId1104" Type="http://schemas.openxmlformats.org/officeDocument/2006/relationships/hyperlink" Target="http://pbs.twimg.com/profile_images/854813617061068801/APMcNz3A_normal.jpg" TargetMode="External" /><Relationship Id="rId1105" Type="http://schemas.openxmlformats.org/officeDocument/2006/relationships/hyperlink" Target="http://pbs.twimg.com/profile_images/1030813591748964352/SK1WVieR_normal.jpg" TargetMode="External" /><Relationship Id="rId1106" Type="http://schemas.openxmlformats.org/officeDocument/2006/relationships/hyperlink" Target="http://pbs.twimg.com/profile_images/1030813591748964352/SK1WVieR_normal.jpg" TargetMode="External" /><Relationship Id="rId1107" Type="http://schemas.openxmlformats.org/officeDocument/2006/relationships/hyperlink" Target="http://pbs.twimg.com/profile_images/1030813591748964352/SK1WVieR_normal.jpg" TargetMode="External" /><Relationship Id="rId1108" Type="http://schemas.openxmlformats.org/officeDocument/2006/relationships/hyperlink" Target="http://pbs.twimg.com/profile_images/828564150787985408/CR4wEcF9_normal.jpg" TargetMode="External" /><Relationship Id="rId1109" Type="http://schemas.openxmlformats.org/officeDocument/2006/relationships/hyperlink" Target="http://pbs.twimg.com/profile_images/1102940827075203073/3Ywj3wKa_normal.png" TargetMode="External" /><Relationship Id="rId1110" Type="http://schemas.openxmlformats.org/officeDocument/2006/relationships/hyperlink" Target="http://pbs.twimg.com/profile_images/854813617061068801/APMcNz3A_normal.jpg" TargetMode="External" /><Relationship Id="rId1111" Type="http://schemas.openxmlformats.org/officeDocument/2006/relationships/hyperlink" Target="http://pbs.twimg.com/profile_images/854813617061068801/APMcNz3A_normal.jpg" TargetMode="External" /><Relationship Id="rId1112" Type="http://schemas.openxmlformats.org/officeDocument/2006/relationships/hyperlink" Target="http://pbs.twimg.com/profile_images/1030813591748964352/SK1WVieR_normal.jpg" TargetMode="External" /><Relationship Id="rId1113" Type="http://schemas.openxmlformats.org/officeDocument/2006/relationships/hyperlink" Target="http://pbs.twimg.com/profile_images/1030813591748964352/SK1WVieR_normal.jpg" TargetMode="External" /><Relationship Id="rId1114" Type="http://schemas.openxmlformats.org/officeDocument/2006/relationships/hyperlink" Target="http://pbs.twimg.com/profile_images/1030813591748964352/SK1WVieR_normal.jpg" TargetMode="External" /><Relationship Id="rId1115" Type="http://schemas.openxmlformats.org/officeDocument/2006/relationships/hyperlink" Target="http://pbs.twimg.com/profile_images/1030813591748964352/SK1WVieR_normal.jpg" TargetMode="External" /><Relationship Id="rId1116" Type="http://schemas.openxmlformats.org/officeDocument/2006/relationships/hyperlink" Target="http://pbs.twimg.com/profile_images/828564150787985408/CR4wEcF9_normal.jpg" TargetMode="External" /><Relationship Id="rId1117" Type="http://schemas.openxmlformats.org/officeDocument/2006/relationships/hyperlink" Target="http://pbs.twimg.com/profile_images/828564150787985408/CR4wEcF9_normal.jpg" TargetMode="External" /><Relationship Id="rId1118" Type="http://schemas.openxmlformats.org/officeDocument/2006/relationships/hyperlink" Target="http://pbs.twimg.com/profile_images/1102940827075203073/3Ywj3wKa_normal.png" TargetMode="External" /><Relationship Id="rId1119" Type="http://schemas.openxmlformats.org/officeDocument/2006/relationships/hyperlink" Target="http://pbs.twimg.com/profile_images/1102940827075203073/3Ywj3wKa_normal.png" TargetMode="External" /><Relationship Id="rId1120" Type="http://schemas.openxmlformats.org/officeDocument/2006/relationships/hyperlink" Target="http://pbs.twimg.com/profile_images/854813617061068801/APMcNz3A_normal.jpg" TargetMode="External" /><Relationship Id="rId1121" Type="http://schemas.openxmlformats.org/officeDocument/2006/relationships/hyperlink" Target="http://pbs.twimg.com/profile_images/854813617061068801/APMcNz3A_normal.jpg" TargetMode="External" /><Relationship Id="rId1122" Type="http://schemas.openxmlformats.org/officeDocument/2006/relationships/hyperlink" Target="http://pbs.twimg.com/profile_images/854813617061068801/APMcNz3A_normal.jpg" TargetMode="External" /><Relationship Id="rId1123" Type="http://schemas.openxmlformats.org/officeDocument/2006/relationships/hyperlink" Target="http://pbs.twimg.com/profile_images/854813617061068801/APMcNz3A_normal.jpg" TargetMode="External" /><Relationship Id="rId1124" Type="http://schemas.openxmlformats.org/officeDocument/2006/relationships/hyperlink" Target="http://pbs.twimg.com/profile_images/854813617061068801/APMcNz3A_normal.jpg" TargetMode="External" /><Relationship Id="rId1125" Type="http://schemas.openxmlformats.org/officeDocument/2006/relationships/hyperlink" Target="http://pbs.twimg.com/profile_images/854813617061068801/APMcNz3A_normal.jpg" TargetMode="External" /><Relationship Id="rId1126" Type="http://schemas.openxmlformats.org/officeDocument/2006/relationships/hyperlink" Target="http://pbs.twimg.com/profile_images/1030813591748964352/SK1WVieR_normal.jpg" TargetMode="External" /><Relationship Id="rId1127" Type="http://schemas.openxmlformats.org/officeDocument/2006/relationships/hyperlink" Target="http://pbs.twimg.com/profile_images/1030813591748964352/SK1WVieR_normal.jpg" TargetMode="External" /><Relationship Id="rId1128" Type="http://schemas.openxmlformats.org/officeDocument/2006/relationships/hyperlink" Target="http://pbs.twimg.com/profile_images/1030813591748964352/SK1WVieR_normal.jpg" TargetMode="External" /><Relationship Id="rId1129" Type="http://schemas.openxmlformats.org/officeDocument/2006/relationships/hyperlink" Target="http://pbs.twimg.com/profile_images/828564150787985408/CR4wEcF9_normal.jpg" TargetMode="External" /><Relationship Id="rId1130" Type="http://schemas.openxmlformats.org/officeDocument/2006/relationships/hyperlink" Target="http://pbs.twimg.com/profile_images/1102940827075203073/3Ywj3wKa_normal.png" TargetMode="External" /><Relationship Id="rId1131" Type="http://schemas.openxmlformats.org/officeDocument/2006/relationships/hyperlink" Target="http://pbs.twimg.com/profile_images/1030813591748964352/SK1WVieR_normal.jpg" TargetMode="External" /><Relationship Id="rId1132" Type="http://schemas.openxmlformats.org/officeDocument/2006/relationships/hyperlink" Target="http://pbs.twimg.com/profile_images/1030813591748964352/SK1WVieR_normal.jpg" TargetMode="External" /><Relationship Id="rId1133" Type="http://schemas.openxmlformats.org/officeDocument/2006/relationships/hyperlink" Target="http://pbs.twimg.com/profile_images/1030813591748964352/SK1WVieR_normal.jpg" TargetMode="External" /><Relationship Id="rId1134" Type="http://schemas.openxmlformats.org/officeDocument/2006/relationships/hyperlink" Target="http://pbs.twimg.com/profile_images/1030813591748964352/SK1WVieR_normal.jpg" TargetMode="External" /><Relationship Id="rId1135" Type="http://schemas.openxmlformats.org/officeDocument/2006/relationships/hyperlink" Target="http://pbs.twimg.com/profile_images/1030813591748964352/SK1WVieR_normal.jpg" TargetMode="External" /><Relationship Id="rId1136" Type="http://schemas.openxmlformats.org/officeDocument/2006/relationships/hyperlink" Target="http://pbs.twimg.com/profile_images/1030813591748964352/SK1WVieR_normal.jpg" TargetMode="External" /><Relationship Id="rId1137" Type="http://schemas.openxmlformats.org/officeDocument/2006/relationships/hyperlink" Target="http://pbs.twimg.com/profile_images/1030813591748964352/SK1WVieR_normal.jpg" TargetMode="External" /><Relationship Id="rId1138" Type="http://schemas.openxmlformats.org/officeDocument/2006/relationships/hyperlink" Target="http://pbs.twimg.com/profile_images/1030813591748964352/SK1WVieR_normal.jpg" TargetMode="External" /><Relationship Id="rId1139" Type="http://schemas.openxmlformats.org/officeDocument/2006/relationships/hyperlink" Target="http://pbs.twimg.com/profile_images/828564150787985408/CR4wEcF9_normal.jpg" TargetMode="External" /><Relationship Id="rId1140" Type="http://schemas.openxmlformats.org/officeDocument/2006/relationships/hyperlink" Target="http://pbs.twimg.com/profile_images/828564150787985408/CR4wEcF9_normal.jpg" TargetMode="External" /><Relationship Id="rId1141" Type="http://schemas.openxmlformats.org/officeDocument/2006/relationships/hyperlink" Target="http://pbs.twimg.com/profile_images/1102940827075203073/3Ywj3wKa_normal.png" TargetMode="External" /><Relationship Id="rId1142" Type="http://schemas.openxmlformats.org/officeDocument/2006/relationships/hyperlink" Target="http://pbs.twimg.com/profile_images/1102940827075203073/3Ywj3wKa_normal.png" TargetMode="External" /><Relationship Id="rId1143" Type="http://schemas.openxmlformats.org/officeDocument/2006/relationships/hyperlink" Target="http://pbs.twimg.com/profile_images/828564150787985408/CR4wEcF9_normal.jpg" TargetMode="External" /><Relationship Id="rId1144" Type="http://schemas.openxmlformats.org/officeDocument/2006/relationships/hyperlink" Target="http://pbs.twimg.com/profile_images/828564150787985408/CR4wEcF9_normal.jpg" TargetMode="External" /><Relationship Id="rId1145" Type="http://schemas.openxmlformats.org/officeDocument/2006/relationships/hyperlink" Target="http://pbs.twimg.com/profile_images/828564150787985408/CR4wEcF9_normal.jpg" TargetMode="External" /><Relationship Id="rId1146" Type="http://schemas.openxmlformats.org/officeDocument/2006/relationships/hyperlink" Target="http://pbs.twimg.com/profile_images/1102940827075203073/3Ywj3wKa_normal.png" TargetMode="External" /><Relationship Id="rId1147" Type="http://schemas.openxmlformats.org/officeDocument/2006/relationships/hyperlink" Target="http://pbs.twimg.com/profile_images/1102940827075203073/3Ywj3wKa_normal.png" TargetMode="External" /><Relationship Id="rId1148" Type="http://schemas.openxmlformats.org/officeDocument/2006/relationships/hyperlink" Target="http://pbs.twimg.com/profile_images/1140693722201513985/cvIkwjz9_normal.jpg" TargetMode="External" /><Relationship Id="rId1149" Type="http://schemas.openxmlformats.org/officeDocument/2006/relationships/hyperlink" Target="http://pbs.twimg.com/profile_images/1102940827075203073/3Ywj3wKa_normal.png" TargetMode="External" /><Relationship Id="rId1150" Type="http://schemas.openxmlformats.org/officeDocument/2006/relationships/hyperlink" Target="https://pbs.twimg.com/ext_tw_video_thumb/1146053780997201921/pu/img/cPqbhjt0wdKru_6b.jpg" TargetMode="External" /><Relationship Id="rId1151" Type="http://schemas.openxmlformats.org/officeDocument/2006/relationships/hyperlink" Target="https://pbs.twimg.com/ext_tw_video_thumb/1146053780997201921/pu/img/cPqbhjt0wdKru_6b.jpg" TargetMode="External" /><Relationship Id="rId1152" Type="http://schemas.openxmlformats.org/officeDocument/2006/relationships/hyperlink" Target="https://pbs.twimg.com/media/D-fLO8HXsAAR35m.jpg" TargetMode="External" /><Relationship Id="rId1153" Type="http://schemas.openxmlformats.org/officeDocument/2006/relationships/hyperlink" Target="https://pbs.twimg.com/media/D-fLO8HXsAAR35m.jpg" TargetMode="External" /><Relationship Id="rId1154" Type="http://schemas.openxmlformats.org/officeDocument/2006/relationships/hyperlink" Target="https://pbs.twimg.com/ext_tw_video_thumb/1146101401120104448/pu/img/6LIJniMWjj-eKCsv.jpg" TargetMode="External" /><Relationship Id="rId1155" Type="http://schemas.openxmlformats.org/officeDocument/2006/relationships/hyperlink" Target="https://pbs.twimg.com/ext_tw_video_thumb/1146101401120104448/pu/img/6LIJniMWjj-eKCsv.jpg" TargetMode="External" /><Relationship Id="rId1156" Type="http://schemas.openxmlformats.org/officeDocument/2006/relationships/hyperlink" Target="http://pbs.twimg.com/profile_images/1132335395528691712/161rXVij_normal.jpg" TargetMode="External" /><Relationship Id="rId1157" Type="http://schemas.openxmlformats.org/officeDocument/2006/relationships/hyperlink" Target="https://pbs.twimg.com/media/D-i1AlAXkAALFUt.jpg" TargetMode="External" /><Relationship Id="rId1158" Type="http://schemas.openxmlformats.org/officeDocument/2006/relationships/hyperlink" Target="https://pbs.twimg.com/ext_tw_video_thumb/1146418016755834881/pu/img/TNNPecgKCuQQr5iZ.jpg" TargetMode="External" /><Relationship Id="rId1159" Type="http://schemas.openxmlformats.org/officeDocument/2006/relationships/hyperlink" Target="https://pbs.twimg.com/ext_tw_video_thumb/1146418016755834881/pu/img/TNNPecgKCuQQr5iZ.jpg" TargetMode="External" /><Relationship Id="rId1160" Type="http://schemas.openxmlformats.org/officeDocument/2006/relationships/hyperlink" Target="https://pbs.twimg.com/ext_tw_video_thumb/1146845053802950656/pu/img/6z4LNJcCROaRGXdA.jpg" TargetMode="External" /><Relationship Id="rId1161" Type="http://schemas.openxmlformats.org/officeDocument/2006/relationships/hyperlink" Target="https://pbs.twimg.com/ext_tw_video_thumb/1146845053802950656/pu/img/6z4LNJcCROaRGXdA.jpg" TargetMode="External" /><Relationship Id="rId1162" Type="http://schemas.openxmlformats.org/officeDocument/2006/relationships/hyperlink" Target="http://pbs.twimg.com/profile_images/1132335395528691712/161rXVij_normal.jpg" TargetMode="External" /><Relationship Id="rId1163" Type="http://schemas.openxmlformats.org/officeDocument/2006/relationships/hyperlink" Target="http://pbs.twimg.com/profile_images/1132335395528691712/161rXVij_normal.jpg" TargetMode="External" /><Relationship Id="rId1164" Type="http://schemas.openxmlformats.org/officeDocument/2006/relationships/hyperlink" Target="https://pbs.twimg.com/media/D-vB9U-WsAgSOfF.jpg" TargetMode="External" /><Relationship Id="rId1165" Type="http://schemas.openxmlformats.org/officeDocument/2006/relationships/hyperlink" Target="https://pbs.twimg.com/media/D-vB9U-WsAgSOfF.jpg" TargetMode="External" /><Relationship Id="rId1166" Type="http://schemas.openxmlformats.org/officeDocument/2006/relationships/hyperlink" Target="http://pbs.twimg.com/profile_images/1132335395528691712/161rXVij_normal.jpg" TargetMode="External" /><Relationship Id="rId1167" Type="http://schemas.openxmlformats.org/officeDocument/2006/relationships/hyperlink" Target="http://pbs.twimg.com/profile_images/1132335395528691712/161rXVij_normal.jpg" TargetMode="External" /><Relationship Id="rId1168" Type="http://schemas.openxmlformats.org/officeDocument/2006/relationships/hyperlink" Target="https://pbs.twimg.com/ext_tw_video_thumb/1149358472338825216/pu/img/4kQyr_XrXZyLDE9R.jpg" TargetMode="External" /><Relationship Id="rId1169" Type="http://schemas.openxmlformats.org/officeDocument/2006/relationships/hyperlink" Target="https://pbs.twimg.com/ext_tw_video_thumb/1149358472338825216/pu/img/4kQyr_XrXZyLDE9R.jpg" TargetMode="External" /><Relationship Id="rId1170" Type="http://schemas.openxmlformats.org/officeDocument/2006/relationships/hyperlink" Target="https://pbs.twimg.com/ext_tw_video_thumb/1149740875393708034/pu/img/Fhw3dVaCumCaFSOv.jpg" TargetMode="External" /><Relationship Id="rId1171" Type="http://schemas.openxmlformats.org/officeDocument/2006/relationships/hyperlink" Target="https://pbs.twimg.com/ext_tw_video_thumb/1149740875393708034/pu/img/Fhw3dVaCumCaFSOv.jpg" TargetMode="External" /><Relationship Id="rId1172" Type="http://schemas.openxmlformats.org/officeDocument/2006/relationships/hyperlink" Target="http://pbs.twimg.com/profile_images/1132335395528691712/161rXVij_normal.jpg" TargetMode="External" /><Relationship Id="rId1173" Type="http://schemas.openxmlformats.org/officeDocument/2006/relationships/hyperlink" Target="http://pbs.twimg.com/profile_images/1132335395528691712/161rXVij_normal.jpg" TargetMode="External" /><Relationship Id="rId1174" Type="http://schemas.openxmlformats.org/officeDocument/2006/relationships/hyperlink" Target="http://pbs.twimg.com/profile_images/1132335395528691712/161rXVij_normal.jpg" TargetMode="External" /><Relationship Id="rId1175" Type="http://schemas.openxmlformats.org/officeDocument/2006/relationships/hyperlink" Target="http://pbs.twimg.com/profile_images/1132335395528691712/161rXVij_normal.jpg" TargetMode="External" /><Relationship Id="rId1176" Type="http://schemas.openxmlformats.org/officeDocument/2006/relationships/hyperlink" Target="http://pbs.twimg.com/profile_images/1132335395528691712/161rXVij_normal.jpg" TargetMode="External" /><Relationship Id="rId1177" Type="http://schemas.openxmlformats.org/officeDocument/2006/relationships/hyperlink" Target="http://pbs.twimg.com/profile_images/1132335395528691712/161rXVij_normal.jpg" TargetMode="External" /><Relationship Id="rId1178" Type="http://schemas.openxmlformats.org/officeDocument/2006/relationships/hyperlink" Target="http://pbs.twimg.com/profile_images/1132335395528691712/161rXVij_normal.jpg" TargetMode="External" /><Relationship Id="rId1179" Type="http://schemas.openxmlformats.org/officeDocument/2006/relationships/hyperlink" Target="http://pbs.twimg.com/profile_images/1132335395528691712/161rXVij_normal.jpg" TargetMode="External" /><Relationship Id="rId1180" Type="http://schemas.openxmlformats.org/officeDocument/2006/relationships/hyperlink" Target="http://pbs.twimg.com/profile_images/1132335395528691712/161rXVij_normal.jpg" TargetMode="External" /><Relationship Id="rId1181" Type="http://schemas.openxmlformats.org/officeDocument/2006/relationships/hyperlink" Target="http://pbs.twimg.com/profile_images/1132335395528691712/161rXVij_normal.jpg" TargetMode="External" /><Relationship Id="rId1182" Type="http://schemas.openxmlformats.org/officeDocument/2006/relationships/hyperlink" Target="http://pbs.twimg.com/profile_images/1132335395528691712/161rXVij_normal.jpg" TargetMode="External" /><Relationship Id="rId1183" Type="http://schemas.openxmlformats.org/officeDocument/2006/relationships/hyperlink" Target="http://pbs.twimg.com/profile_images/1132335395528691712/161rXVij_normal.jpg" TargetMode="External" /><Relationship Id="rId1184" Type="http://schemas.openxmlformats.org/officeDocument/2006/relationships/hyperlink" Target="http://pbs.twimg.com/profile_images/1132335395528691712/161rXVij_normal.jpg" TargetMode="External" /><Relationship Id="rId1185" Type="http://schemas.openxmlformats.org/officeDocument/2006/relationships/hyperlink" Target="http://pbs.twimg.com/profile_images/1132335395528691712/161rXVij_normal.jpg" TargetMode="External" /><Relationship Id="rId1186" Type="http://schemas.openxmlformats.org/officeDocument/2006/relationships/hyperlink" Target="http://pbs.twimg.com/profile_images/1132335395528691712/161rXVij_normal.jpg" TargetMode="External" /><Relationship Id="rId1187" Type="http://schemas.openxmlformats.org/officeDocument/2006/relationships/hyperlink" Target="http://pbs.twimg.com/profile_images/1132335395528691712/161rXVij_normal.jpg" TargetMode="External" /><Relationship Id="rId1188" Type="http://schemas.openxmlformats.org/officeDocument/2006/relationships/hyperlink" Target="http://pbs.twimg.com/profile_images/1132335395528691712/161rXVij_normal.jpg" TargetMode="External" /><Relationship Id="rId1189" Type="http://schemas.openxmlformats.org/officeDocument/2006/relationships/hyperlink" Target="http://pbs.twimg.com/profile_images/1132335395528691712/161rXVij_normal.jpg" TargetMode="External" /><Relationship Id="rId1190" Type="http://schemas.openxmlformats.org/officeDocument/2006/relationships/hyperlink" Target="http://pbs.twimg.com/profile_images/1132335395528691712/161rXVij_normal.jpg" TargetMode="External" /><Relationship Id="rId1191" Type="http://schemas.openxmlformats.org/officeDocument/2006/relationships/hyperlink" Target="http://pbs.twimg.com/profile_images/1132335395528691712/161rXVij_normal.jpg" TargetMode="External" /><Relationship Id="rId1192" Type="http://schemas.openxmlformats.org/officeDocument/2006/relationships/hyperlink" Target="http://pbs.twimg.com/profile_images/1132335395528691712/161rXVij_normal.jpg" TargetMode="External" /><Relationship Id="rId1193" Type="http://schemas.openxmlformats.org/officeDocument/2006/relationships/hyperlink" Target="http://pbs.twimg.com/profile_images/1132335395528691712/161rXVij_normal.jpg" TargetMode="External" /><Relationship Id="rId1194" Type="http://schemas.openxmlformats.org/officeDocument/2006/relationships/hyperlink" Target="http://pbs.twimg.com/profile_images/1132335395528691712/161rXVij_normal.jpg" TargetMode="External" /><Relationship Id="rId1195" Type="http://schemas.openxmlformats.org/officeDocument/2006/relationships/hyperlink" Target="http://pbs.twimg.com/profile_images/1132335395528691712/161rXVij_normal.jpg" TargetMode="External" /><Relationship Id="rId1196" Type="http://schemas.openxmlformats.org/officeDocument/2006/relationships/hyperlink" Target="http://pbs.twimg.com/profile_images/1132335395528691712/161rXVij_normal.jpg" TargetMode="External" /><Relationship Id="rId1197" Type="http://schemas.openxmlformats.org/officeDocument/2006/relationships/hyperlink" Target="http://pbs.twimg.com/profile_images/1132335395528691712/161rXVij_normal.jpg" TargetMode="External" /><Relationship Id="rId1198" Type="http://schemas.openxmlformats.org/officeDocument/2006/relationships/hyperlink" Target="http://pbs.twimg.com/profile_images/1132335395528691712/161rXVij_normal.jpg" TargetMode="External" /><Relationship Id="rId1199" Type="http://schemas.openxmlformats.org/officeDocument/2006/relationships/hyperlink" Target="http://pbs.twimg.com/profile_images/1132335395528691712/161rXVij_normal.jpg" TargetMode="External" /><Relationship Id="rId1200" Type="http://schemas.openxmlformats.org/officeDocument/2006/relationships/hyperlink" Target="http://pbs.twimg.com/profile_images/1132335395528691712/161rXVij_normal.jpg" TargetMode="External" /><Relationship Id="rId1201" Type="http://schemas.openxmlformats.org/officeDocument/2006/relationships/hyperlink" Target="http://pbs.twimg.com/profile_images/1132335395528691712/161rXVij_normal.jpg" TargetMode="External" /><Relationship Id="rId1202" Type="http://schemas.openxmlformats.org/officeDocument/2006/relationships/hyperlink" Target="http://pbs.twimg.com/profile_images/1132335395528691712/161rXVij_normal.jpg" TargetMode="External" /><Relationship Id="rId1203" Type="http://schemas.openxmlformats.org/officeDocument/2006/relationships/hyperlink" Target="http://pbs.twimg.com/profile_images/1132335395528691712/161rXVij_normal.jpg" TargetMode="External" /><Relationship Id="rId1204" Type="http://schemas.openxmlformats.org/officeDocument/2006/relationships/hyperlink" Target="http://pbs.twimg.com/profile_images/1132335395528691712/161rXVij_normal.jpg" TargetMode="External" /><Relationship Id="rId1205" Type="http://schemas.openxmlformats.org/officeDocument/2006/relationships/hyperlink" Target="http://pbs.twimg.com/profile_images/1132335395528691712/161rXVij_normal.jpg" TargetMode="External" /><Relationship Id="rId1206" Type="http://schemas.openxmlformats.org/officeDocument/2006/relationships/hyperlink" Target="http://pbs.twimg.com/profile_images/1132335395528691712/161rXVij_normal.jpg" TargetMode="External" /><Relationship Id="rId1207" Type="http://schemas.openxmlformats.org/officeDocument/2006/relationships/hyperlink" Target="http://pbs.twimg.com/profile_images/1132335395528691712/161rXVij_normal.jpg" TargetMode="External" /><Relationship Id="rId1208" Type="http://schemas.openxmlformats.org/officeDocument/2006/relationships/hyperlink" Target="http://pbs.twimg.com/profile_images/1132335395528691712/161rXVij_normal.jpg" TargetMode="External" /><Relationship Id="rId1209" Type="http://schemas.openxmlformats.org/officeDocument/2006/relationships/hyperlink" Target="http://pbs.twimg.com/profile_images/1102940827075203073/3Ywj3wKa_normal.png" TargetMode="External" /><Relationship Id="rId1210" Type="http://schemas.openxmlformats.org/officeDocument/2006/relationships/hyperlink" Target="http://pbs.twimg.com/profile_images/1102940827075203073/3Ywj3wKa_normal.png" TargetMode="External" /><Relationship Id="rId1211" Type="http://schemas.openxmlformats.org/officeDocument/2006/relationships/hyperlink" Target="http://pbs.twimg.com/profile_images/1102940827075203073/3Ywj3wKa_normal.png" TargetMode="External" /><Relationship Id="rId1212" Type="http://schemas.openxmlformats.org/officeDocument/2006/relationships/hyperlink" Target="http://pbs.twimg.com/profile_images/1102940827075203073/3Ywj3wKa_normal.png" TargetMode="External" /><Relationship Id="rId1213" Type="http://schemas.openxmlformats.org/officeDocument/2006/relationships/hyperlink" Target="http://pbs.twimg.com/profile_images/1102940827075203073/3Ywj3wKa_normal.png" TargetMode="External" /><Relationship Id="rId1214" Type="http://schemas.openxmlformats.org/officeDocument/2006/relationships/hyperlink" Target="http://pbs.twimg.com/profile_images/1102940827075203073/3Ywj3wKa_normal.png" TargetMode="External" /><Relationship Id="rId1215" Type="http://schemas.openxmlformats.org/officeDocument/2006/relationships/hyperlink" Target="http://pbs.twimg.com/profile_images/1102940827075203073/3Ywj3wKa_normal.png" TargetMode="External" /><Relationship Id="rId1216" Type="http://schemas.openxmlformats.org/officeDocument/2006/relationships/hyperlink" Target="http://pbs.twimg.com/profile_images/1102940827075203073/3Ywj3wKa_normal.png" TargetMode="External" /><Relationship Id="rId1217" Type="http://schemas.openxmlformats.org/officeDocument/2006/relationships/hyperlink" Target="http://pbs.twimg.com/profile_images/1102940827075203073/3Ywj3wKa_normal.png" TargetMode="External" /><Relationship Id="rId1218" Type="http://schemas.openxmlformats.org/officeDocument/2006/relationships/hyperlink" Target="http://pbs.twimg.com/profile_images/1102940827075203073/3Ywj3wKa_normal.png" TargetMode="External" /><Relationship Id="rId1219" Type="http://schemas.openxmlformats.org/officeDocument/2006/relationships/hyperlink" Target="http://pbs.twimg.com/profile_images/1102940827075203073/3Ywj3wKa_normal.png" TargetMode="External" /><Relationship Id="rId1220" Type="http://schemas.openxmlformats.org/officeDocument/2006/relationships/hyperlink" Target="http://pbs.twimg.com/profile_images/1102940827075203073/3Ywj3wKa_normal.png" TargetMode="External" /><Relationship Id="rId1221" Type="http://schemas.openxmlformats.org/officeDocument/2006/relationships/hyperlink" Target="http://pbs.twimg.com/profile_images/1102940827075203073/3Ywj3wKa_normal.png" TargetMode="External" /><Relationship Id="rId1222" Type="http://schemas.openxmlformats.org/officeDocument/2006/relationships/hyperlink" Target="http://pbs.twimg.com/profile_images/976597189928542208/5Rw_-3fh_normal.jpg" TargetMode="External" /><Relationship Id="rId1223" Type="http://schemas.openxmlformats.org/officeDocument/2006/relationships/hyperlink" Target="http://pbs.twimg.com/profile_images/943596894831255552/cMOzkc5i_normal.jpg" TargetMode="External" /><Relationship Id="rId1224" Type="http://schemas.openxmlformats.org/officeDocument/2006/relationships/hyperlink" Target="http://pbs.twimg.com/profile_images/943596894831255552/cMOzkc5i_normal.jpg" TargetMode="External" /><Relationship Id="rId1225" Type="http://schemas.openxmlformats.org/officeDocument/2006/relationships/hyperlink" Target="http://pbs.twimg.com/profile_images/943596894831255552/cMOzkc5i_normal.jpg" TargetMode="External" /><Relationship Id="rId1226" Type="http://schemas.openxmlformats.org/officeDocument/2006/relationships/hyperlink" Target="http://pbs.twimg.com/profile_images/1102940827075203073/3Ywj3wKa_normal.png" TargetMode="External" /><Relationship Id="rId1227" Type="http://schemas.openxmlformats.org/officeDocument/2006/relationships/hyperlink" Target="http://pbs.twimg.com/profile_images/1102940827075203073/3Ywj3wKa_normal.png" TargetMode="External" /><Relationship Id="rId1228" Type="http://schemas.openxmlformats.org/officeDocument/2006/relationships/hyperlink" Target="http://pbs.twimg.com/profile_images/1102940827075203073/3Ywj3wKa_normal.png" TargetMode="External" /><Relationship Id="rId1229" Type="http://schemas.openxmlformats.org/officeDocument/2006/relationships/hyperlink" Target="http://pbs.twimg.com/profile_images/1102940827075203073/3Ywj3wKa_normal.png" TargetMode="External" /><Relationship Id="rId1230" Type="http://schemas.openxmlformats.org/officeDocument/2006/relationships/hyperlink" Target="http://pbs.twimg.com/profile_images/1102940827075203073/3Ywj3wKa_normal.png" TargetMode="External" /><Relationship Id="rId1231" Type="http://schemas.openxmlformats.org/officeDocument/2006/relationships/hyperlink" Target="https://pbs.twimg.com/tweet_video_thumb/D_SMHYKW4AAFytR.jpg" TargetMode="External" /><Relationship Id="rId1232" Type="http://schemas.openxmlformats.org/officeDocument/2006/relationships/hyperlink" Target="http://pbs.twimg.com/profile_images/1102940827075203073/3Ywj3wKa_normal.png" TargetMode="External" /><Relationship Id="rId1233" Type="http://schemas.openxmlformats.org/officeDocument/2006/relationships/hyperlink" Target="https://pbs.twimg.com/tweet_video_thumb/D_SMHYKW4AAFytR.jpg" TargetMode="External" /><Relationship Id="rId1234" Type="http://schemas.openxmlformats.org/officeDocument/2006/relationships/hyperlink" Target="http://pbs.twimg.com/profile_images/1102940827075203073/3Ywj3wKa_normal.png" TargetMode="External" /><Relationship Id="rId1235" Type="http://schemas.openxmlformats.org/officeDocument/2006/relationships/hyperlink" Target="http://pbs.twimg.com/profile_images/908703729813254145/hfgw7Shs_normal.jpg" TargetMode="External" /><Relationship Id="rId1236" Type="http://schemas.openxmlformats.org/officeDocument/2006/relationships/hyperlink" Target="http://pbs.twimg.com/profile_images/908703729813254145/hfgw7Shs_normal.jpg" TargetMode="External" /><Relationship Id="rId1237" Type="http://schemas.openxmlformats.org/officeDocument/2006/relationships/hyperlink" Target="http://pbs.twimg.com/profile_images/908703729813254145/hfgw7Shs_normal.jpg" TargetMode="External" /><Relationship Id="rId1238" Type="http://schemas.openxmlformats.org/officeDocument/2006/relationships/hyperlink" Target="http://pbs.twimg.com/profile_images/908703729813254145/hfgw7Shs_normal.jpg" TargetMode="External" /><Relationship Id="rId1239" Type="http://schemas.openxmlformats.org/officeDocument/2006/relationships/hyperlink" Target="http://pbs.twimg.com/profile_images/1102940827075203073/3Ywj3wKa_normal.png" TargetMode="External" /><Relationship Id="rId1240" Type="http://schemas.openxmlformats.org/officeDocument/2006/relationships/hyperlink" Target="http://pbs.twimg.com/profile_images/1102940827075203073/3Ywj3wKa_normal.png" TargetMode="External" /><Relationship Id="rId1241" Type="http://schemas.openxmlformats.org/officeDocument/2006/relationships/hyperlink" Target="http://pbs.twimg.com/profile_images/1102940827075203073/3Ywj3wKa_normal.png" TargetMode="External" /><Relationship Id="rId1242" Type="http://schemas.openxmlformats.org/officeDocument/2006/relationships/hyperlink" Target="http://pbs.twimg.com/profile_images/1102940827075203073/3Ywj3wKa_normal.png" TargetMode="External" /><Relationship Id="rId1243" Type="http://schemas.openxmlformats.org/officeDocument/2006/relationships/hyperlink" Target="http://pbs.twimg.com/profile_images/1102940827075203073/3Ywj3wKa_normal.png" TargetMode="External" /><Relationship Id="rId1244" Type="http://schemas.openxmlformats.org/officeDocument/2006/relationships/hyperlink" Target="http://pbs.twimg.com/profile_images/1102940827075203073/3Ywj3wKa_normal.png" TargetMode="External" /><Relationship Id="rId1245" Type="http://schemas.openxmlformats.org/officeDocument/2006/relationships/hyperlink" Target="http://pbs.twimg.com/profile_images/1102940827075203073/3Ywj3wKa_normal.png" TargetMode="External" /><Relationship Id="rId1246" Type="http://schemas.openxmlformats.org/officeDocument/2006/relationships/hyperlink" Target="http://pbs.twimg.com/profile_images/1102940827075203073/3Ywj3wKa_normal.png" TargetMode="External" /><Relationship Id="rId1247" Type="http://schemas.openxmlformats.org/officeDocument/2006/relationships/hyperlink" Target="http://pbs.twimg.com/profile_images/1102940827075203073/3Ywj3wKa_normal.png" TargetMode="External" /><Relationship Id="rId1248" Type="http://schemas.openxmlformats.org/officeDocument/2006/relationships/hyperlink" Target="http://pbs.twimg.com/profile_images/1102940827075203073/3Ywj3wKa_normal.png" TargetMode="External" /><Relationship Id="rId1249" Type="http://schemas.openxmlformats.org/officeDocument/2006/relationships/hyperlink" Target="http://pbs.twimg.com/profile_images/1102940827075203073/3Ywj3wKa_normal.png" TargetMode="External" /><Relationship Id="rId1250" Type="http://schemas.openxmlformats.org/officeDocument/2006/relationships/hyperlink" Target="http://pbs.twimg.com/profile_images/1102940827075203073/3Ywj3wKa_normal.png" TargetMode="External" /><Relationship Id="rId1251" Type="http://schemas.openxmlformats.org/officeDocument/2006/relationships/hyperlink" Target="http://pbs.twimg.com/profile_images/1102940827075203073/3Ywj3wKa_normal.png" TargetMode="External" /><Relationship Id="rId1252" Type="http://schemas.openxmlformats.org/officeDocument/2006/relationships/hyperlink" Target="http://pbs.twimg.com/profile_images/1102940827075203073/3Ywj3wKa_normal.png" TargetMode="External" /><Relationship Id="rId1253" Type="http://schemas.openxmlformats.org/officeDocument/2006/relationships/hyperlink" Target="https://pbs.twimg.com/media/D-fSOktXsAc0kEh.jpg" TargetMode="External" /><Relationship Id="rId1254" Type="http://schemas.openxmlformats.org/officeDocument/2006/relationships/hyperlink" Target="http://pbs.twimg.com/profile_images/1102940827075203073/3Ywj3wKa_normal.png" TargetMode="External" /><Relationship Id="rId1255" Type="http://schemas.openxmlformats.org/officeDocument/2006/relationships/hyperlink" Target="https://pbs.twimg.com/media/D-gKAGPWkAMYTAK.jpg" TargetMode="External" /><Relationship Id="rId1256" Type="http://schemas.openxmlformats.org/officeDocument/2006/relationships/hyperlink" Target="http://pbs.twimg.com/profile_images/1102940827075203073/3Ywj3wKa_normal.png" TargetMode="External" /><Relationship Id="rId1257" Type="http://schemas.openxmlformats.org/officeDocument/2006/relationships/hyperlink" Target="http://pbs.twimg.com/profile_images/1102940827075203073/3Ywj3wKa_normal.png" TargetMode="External" /><Relationship Id="rId1258" Type="http://schemas.openxmlformats.org/officeDocument/2006/relationships/hyperlink" Target="https://pbs.twimg.com/media/D-jLzOkWsAAXv87.jpg" TargetMode="External" /><Relationship Id="rId1259" Type="http://schemas.openxmlformats.org/officeDocument/2006/relationships/hyperlink" Target="http://pbs.twimg.com/profile_images/1102940827075203073/3Ywj3wKa_normal.png" TargetMode="External" /><Relationship Id="rId1260" Type="http://schemas.openxmlformats.org/officeDocument/2006/relationships/hyperlink" Target="https://pbs.twimg.com/media/D-lCv3dWkAE3AUE.jpg" TargetMode="External" /><Relationship Id="rId1261" Type="http://schemas.openxmlformats.org/officeDocument/2006/relationships/hyperlink" Target="http://pbs.twimg.com/profile_images/1102940827075203073/3Ywj3wKa_normal.png" TargetMode="External" /><Relationship Id="rId1262" Type="http://schemas.openxmlformats.org/officeDocument/2006/relationships/hyperlink" Target="https://pbs.twimg.com/media/D-nXf5CWsAoBGYZ.jpg" TargetMode="External" /><Relationship Id="rId1263" Type="http://schemas.openxmlformats.org/officeDocument/2006/relationships/hyperlink" Target="https://pbs.twimg.com/media/D-oUr54WkAE0pip.jpg" TargetMode="External" /><Relationship Id="rId1264" Type="http://schemas.openxmlformats.org/officeDocument/2006/relationships/hyperlink" Target="https://pbs.twimg.com/media/D-o8uTpXoAA5mFF.jpg" TargetMode="External" /><Relationship Id="rId1265" Type="http://schemas.openxmlformats.org/officeDocument/2006/relationships/hyperlink" Target="https://pbs.twimg.com/media/D-qQKCKX4AEwenQ.jpg" TargetMode="External" /><Relationship Id="rId1266" Type="http://schemas.openxmlformats.org/officeDocument/2006/relationships/hyperlink" Target="https://pbs.twimg.com/media/D-vSOzzXoAAEU90.jpg" TargetMode="External" /><Relationship Id="rId1267" Type="http://schemas.openxmlformats.org/officeDocument/2006/relationships/hyperlink" Target="https://pbs.twimg.com/media/D-yBhHaXoAAzIt8.jpg" TargetMode="External" /><Relationship Id="rId1268" Type="http://schemas.openxmlformats.org/officeDocument/2006/relationships/hyperlink" Target="http://pbs.twimg.com/profile_images/1102940827075203073/3Ywj3wKa_normal.png" TargetMode="External" /><Relationship Id="rId1269" Type="http://schemas.openxmlformats.org/officeDocument/2006/relationships/hyperlink" Target="https://pbs.twimg.com/media/D-9-vUVXYAAsa42.jpg" TargetMode="External" /><Relationship Id="rId1270" Type="http://schemas.openxmlformats.org/officeDocument/2006/relationships/hyperlink" Target="https://pbs.twimg.com/media/D--1nNZWkAA07hV.png" TargetMode="External" /><Relationship Id="rId1271" Type="http://schemas.openxmlformats.org/officeDocument/2006/relationships/hyperlink" Target="http://pbs.twimg.com/profile_images/1102940827075203073/3Ywj3wKa_normal.png" TargetMode="External" /><Relationship Id="rId1272" Type="http://schemas.openxmlformats.org/officeDocument/2006/relationships/hyperlink" Target="http://pbs.twimg.com/profile_images/1102940827075203073/3Ywj3wKa_normal.png" TargetMode="External" /><Relationship Id="rId1273" Type="http://schemas.openxmlformats.org/officeDocument/2006/relationships/hyperlink" Target="http://pbs.twimg.com/profile_images/1102940827075203073/3Ywj3wKa_normal.png" TargetMode="External" /><Relationship Id="rId1274" Type="http://schemas.openxmlformats.org/officeDocument/2006/relationships/hyperlink" Target="http://pbs.twimg.com/profile_images/1102940827075203073/3Ywj3wKa_normal.png" TargetMode="External" /><Relationship Id="rId1275" Type="http://schemas.openxmlformats.org/officeDocument/2006/relationships/hyperlink" Target="http://pbs.twimg.com/profile_images/1102940827075203073/3Ywj3wKa_normal.png" TargetMode="External" /><Relationship Id="rId1276" Type="http://schemas.openxmlformats.org/officeDocument/2006/relationships/hyperlink" Target="http://pbs.twimg.com/profile_images/1102940827075203073/3Ywj3wKa_normal.png" TargetMode="External" /><Relationship Id="rId1277" Type="http://schemas.openxmlformats.org/officeDocument/2006/relationships/hyperlink" Target="http://pbs.twimg.com/profile_images/1102940827075203073/3Ywj3wKa_normal.png" TargetMode="External" /><Relationship Id="rId1278" Type="http://schemas.openxmlformats.org/officeDocument/2006/relationships/hyperlink" Target="http://pbs.twimg.com/profile_images/1102940827075203073/3Ywj3wKa_normal.png" TargetMode="External" /><Relationship Id="rId1279" Type="http://schemas.openxmlformats.org/officeDocument/2006/relationships/hyperlink" Target="http://pbs.twimg.com/profile_images/1102940827075203073/3Ywj3wKa_normal.png" TargetMode="External" /><Relationship Id="rId1280" Type="http://schemas.openxmlformats.org/officeDocument/2006/relationships/hyperlink" Target="http://pbs.twimg.com/profile_images/1102940827075203073/3Ywj3wKa_normal.png" TargetMode="External" /><Relationship Id="rId1281" Type="http://schemas.openxmlformats.org/officeDocument/2006/relationships/hyperlink" Target="http://pbs.twimg.com/profile_images/1102940827075203073/3Ywj3wKa_normal.png" TargetMode="External" /><Relationship Id="rId1282" Type="http://schemas.openxmlformats.org/officeDocument/2006/relationships/hyperlink" Target="https://pbs.twimg.com/media/D-o8uTpXoAA5mFF.jpg" TargetMode="External" /><Relationship Id="rId1283" Type="http://schemas.openxmlformats.org/officeDocument/2006/relationships/hyperlink" Target="http://pbs.twimg.com/profile_images/1102940827075203073/3Ywj3wKa_normal.png" TargetMode="External" /><Relationship Id="rId1284" Type="http://schemas.openxmlformats.org/officeDocument/2006/relationships/hyperlink" Target="https://pbs.twimg.com/media/D-qQKCKX4AEwenQ.jpg" TargetMode="External" /><Relationship Id="rId1285" Type="http://schemas.openxmlformats.org/officeDocument/2006/relationships/hyperlink" Target="http://pbs.twimg.com/profile_images/1102940827075203073/3Ywj3wKa_normal.png" TargetMode="External" /><Relationship Id="rId1286" Type="http://schemas.openxmlformats.org/officeDocument/2006/relationships/hyperlink" Target="http://pbs.twimg.com/profile_images/1102940827075203073/3Ywj3wKa_normal.png" TargetMode="External" /><Relationship Id="rId1287" Type="http://schemas.openxmlformats.org/officeDocument/2006/relationships/hyperlink" Target="https://pbs.twimg.com/media/D-vSOzzXoAAEU90.jpg" TargetMode="External" /><Relationship Id="rId1288" Type="http://schemas.openxmlformats.org/officeDocument/2006/relationships/hyperlink" Target="https://pbs.twimg.com/media/D-yBhHaXoAAzIt8.jpg" TargetMode="External" /><Relationship Id="rId1289" Type="http://schemas.openxmlformats.org/officeDocument/2006/relationships/hyperlink" Target="https://pbs.twimg.com/media/D-zNK-4XYAE9S7y.jpg" TargetMode="External" /><Relationship Id="rId1290" Type="http://schemas.openxmlformats.org/officeDocument/2006/relationships/hyperlink" Target="http://pbs.twimg.com/profile_images/1102940827075203073/3Ywj3wKa_normal.png" TargetMode="External" /><Relationship Id="rId1291" Type="http://schemas.openxmlformats.org/officeDocument/2006/relationships/hyperlink" Target="https://pbs.twimg.com/media/D-9-vUVXYAAsa42.jpg" TargetMode="External" /><Relationship Id="rId1292" Type="http://schemas.openxmlformats.org/officeDocument/2006/relationships/hyperlink" Target="http://pbs.twimg.com/profile_images/1102940827075203073/3Ywj3wKa_normal.png" TargetMode="External" /><Relationship Id="rId1293" Type="http://schemas.openxmlformats.org/officeDocument/2006/relationships/hyperlink" Target="http://pbs.twimg.com/profile_images/1102940827075203073/3Ywj3wKa_normal.png" TargetMode="External" /><Relationship Id="rId1294" Type="http://schemas.openxmlformats.org/officeDocument/2006/relationships/hyperlink" Target="http://pbs.twimg.com/profile_images/1102940827075203073/3Ywj3wKa_normal.png" TargetMode="External" /><Relationship Id="rId1295" Type="http://schemas.openxmlformats.org/officeDocument/2006/relationships/hyperlink" Target="http://pbs.twimg.com/profile_images/1102940827075203073/3Ywj3wKa_normal.png" TargetMode="External" /><Relationship Id="rId1296" Type="http://schemas.openxmlformats.org/officeDocument/2006/relationships/hyperlink" Target="http://pbs.twimg.com/profile_images/1102940827075203073/3Ywj3wKa_normal.png" TargetMode="External" /><Relationship Id="rId1297" Type="http://schemas.openxmlformats.org/officeDocument/2006/relationships/hyperlink" Target="http://pbs.twimg.com/profile_images/1102940827075203073/3Ywj3wKa_normal.png" TargetMode="External" /><Relationship Id="rId1298" Type="http://schemas.openxmlformats.org/officeDocument/2006/relationships/hyperlink" Target="http://pbs.twimg.com/profile_images/1102940827075203073/3Ywj3wKa_normal.png" TargetMode="External" /><Relationship Id="rId1299" Type="http://schemas.openxmlformats.org/officeDocument/2006/relationships/hyperlink" Target="http://pbs.twimg.com/profile_images/1102940827075203073/3Ywj3wKa_normal.png" TargetMode="External" /><Relationship Id="rId1300" Type="http://schemas.openxmlformats.org/officeDocument/2006/relationships/hyperlink" Target="http://pbs.twimg.com/profile_images/1102940827075203073/3Ywj3wKa_normal.png" TargetMode="External" /><Relationship Id="rId1301" Type="http://schemas.openxmlformats.org/officeDocument/2006/relationships/hyperlink" Target="http://pbs.twimg.com/profile_images/1102940827075203073/3Ywj3wKa_normal.png" TargetMode="External" /><Relationship Id="rId1302" Type="http://schemas.openxmlformats.org/officeDocument/2006/relationships/hyperlink" Target="http://pbs.twimg.com/profile_images/1102940827075203073/3Ywj3wKa_normal.png" TargetMode="External" /><Relationship Id="rId1303" Type="http://schemas.openxmlformats.org/officeDocument/2006/relationships/hyperlink" Target="https://pbs.twimg.com/media/D-efdDAUIAE14-n.jpg" TargetMode="External" /><Relationship Id="rId1304" Type="http://schemas.openxmlformats.org/officeDocument/2006/relationships/hyperlink" Target="http://pbs.twimg.com/profile_images/1101894125820014592/lhkfnvOm_normal.jpg" TargetMode="External" /><Relationship Id="rId1305" Type="http://schemas.openxmlformats.org/officeDocument/2006/relationships/hyperlink" Target="http://pbs.twimg.com/profile_images/1101894125820014592/lhkfnvOm_normal.jpg" TargetMode="External" /><Relationship Id="rId1306" Type="http://schemas.openxmlformats.org/officeDocument/2006/relationships/hyperlink" Target="http://pbs.twimg.com/profile_images/1101894125820014592/lhkfnvOm_normal.jpg" TargetMode="External" /><Relationship Id="rId1307" Type="http://schemas.openxmlformats.org/officeDocument/2006/relationships/hyperlink" Target="http://pbs.twimg.com/profile_images/1101894125820014592/lhkfnvOm_normal.jpg" TargetMode="External" /><Relationship Id="rId1308" Type="http://schemas.openxmlformats.org/officeDocument/2006/relationships/hyperlink" Target="http://pbs.twimg.com/profile_images/1101894125820014592/lhkfnvOm_normal.jpg" TargetMode="External" /><Relationship Id="rId1309" Type="http://schemas.openxmlformats.org/officeDocument/2006/relationships/hyperlink" Target="http://pbs.twimg.com/profile_images/1101894125820014592/lhkfnvOm_normal.jpg" TargetMode="External" /><Relationship Id="rId1310" Type="http://schemas.openxmlformats.org/officeDocument/2006/relationships/hyperlink" Target="https://pbs.twimg.com/ext_tw_video_thumb/1148682735923400704/pu/img/fTfyBjn0QD3Ge7TW.jpg" TargetMode="External" /><Relationship Id="rId1311" Type="http://schemas.openxmlformats.org/officeDocument/2006/relationships/hyperlink" Target="https://pbs.twimg.com/ext_tw_video_thumb/1148532722777899008/pu/img/XM6nHwiLW2meADEI.jpg" TargetMode="External" /><Relationship Id="rId1312" Type="http://schemas.openxmlformats.org/officeDocument/2006/relationships/hyperlink" Target="http://pbs.twimg.com/profile_images/1101894125820014592/lhkfnvOm_normal.jpg" TargetMode="External" /><Relationship Id="rId1313" Type="http://schemas.openxmlformats.org/officeDocument/2006/relationships/hyperlink" Target="https://pbs.twimg.com/ext_tw_video_thumb/1149108544861605889/pu/img/I4MmfJ4vT3nPJeB8.jpg" TargetMode="External" /><Relationship Id="rId1314" Type="http://schemas.openxmlformats.org/officeDocument/2006/relationships/hyperlink" Target="https://pbs.twimg.com/ext_tw_video_thumb/1150132289722114048/pu/img/XhscQY8JuqxzKC11.jpg" TargetMode="External" /><Relationship Id="rId1315" Type="http://schemas.openxmlformats.org/officeDocument/2006/relationships/hyperlink" Target="http://pbs.twimg.com/profile_images/1102940827075203073/3Ywj3wKa_normal.png" TargetMode="External" /><Relationship Id="rId1316" Type="http://schemas.openxmlformats.org/officeDocument/2006/relationships/hyperlink" Target="http://pbs.twimg.com/profile_images/1102940827075203073/3Ywj3wKa_normal.png" TargetMode="External" /><Relationship Id="rId1317" Type="http://schemas.openxmlformats.org/officeDocument/2006/relationships/hyperlink" Target="http://pbs.twimg.com/profile_images/1102940827075203073/3Ywj3wKa_normal.png" TargetMode="External" /><Relationship Id="rId1318" Type="http://schemas.openxmlformats.org/officeDocument/2006/relationships/hyperlink" Target="http://pbs.twimg.com/profile_images/1102940827075203073/3Ywj3wKa_normal.png" TargetMode="External" /><Relationship Id="rId1319" Type="http://schemas.openxmlformats.org/officeDocument/2006/relationships/hyperlink" Target="http://pbs.twimg.com/profile_images/1102940827075203073/3Ywj3wKa_normal.png" TargetMode="External" /><Relationship Id="rId1320" Type="http://schemas.openxmlformats.org/officeDocument/2006/relationships/hyperlink" Target="http://pbs.twimg.com/profile_images/1102940827075203073/3Ywj3wKa_normal.png" TargetMode="External" /><Relationship Id="rId1321" Type="http://schemas.openxmlformats.org/officeDocument/2006/relationships/hyperlink" Target="http://pbs.twimg.com/profile_images/1102940827075203073/3Ywj3wKa_normal.png" TargetMode="External" /><Relationship Id="rId1322" Type="http://schemas.openxmlformats.org/officeDocument/2006/relationships/hyperlink" Target="http://pbs.twimg.com/profile_images/1102940827075203073/3Ywj3wKa_normal.png" TargetMode="External" /><Relationship Id="rId1323" Type="http://schemas.openxmlformats.org/officeDocument/2006/relationships/hyperlink" Target="http://pbs.twimg.com/profile_images/1102940827075203073/3Ywj3wKa_normal.png" TargetMode="External" /><Relationship Id="rId1324" Type="http://schemas.openxmlformats.org/officeDocument/2006/relationships/hyperlink" Target="http://pbs.twimg.com/profile_images/1102940827075203073/3Ywj3wKa_normal.png" TargetMode="External" /><Relationship Id="rId1325" Type="http://schemas.openxmlformats.org/officeDocument/2006/relationships/hyperlink" Target="http://pbs.twimg.com/profile_images/1102940827075203073/3Ywj3wKa_normal.png" TargetMode="External" /><Relationship Id="rId1326" Type="http://schemas.openxmlformats.org/officeDocument/2006/relationships/hyperlink" Target="http://pbs.twimg.com/profile_images/1102940827075203073/3Ywj3wKa_normal.png" TargetMode="External" /><Relationship Id="rId1327" Type="http://schemas.openxmlformats.org/officeDocument/2006/relationships/hyperlink" Target="http://pbs.twimg.com/profile_images/1102940827075203073/3Ywj3wKa_normal.png" TargetMode="External" /><Relationship Id="rId1328" Type="http://schemas.openxmlformats.org/officeDocument/2006/relationships/hyperlink" Target="http://pbs.twimg.com/profile_images/1102940827075203073/3Ywj3wKa_normal.png" TargetMode="External" /><Relationship Id="rId1329" Type="http://schemas.openxmlformats.org/officeDocument/2006/relationships/hyperlink" Target="http://pbs.twimg.com/profile_images/1102940827075203073/3Ywj3wKa_normal.png" TargetMode="External" /><Relationship Id="rId1330" Type="http://schemas.openxmlformats.org/officeDocument/2006/relationships/hyperlink" Target="http://pbs.twimg.com/profile_images/1102940827075203073/3Ywj3wKa_normal.png" TargetMode="External" /><Relationship Id="rId1331" Type="http://schemas.openxmlformats.org/officeDocument/2006/relationships/hyperlink" Target="http://pbs.twimg.com/profile_images/1102940827075203073/3Ywj3wKa_normal.png" TargetMode="External" /><Relationship Id="rId1332" Type="http://schemas.openxmlformats.org/officeDocument/2006/relationships/hyperlink" Target="http://pbs.twimg.com/profile_images/1102940827075203073/3Ywj3wKa_normal.png" TargetMode="External" /><Relationship Id="rId1333" Type="http://schemas.openxmlformats.org/officeDocument/2006/relationships/hyperlink" Target="http://pbs.twimg.com/profile_images/1102940827075203073/3Ywj3wKa_normal.png" TargetMode="External" /><Relationship Id="rId1334" Type="http://schemas.openxmlformats.org/officeDocument/2006/relationships/hyperlink" Target="http://pbs.twimg.com/profile_images/1102940827075203073/3Ywj3wKa_normal.png" TargetMode="External" /><Relationship Id="rId1335" Type="http://schemas.openxmlformats.org/officeDocument/2006/relationships/hyperlink" Target="http://pbs.twimg.com/profile_images/1102940827075203073/3Ywj3wKa_normal.png" TargetMode="External" /><Relationship Id="rId1336" Type="http://schemas.openxmlformats.org/officeDocument/2006/relationships/hyperlink" Target="https://pbs.twimg.com/media/D-dkQeFWwAA27GP.png" TargetMode="External" /><Relationship Id="rId1337" Type="http://schemas.openxmlformats.org/officeDocument/2006/relationships/hyperlink" Target="https://pbs.twimg.com/media/D-eHjiOWwAAUDRU.png" TargetMode="External" /><Relationship Id="rId1338" Type="http://schemas.openxmlformats.org/officeDocument/2006/relationships/hyperlink" Target="https://pbs.twimg.com/media/D-jT6euWsAAHJZm.jpg" TargetMode="External" /><Relationship Id="rId1339" Type="http://schemas.openxmlformats.org/officeDocument/2006/relationships/hyperlink" Target="https://pbs.twimg.com/media/D-j6hD-WwAAg-Ps.png" TargetMode="External" /><Relationship Id="rId1340" Type="http://schemas.openxmlformats.org/officeDocument/2006/relationships/hyperlink" Target="https://pbs.twimg.com/media/D-kSK2nW4AAoMcM.jpg" TargetMode="External" /><Relationship Id="rId1341" Type="http://schemas.openxmlformats.org/officeDocument/2006/relationships/hyperlink" Target="http://pbs.twimg.com/profile_images/1102940827075203073/3Ywj3wKa_normal.png" TargetMode="External" /><Relationship Id="rId1342" Type="http://schemas.openxmlformats.org/officeDocument/2006/relationships/hyperlink" Target="http://pbs.twimg.com/profile_images/1102940827075203073/3Ywj3wKa_normal.png" TargetMode="External" /><Relationship Id="rId1343" Type="http://schemas.openxmlformats.org/officeDocument/2006/relationships/hyperlink" Target="http://pbs.twimg.com/profile_images/1102940827075203073/3Ywj3wKa_normal.png" TargetMode="External" /><Relationship Id="rId1344" Type="http://schemas.openxmlformats.org/officeDocument/2006/relationships/hyperlink" Target="http://pbs.twimg.com/profile_images/1102940827075203073/3Ywj3wKa_normal.png" TargetMode="External" /><Relationship Id="rId1345" Type="http://schemas.openxmlformats.org/officeDocument/2006/relationships/hyperlink" Target="https://pbs.twimg.com/media/D-piO8BWwAEe1mR.jpg" TargetMode="External" /><Relationship Id="rId1346" Type="http://schemas.openxmlformats.org/officeDocument/2006/relationships/hyperlink" Target="http://pbs.twimg.com/profile_images/1102940827075203073/3Ywj3wKa_normal.png" TargetMode="External" /><Relationship Id="rId1347" Type="http://schemas.openxmlformats.org/officeDocument/2006/relationships/hyperlink" Target="http://pbs.twimg.com/profile_images/1102940827075203073/3Ywj3wKa_normal.png" TargetMode="External" /><Relationship Id="rId1348" Type="http://schemas.openxmlformats.org/officeDocument/2006/relationships/hyperlink" Target="http://pbs.twimg.com/profile_images/1102940827075203073/3Ywj3wKa_normal.png" TargetMode="External" /><Relationship Id="rId1349" Type="http://schemas.openxmlformats.org/officeDocument/2006/relationships/hyperlink" Target="http://pbs.twimg.com/profile_images/1102940827075203073/3Ywj3wKa_normal.png" TargetMode="External" /><Relationship Id="rId1350" Type="http://schemas.openxmlformats.org/officeDocument/2006/relationships/hyperlink" Target="http://pbs.twimg.com/profile_images/1102940827075203073/3Ywj3wKa_normal.png" TargetMode="External" /><Relationship Id="rId1351" Type="http://schemas.openxmlformats.org/officeDocument/2006/relationships/hyperlink" Target="http://pbs.twimg.com/profile_images/1102940827075203073/3Ywj3wKa_normal.png" TargetMode="External" /><Relationship Id="rId1352" Type="http://schemas.openxmlformats.org/officeDocument/2006/relationships/hyperlink" Target="http://pbs.twimg.com/profile_images/1102940827075203073/3Ywj3wKa_normal.png" TargetMode="External" /><Relationship Id="rId1353" Type="http://schemas.openxmlformats.org/officeDocument/2006/relationships/hyperlink" Target="http://pbs.twimg.com/profile_images/1102940827075203073/3Ywj3wKa_normal.png" TargetMode="External" /><Relationship Id="rId1354" Type="http://schemas.openxmlformats.org/officeDocument/2006/relationships/hyperlink" Target="http://pbs.twimg.com/profile_images/1102940827075203073/3Ywj3wKa_normal.png" TargetMode="External" /><Relationship Id="rId1355" Type="http://schemas.openxmlformats.org/officeDocument/2006/relationships/hyperlink" Target="http://pbs.twimg.com/profile_images/1102940827075203073/3Ywj3wKa_normal.png" TargetMode="External" /><Relationship Id="rId1356" Type="http://schemas.openxmlformats.org/officeDocument/2006/relationships/hyperlink" Target="http://pbs.twimg.com/profile_images/1102940827075203073/3Ywj3wKa_normal.png" TargetMode="External" /><Relationship Id="rId1357" Type="http://schemas.openxmlformats.org/officeDocument/2006/relationships/hyperlink" Target="http://pbs.twimg.com/profile_images/1102940827075203073/3Ywj3wKa_normal.png" TargetMode="External" /><Relationship Id="rId1358" Type="http://schemas.openxmlformats.org/officeDocument/2006/relationships/hyperlink" Target="http://pbs.twimg.com/profile_images/1102940827075203073/3Ywj3wKa_normal.png" TargetMode="External" /><Relationship Id="rId1359" Type="http://schemas.openxmlformats.org/officeDocument/2006/relationships/hyperlink" Target="http://pbs.twimg.com/profile_images/1102940827075203073/3Ywj3wKa_normal.png" TargetMode="External" /><Relationship Id="rId1360" Type="http://schemas.openxmlformats.org/officeDocument/2006/relationships/hyperlink" Target="http://pbs.twimg.com/profile_images/1102940827075203073/3Ywj3wKa_normal.png" TargetMode="External" /><Relationship Id="rId1361" Type="http://schemas.openxmlformats.org/officeDocument/2006/relationships/hyperlink" Target="http://pbs.twimg.com/profile_images/1102940827075203073/3Ywj3wKa_normal.png" TargetMode="External" /><Relationship Id="rId1362" Type="http://schemas.openxmlformats.org/officeDocument/2006/relationships/hyperlink" Target="http://pbs.twimg.com/profile_images/1102940827075203073/3Ywj3wKa_normal.png" TargetMode="External" /><Relationship Id="rId1363" Type="http://schemas.openxmlformats.org/officeDocument/2006/relationships/hyperlink" Target="http://pbs.twimg.com/profile_images/1102940827075203073/3Ywj3wKa_normal.png" TargetMode="External" /><Relationship Id="rId1364" Type="http://schemas.openxmlformats.org/officeDocument/2006/relationships/hyperlink" Target="http://pbs.twimg.com/profile_images/1102940827075203073/3Ywj3wKa_normal.png" TargetMode="External" /><Relationship Id="rId1365" Type="http://schemas.openxmlformats.org/officeDocument/2006/relationships/hyperlink" Target="http://pbs.twimg.com/profile_images/1102940827075203073/3Ywj3wKa_normal.png" TargetMode="External" /><Relationship Id="rId1366" Type="http://schemas.openxmlformats.org/officeDocument/2006/relationships/hyperlink" Target="http://pbs.twimg.com/profile_images/1102940827075203073/3Ywj3wKa_normal.png" TargetMode="External" /><Relationship Id="rId1367" Type="http://schemas.openxmlformats.org/officeDocument/2006/relationships/hyperlink" Target="https://twitter.com/#!/alexfenton/status/1138130262565543937" TargetMode="External" /><Relationship Id="rId1368" Type="http://schemas.openxmlformats.org/officeDocument/2006/relationships/hyperlink" Target="https://twitter.com/#!/alexfenton/status/1138130262565543937" TargetMode="External" /><Relationship Id="rId1369" Type="http://schemas.openxmlformats.org/officeDocument/2006/relationships/hyperlink" Target="https://twitter.com/#!/alexfenton/status/1138130262565543937" TargetMode="External" /><Relationship Id="rId1370" Type="http://schemas.openxmlformats.org/officeDocument/2006/relationships/hyperlink" Target="https://twitter.com/#!/alexfenton/status/1138130262565543937" TargetMode="External" /><Relationship Id="rId1371" Type="http://schemas.openxmlformats.org/officeDocument/2006/relationships/hyperlink" Target="https://twitter.com/#!/alexfenton/status/1138130262565543937" TargetMode="External" /><Relationship Id="rId1372" Type="http://schemas.openxmlformats.org/officeDocument/2006/relationships/hyperlink" Target="https://twitter.com/#!/alexfenton/status/1138130262565543937" TargetMode="External" /><Relationship Id="rId1373" Type="http://schemas.openxmlformats.org/officeDocument/2006/relationships/hyperlink" Target="https://twitter.com/#!/helenbevan/status/1147391245033136130" TargetMode="External" /><Relationship Id="rId1374" Type="http://schemas.openxmlformats.org/officeDocument/2006/relationships/hyperlink" Target="https://twitter.com/#!/jgustavob/status/1149743468585127936" TargetMode="External" /><Relationship Id="rId1375" Type="http://schemas.openxmlformats.org/officeDocument/2006/relationships/hyperlink" Target="https://twitter.com/#!/rainydaypftu/status/1146431139986513922" TargetMode="External" /><Relationship Id="rId1376" Type="http://schemas.openxmlformats.org/officeDocument/2006/relationships/hyperlink" Target="https://twitter.com/#!/gearaguirang/status/1145264070389485569" TargetMode="External" /><Relationship Id="rId1377" Type="http://schemas.openxmlformats.org/officeDocument/2006/relationships/hyperlink" Target="https://twitter.com/#!/gearaguirang/status/1145264070389485569" TargetMode="External" /><Relationship Id="rId1378" Type="http://schemas.openxmlformats.org/officeDocument/2006/relationships/hyperlink" Target="https://twitter.com/#!/gearaguirang/status/1145264070389485569" TargetMode="External" /><Relationship Id="rId1379" Type="http://schemas.openxmlformats.org/officeDocument/2006/relationships/hyperlink" Target="https://twitter.com/#!/profkmorrell/status/1145271115675242496" TargetMode="External" /><Relationship Id="rId1380" Type="http://schemas.openxmlformats.org/officeDocument/2006/relationships/hyperlink" Target="https://twitter.com/#!/profkmorrell/status/1145271115675242496" TargetMode="External" /><Relationship Id="rId1381" Type="http://schemas.openxmlformats.org/officeDocument/2006/relationships/hyperlink" Target="https://twitter.com/#!/profkmorrell/status/1145271115675242496" TargetMode="External" /><Relationship Id="rId1382" Type="http://schemas.openxmlformats.org/officeDocument/2006/relationships/hyperlink" Target="https://twitter.com/#!/carmelabchem/status/1145271859086274561" TargetMode="External" /><Relationship Id="rId1383" Type="http://schemas.openxmlformats.org/officeDocument/2006/relationships/hyperlink" Target="https://twitter.com/#!/carmelabchem/status/1145271859086274561" TargetMode="External" /><Relationship Id="rId1384" Type="http://schemas.openxmlformats.org/officeDocument/2006/relationships/hyperlink" Target="https://twitter.com/#!/carmelabchem/status/1145271859086274561" TargetMode="External" /><Relationship Id="rId1385" Type="http://schemas.openxmlformats.org/officeDocument/2006/relationships/hyperlink" Target="https://twitter.com/#!/mca3c/status/1145272628183273472" TargetMode="External" /><Relationship Id="rId1386" Type="http://schemas.openxmlformats.org/officeDocument/2006/relationships/hyperlink" Target="https://twitter.com/#!/mca3c/status/1145272628183273472" TargetMode="External" /><Relationship Id="rId1387" Type="http://schemas.openxmlformats.org/officeDocument/2006/relationships/hyperlink" Target="https://twitter.com/#!/mca3c/status/1145272628183273472" TargetMode="External" /><Relationship Id="rId1388" Type="http://schemas.openxmlformats.org/officeDocument/2006/relationships/hyperlink" Target="https://twitter.com/#!/falias/status/1145278610925858816" TargetMode="External" /><Relationship Id="rId1389" Type="http://schemas.openxmlformats.org/officeDocument/2006/relationships/hyperlink" Target="https://twitter.com/#!/falias/status/1145278610925858816" TargetMode="External" /><Relationship Id="rId1390" Type="http://schemas.openxmlformats.org/officeDocument/2006/relationships/hyperlink" Target="https://twitter.com/#!/falias/status/1145278610925858816" TargetMode="External" /><Relationship Id="rId1391" Type="http://schemas.openxmlformats.org/officeDocument/2006/relationships/hyperlink" Target="https://twitter.com/#!/lhsct_at/status/1145321471167881217" TargetMode="External" /><Relationship Id="rId1392" Type="http://schemas.openxmlformats.org/officeDocument/2006/relationships/hyperlink" Target="https://twitter.com/#!/lhsct_at/status/1145321471167881217" TargetMode="External" /><Relationship Id="rId1393" Type="http://schemas.openxmlformats.org/officeDocument/2006/relationships/hyperlink" Target="https://twitter.com/#!/lhsct_at/status/1145321471167881217" TargetMode="External" /><Relationship Id="rId1394" Type="http://schemas.openxmlformats.org/officeDocument/2006/relationships/hyperlink" Target="https://twitter.com/#!/b_angelam/status/1145323432755810305" TargetMode="External" /><Relationship Id="rId1395" Type="http://schemas.openxmlformats.org/officeDocument/2006/relationships/hyperlink" Target="https://twitter.com/#!/b_angelam/status/1145323432755810305" TargetMode="External" /><Relationship Id="rId1396" Type="http://schemas.openxmlformats.org/officeDocument/2006/relationships/hyperlink" Target="https://twitter.com/#!/b_angelam/status/1145323432755810305" TargetMode="External" /><Relationship Id="rId1397" Type="http://schemas.openxmlformats.org/officeDocument/2006/relationships/hyperlink" Target="https://twitter.com/#!/thecuriousluke/status/1145325147521503232" TargetMode="External" /><Relationship Id="rId1398" Type="http://schemas.openxmlformats.org/officeDocument/2006/relationships/hyperlink" Target="https://twitter.com/#!/thecuriousluke/status/1145325147521503232" TargetMode="External" /><Relationship Id="rId1399" Type="http://schemas.openxmlformats.org/officeDocument/2006/relationships/hyperlink" Target="https://twitter.com/#!/thecuriousluke/status/1145325147521503232" TargetMode="External" /><Relationship Id="rId1400" Type="http://schemas.openxmlformats.org/officeDocument/2006/relationships/hyperlink" Target="https://twitter.com/#!/thecuriousluke/status/1145325147521503232" TargetMode="External" /><Relationship Id="rId1401" Type="http://schemas.openxmlformats.org/officeDocument/2006/relationships/hyperlink" Target="https://twitter.com/#!/thecuriousluke/status/1145325147521503232" TargetMode="External" /><Relationship Id="rId1402" Type="http://schemas.openxmlformats.org/officeDocument/2006/relationships/hyperlink" Target="https://twitter.com/#!/_oliviabot/status/1145326592975134722" TargetMode="External" /><Relationship Id="rId1403" Type="http://schemas.openxmlformats.org/officeDocument/2006/relationships/hyperlink" Target="https://twitter.com/#!/_oliviabot/status/1145326592975134722" TargetMode="External" /><Relationship Id="rId1404" Type="http://schemas.openxmlformats.org/officeDocument/2006/relationships/hyperlink" Target="https://twitter.com/#!/_oliviabot/status/1145326592975134722" TargetMode="External" /><Relationship Id="rId1405" Type="http://schemas.openxmlformats.org/officeDocument/2006/relationships/hyperlink" Target="https://twitter.com/#!/_oliviabot/status/1145326592975134722" TargetMode="External" /><Relationship Id="rId1406" Type="http://schemas.openxmlformats.org/officeDocument/2006/relationships/hyperlink" Target="https://twitter.com/#!/_oliviabot/status/1145326592975134722" TargetMode="External" /><Relationship Id="rId1407" Type="http://schemas.openxmlformats.org/officeDocument/2006/relationships/hyperlink" Target="https://twitter.com/#!/_oliviabot/status/1145326592975134722" TargetMode="External" /><Relationship Id="rId1408" Type="http://schemas.openxmlformats.org/officeDocument/2006/relationships/hyperlink" Target="https://twitter.com/#!/_oliviabot/status/1145326592975134722" TargetMode="External" /><Relationship Id="rId1409" Type="http://schemas.openxmlformats.org/officeDocument/2006/relationships/hyperlink" Target="https://twitter.com/#!/_oliviabot/status/1145326592975134722" TargetMode="External" /><Relationship Id="rId1410" Type="http://schemas.openxmlformats.org/officeDocument/2006/relationships/hyperlink" Target="https://twitter.com/#!/_oliviabot/status/1145326592975134722" TargetMode="External" /><Relationship Id="rId1411" Type="http://schemas.openxmlformats.org/officeDocument/2006/relationships/hyperlink" Target="https://twitter.com/#!/_oliviabot/status/1145326592975134722" TargetMode="External" /><Relationship Id="rId1412" Type="http://schemas.openxmlformats.org/officeDocument/2006/relationships/hyperlink" Target="https://twitter.com/#!/longpopitn/status/1145349316149751808" TargetMode="External" /><Relationship Id="rId1413" Type="http://schemas.openxmlformats.org/officeDocument/2006/relationships/hyperlink" Target="https://twitter.com/#!/longpopitn/status/1145349316149751808" TargetMode="External" /><Relationship Id="rId1414" Type="http://schemas.openxmlformats.org/officeDocument/2006/relationships/hyperlink" Target="https://twitter.com/#!/longpopitn/status/1145349316149751808" TargetMode="External" /><Relationship Id="rId1415" Type="http://schemas.openxmlformats.org/officeDocument/2006/relationships/hyperlink" Target="https://twitter.com/#!/demografia_csic/status/1145349400102879233" TargetMode="External" /><Relationship Id="rId1416" Type="http://schemas.openxmlformats.org/officeDocument/2006/relationships/hyperlink" Target="https://twitter.com/#!/demografia_csic/status/1145349400102879233" TargetMode="External" /><Relationship Id="rId1417" Type="http://schemas.openxmlformats.org/officeDocument/2006/relationships/hyperlink" Target="https://twitter.com/#!/demografia_csic/status/1145349400102879233" TargetMode="External" /><Relationship Id="rId1418" Type="http://schemas.openxmlformats.org/officeDocument/2006/relationships/hyperlink" Target="https://twitter.com/#!/azsciencecomm/status/1145377231306481664" TargetMode="External" /><Relationship Id="rId1419" Type="http://schemas.openxmlformats.org/officeDocument/2006/relationships/hyperlink" Target="https://twitter.com/#!/azsciencecomm/status/1145377231306481664" TargetMode="External" /><Relationship Id="rId1420" Type="http://schemas.openxmlformats.org/officeDocument/2006/relationships/hyperlink" Target="https://twitter.com/#!/azsciencecomm/status/1145377231306481664" TargetMode="External" /><Relationship Id="rId1421" Type="http://schemas.openxmlformats.org/officeDocument/2006/relationships/hyperlink" Target="https://twitter.com/#!/sanjivvmore/status/1145479450986860544" TargetMode="External" /><Relationship Id="rId1422" Type="http://schemas.openxmlformats.org/officeDocument/2006/relationships/hyperlink" Target="https://twitter.com/#!/sanjivvmore/status/1145479450986860544" TargetMode="External" /><Relationship Id="rId1423" Type="http://schemas.openxmlformats.org/officeDocument/2006/relationships/hyperlink" Target="https://twitter.com/#!/sanjivvmore/status/1145479450986860544" TargetMode="External" /><Relationship Id="rId1424" Type="http://schemas.openxmlformats.org/officeDocument/2006/relationships/hyperlink" Target="https://twitter.com/#!/sanjivvmore/status/1145479450986860544" TargetMode="External" /><Relationship Id="rId1425" Type="http://schemas.openxmlformats.org/officeDocument/2006/relationships/hyperlink" Target="https://twitter.com/#!/sanjivvmore/status/1145479450986860544" TargetMode="External" /><Relationship Id="rId1426" Type="http://schemas.openxmlformats.org/officeDocument/2006/relationships/hyperlink" Target="https://twitter.com/#!/fez1099/status/1145530527753080833" TargetMode="External" /><Relationship Id="rId1427" Type="http://schemas.openxmlformats.org/officeDocument/2006/relationships/hyperlink" Target="https://twitter.com/#!/fez1099/status/1145530527753080833" TargetMode="External" /><Relationship Id="rId1428" Type="http://schemas.openxmlformats.org/officeDocument/2006/relationships/hyperlink" Target="https://twitter.com/#!/fez1099/status/1145530527753080833" TargetMode="External" /><Relationship Id="rId1429" Type="http://schemas.openxmlformats.org/officeDocument/2006/relationships/hyperlink" Target="https://twitter.com/#!/fortunata_2030/status/1145573435470483456" TargetMode="External" /><Relationship Id="rId1430" Type="http://schemas.openxmlformats.org/officeDocument/2006/relationships/hyperlink" Target="https://twitter.com/#!/fortunata_2030/status/1145573435470483456" TargetMode="External" /><Relationship Id="rId1431" Type="http://schemas.openxmlformats.org/officeDocument/2006/relationships/hyperlink" Target="https://twitter.com/#!/fortunata_2030/status/1145573435470483456" TargetMode="External" /><Relationship Id="rId1432" Type="http://schemas.openxmlformats.org/officeDocument/2006/relationships/hyperlink" Target="https://twitter.com/#!/mariecurie_ncp/status/1145606844980875264" TargetMode="External" /><Relationship Id="rId1433" Type="http://schemas.openxmlformats.org/officeDocument/2006/relationships/hyperlink" Target="https://twitter.com/#!/mariecurie_ncp/status/1145606844980875264" TargetMode="External" /><Relationship Id="rId1434" Type="http://schemas.openxmlformats.org/officeDocument/2006/relationships/hyperlink" Target="https://twitter.com/#!/mariecurie_ncp/status/1145606844980875264" TargetMode="External" /><Relationship Id="rId1435" Type="http://schemas.openxmlformats.org/officeDocument/2006/relationships/hyperlink" Target="https://twitter.com/#!/ied_europe/status/1145608397573824512" TargetMode="External" /><Relationship Id="rId1436" Type="http://schemas.openxmlformats.org/officeDocument/2006/relationships/hyperlink" Target="https://twitter.com/#!/ied_europe/status/1145608397573824512" TargetMode="External" /><Relationship Id="rId1437" Type="http://schemas.openxmlformats.org/officeDocument/2006/relationships/hyperlink" Target="https://twitter.com/#!/ied_europe/status/1145608397573824512" TargetMode="External" /><Relationship Id="rId1438" Type="http://schemas.openxmlformats.org/officeDocument/2006/relationships/hyperlink" Target="https://twitter.com/#!/jseubaparis/status/1145673231791210498" TargetMode="External" /><Relationship Id="rId1439" Type="http://schemas.openxmlformats.org/officeDocument/2006/relationships/hyperlink" Target="https://twitter.com/#!/jseubaparis/status/1145673231791210498" TargetMode="External" /><Relationship Id="rId1440" Type="http://schemas.openxmlformats.org/officeDocument/2006/relationships/hyperlink" Target="https://twitter.com/#!/jseubaparis/status/1145673231791210498" TargetMode="External" /><Relationship Id="rId1441" Type="http://schemas.openxmlformats.org/officeDocument/2006/relationships/hyperlink" Target="https://twitter.com/#!/syu_adnan/status/1146022796234911744" TargetMode="External" /><Relationship Id="rId1442" Type="http://schemas.openxmlformats.org/officeDocument/2006/relationships/hyperlink" Target="https://twitter.com/#!/protect_itn/status/1146142444020518913" TargetMode="External" /><Relationship Id="rId1443" Type="http://schemas.openxmlformats.org/officeDocument/2006/relationships/hyperlink" Target="https://twitter.com/#!/protect_itn/status/1146142444020518913" TargetMode="External" /><Relationship Id="rId1444" Type="http://schemas.openxmlformats.org/officeDocument/2006/relationships/hyperlink" Target="https://twitter.com/#!/protect_itn/status/1146142444020518913" TargetMode="External" /><Relationship Id="rId1445" Type="http://schemas.openxmlformats.org/officeDocument/2006/relationships/hyperlink" Target="https://twitter.com/#!/tyajoon/status/1146153732847144961" TargetMode="External" /><Relationship Id="rId1446" Type="http://schemas.openxmlformats.org/officeDocument/2006/relationships/hyperlink" Target="https://twitter.com/#!/tyajoon/status/1146153732847144961" TargetMode="External" /><Relationship Id="rId1447" Type="http://schemas.openxmlformats.org/officeDocument/2006/relationships/hyperlink" Target="https://twitter.com/#!/tyajoon/status/1146153732847144961" TargetMode="External" /><Relationship Id="rId1448" Type="http://schemas.openxmlformats.org/officeDocument/2006/relationships/hyperlink" Target="https://twitter.com/#!/openp2pdesign/status/1146155881677119489" TargetMode="External" /><Relationship Id="rId1449" Type="http://schemas.openxmlformats.org/officeDocument/2006/relationships/hyperlink" Target="https://twitter.com/#!/openp2pdesign/status/1146155881677119489" TargetMode="External" /><Relationship Id="rId1450" Type="http://schemas.openxmlformats.org/officeDocument/2006/relationships/hyperlink" Target="https://twitter.com/#!/openp2pdesign/status/1146155881677119489" TargetMode="External" /><Relationship Id="rId1451" Type="http://schemas.openxmlformats.org/officeDocument/2006/relationships/hyperlink" Target="https://twitter.com/#!/aqsaqal/status/1146177482489520129" TargetMode="External" /><Relationship Id="rId1452" Type="http://schemas.openxmlformats.org/officeDocument/2006/relationships/hyperlink" Target="https://twitter.com/#!/aqsaqal/status/1146177482489520129" TargetMode="External" /><Relationship Id="rId1453" Type="http://schemas.openxmlformats.org/officeDocument/2006/relationships/hyperlink" Target="https://twitter.com/#!/aqsaqal/status/1146177482489520129" TargetMode="External" /><Relationship Id="rId1454" Type="http://schemas.openxmlformats.org/officeDocument/2006/relationships/hyperlink" Target="https://twitter.com/#!/academicchatter/status/1145988773005709312" TargetMode="External" /><Relationship Id="rId1455" Type="http://schemas.openxmlformats.org/officeDocument/2006/relationships/hyperlink" Target="https://twitter.com/#!/academicchatter/status/1145988773005709312" TargetMode="External" /><Relationship Id="rId1456" Type="http://schemas.openxmlformats.org/officeDocument/2006/relationships/hyperlink" Target="https://twitter.com/#!/academicchatter/status/1146177585346416640" TargetMode="External" /><Relationship Id="rId1457" Type="http://schemas.openxmlformats.org/officeDocument/2006/relationships/hyperlink" Target="https://twitter.com/#!/academicchatter/status/1146177585346416640" TargetMode="External" /><Relationship Id="rId1458" Type="http://schemas.openxmlformats.org/officeDocument/2006/relationships/hyperlink" Target="https://twitter.com/#!/casettarilab/status/1146283230691233792" TargetMode="External" /><Relationship Id="rId1459" Type="http://schemas.openxmlformats.org/officeDocument/2006/relationships/hyperlink" Target="https://twitter.com/#!/casettarilab/status/1146283230691233792" TargetMode="External" /><Relationship Id="rId1460" Type="http://schemas.openxmlformats.org/officeDocument/2006/relationships/hyperlink" Target="https://twitter.com/#!/casettarilab/status/1146283230691233792" TargetMode="External" /><Relationship Id="rId1461" Type="http://schemas.openxmlformats.org/officeDocument/2006/relationships/hyperlink" Target="https://twitter.com/#!/crespelelodie/status/1146406840110112769" TargetMode="External" /><Relationship Id="rId1462" Type="http://schemas.openxmlformats.org/officeDocument/2006/relationships/hyperlink" Target="https://twitter.com/#!/nsmnss/status/1146446385291694080" TargetMode="External" /><Relationship Id="rId1463" Type="http://schemas.openxmlformats.org/officeDocument/2006/relationships/hyperlink" Target="https://twitter.com/#!/nsmnss/status/1146446385291694080" TargetMode="External" /><Relationship Id="rId1464" Type="http://schemas.openxmlformats.org/officeDocument/2006/relationships/hyperlink" Target="https://twitter.com/#!/asist_sigsm/status/1146446528711733249" TargetMode="External" /><Relationship Id="rId1465" Type="http://schemas.openxmlformats.org/officeDocument/2006/relationships/hyperlink" Target="https://twitter.com/#!/asist_sigsm/status/1146446528711733249" TargetMode="External" /><Relationship Id="rId1466" Type="http://schemas.openxmlformats.org/officeDocument/2006/relationships/hyperlink" Target="https://twitter.com/#!/obspsy/status/1146459505720532992" TargetMode="External" /><Relationship Id="rId1467" Type="http://schemas.openxmlformats.org/officeDocument/2006/relationships/hyperlink" Target="https://twitter.com/#!/shortcutstv_cjl/status/1146470391004704771" TargetMode="External" /><Relationship Id="rId1468" Type="http://schemas.openxmlformats.org/officeDocument/2006/relationships/hyperlink" Target="https://twitter.com/#!/pamela1981/status/1146484350663442433" TargetMode="External" /><Relationship Id="rId1469" Type="http://schemas.openxmlformats.org/officeDocument/2006/relationships/hyperlink" Target="https://twitter.com/#!/luiy/status/1146528031718215682" TargetMode="External" /><Relationship Id="rId1470" Type="http://schemas.openxmlformats.org/officeDocument/2006/relationships/hyperlink" Target="https://twitter.com/#!/luiy/status/1146528031718215682" TargetMode="External" /><Relationship Id="rId1471" Type="http://schemas.openxmlformats.org/officeDocument/2006/relationships/hyperlink" Target="https://twitter.com/#!/irishetchings/status/1146531329514909697" TargetMode="External" /><Relationship Id="rId1472" Type="http://schemas.openxmlformats.org/officeDocument/2006/relationships/hyperlink" Target="https://twitter.com/#!/dale_munday/status/1146497848147660800" TargetMode="External" /><Relationship Id="rId1473" Type="http://schemas.openxmlformats.org/officeDocument/2006/relationships/hyperlink" Target="https://twitter.com/#!/lenandlar/status/1146533108499582978" TargetMode="External" /><Relationship Id="rId1474" Type="http://schemas.openxmlformats.org/officeDocument/2006/relationships/hyperlink" Target="https://twitter.com/#!/dale_munday/status/1146497848147660800" TargetMode="External" /><Relationship Id="rId1475" Type="http://schemas.openxmlformats.org/officeDocument/2006/relationships/hyperlink" Target="https://twitter.com/#!/dale_munday/status/1146497848147660800" TargetMode="External" /><Relationship Id="rId1476" Type="http://schemas.openxmlformats.org/officeDocument/2006/relationships/hyperlink" Target="https://twitter.com/#!/lenandlar/status/1146533108499582978" TargetMode="External" /><Relationship Id="rId1477" Type="http://schemas.openxmlformats.org/officeDocument/2006/relationships/hyperlink" Target="https://twitter.com/#!/lenandlar/status/1146533108499582978" TargetMode="External" /><Relationship Id="rId1478" Type="http://schemas.openxmlformats.org/officeDocument/2006/relationships/hyperlink" Target="https://twitter.com/#!/koltaikolina/status/1146534480376684545" TargetMode="External" /><Relationship Id="rId1479" Type="http://schemas.openxmlformats.org/officeDocument/2006/relationships/hyperlink" Target="https://twitter.com/#!/paulfenn16/status/1146542010498789376" TargetMode="External" /><Relationship Id="rId1480" Type="http://schemas.openxmlformats.org/officeDocument/2006/relationships/hyperlink" Target="https://twitter.com/#!/paulfenn16/status/1146542010498789376" TargetMode="External" /><Relationship Id="rId1481" Type="http://schemas.openxmlformats.org/officeDocument/2006/relationships/hyperlink" Target="https://twitter.com/#!/paulfenn16/status/1146542010498789376" TargetMode="External" /><Relationship Id="rId1482" Type="http://schemas.openxmlformats.org/officeDocument/2006/relationships/hyperlink" Target="https://twitter.com/#!/evaanyon/status/1146704045329068032" TargetMode="External" /><Relationship Id="rId1483" Type="http://schemas.openxmlformats.org/officeDocument/2006/relationships/hyperlink" Target="https://twitter.com/#!/evaanyon/status/1146704045329068032" TargetMode="External" /><Relationship Id="rId1484" Type="http://schemas.openxmlformats.org/officeDocument/2006/relationships/hyperlink" Target="https://twitter.com/#!/kauship1/status/1146820567552659459" TargetMode="External" /><Relationship Id="rId1485" Type="http://schemas.openxmlformats.org/officeDocument/2006/relationships/hyperlink" Target="https://twitter.com/#!/kauship1/status/1146820567552659459" TargetMode="External" /><Relationship Id="rId1486" Type="http://schemas.openxmlformats.org/officeDocument/2006/relationships/hyperlink" Target="https://twitter.com/#!/kauship1/status/1146820567552659459" TargetMode="External" /><Relationship Id="rId1487" Type="http://schemas.openxmlformats.org/officeDocument/2006/relationships/hyperlink" Target="https://twitter.com/#!/kauship1/status/1146820600972939266" TargetMode="External" /><Relationship Id="rId1488" Type="http://schemas.openxmlformats.org/officeDocument/2006/relationships/hyperlink" Target="https://twitter.com/#!/kauship1/status/1146820600972939266" TargetMode="External" /><Relationship Id="rId1489" Type="http://schemas.openxmlformats.org/officeDocument/2006/relationships/hyperlink" Target="https://twitter.com/#!/aeleraqi/status/1146891626272514060" TargetMode="External" /><Relationship Id="rId1490" Type="http://schemas.openxmlformats.org/officeDocument/2006/relationships/hyperlink" Target="https://twitter.com/#!/aeleraqi/status/1146891626272514060" TargetMode="External" /><Relationship Id="rId1491" Type="http://schemas.openxmlformats.org/officeDocument/2006/relationships/hyperlink" Target="https://twitter.com/#!/thesraorg/status/1136283362606428160" TargetMode="External" /><Relationship Id="rId1492" Type="http://schemas.openxmlformats.org/officeDocument/2006/relationships/hyperlink" Target="https://twitter.com/#!/thesraorg/status/1136283362606428160" TargetMode="External" /><Relationship Id="rId1493" Type="http://schemas.openxmlformats.org/officeDocument/2006/relationships/hyperlink" Target="https://twitter.com/#!/thesraorg/status/1136283362606428160" TargetMode="External" /><Relationship Id="rId1494" Type="http://schemas.openxmlformats.org/officeDocument/2006/relationships/hyperlink" Target="https://twitter.com/#!/thesraorg/status/1136283362606428160" TargetMode="External" /><Relationship Id="rId1495" Type="http://schemas.openxmlformats.org/officeDocument/2006/relationships/hyperlink" Target="https://twitter.com/#!/pelikankristina/status/1147063561295978496" TargetMode="External" /><Relationship Id="rId1496" Type="http://schemas.openxmlformats.org/officeDocument/2006/relationships/hyperlink" Target="https://twitter.com/#!/pelikankristina/status/1147063561295978496" TargetMode="External" /><Relationship Id="rId1497" Type="http://schemas.openxmlformats.org/officeDocument/2006/relationships/hyperlink" Target="https://twitter.com/#!/pelikankristina/status/1147063561295978496" TargetMode="External" /><Relationship Id="rId1498" Type="http://schemas.openxmlformats.org/officeDocument/2006/relationships/hyperlink" Target="https://twitter.com/#!/anandstweets/status/1147065858470088704" TargetMode="External" /><Relationship Id="rId1499" Type="http://schemas.openxmlformats.org/officeDocument/2006/relationships/hyperlink" Target="https://twitter.com/#!/anandstweets/status/1147065858470088704" TargetMode="External" /><Relationship Id="rId1500" Type="http://schemas.openxmlformats.org/officeDocument/2006/relationships/hyperlink" Target="https://twitter.com/#!/anandstweets/status/1147065858470088704" TargetMode="External" /><Relationship Id="rId1501" Type="http://schemas.openxmlformats.org/officeDocument/2006/relationships/hyperlink" Target="https://twitter.com/#!/nosqldigest/status/1145305864506507270" TargetMode="External" /><Relationship Id="rId1502" Type="http://schemas.openxmlformats.org/officeDocument/2006/relationships/hyperlink" Target="https://twitter.com/#!/nosqldigest/status/1145305864506507270" TargetMode="External" /><Relationship Id="rId1503" Type="http://schemas.openxmlformats.org/officeDocument/2006/relationships/hyperlink" Target="https://twitter.com/#!/nosqldigest/status/1145305864506507270" TargetMode="External" /><Relationship Id="rId1504" Type="http://schemas.openxmlformats.org/officeDocument/2006/relationships/hyperlink" Target="https://twitter.com/#!/nosqldigest/status/1145305864506507270" TargetMode="External" /><Relationship Id="rId1505" Type="http://schemas.openxmlformats.org/officeDocument/2006/relationships/hyperlink" Target="https://twitter.com/#!/nosqldigest/status/1145305864506507270" TargetMode="External" /><Relationship Id="rId1506" Type="http://schemas.openxmlformats.org/officeDocument/2006/relationships/hyperlink" Target="https://twitter.com/#!/nosqldigest/status/1147073315770470400" TargetMode="External" /><Relationship Id="rId1507" Type="http://schemas.openxmlformats.org/officeDocument/2006/relationships/hyperlink" Target="https://twitter.com/#!/nosqldigest/status/1147073315770470400" TargetMode="External" /><Relationship Id="rId1508" Type="http://schemas.openxmlformats.org/officeDocument/2006/relationships/hyperlink" Target="https://twitter.com/#!/nosqldigest/status/1147073315770470400" TargetMode="External" /><Relationship Id="rId1509" Type="http://schemas.openxmlformats.org/officeDocument/2006/relationships/hyperlink" Target="https://twitter.com/#!/annamariafabia2/status/1147074844879704064" TargetMode="External" /><Relationship Id="rId1510" Type="http://schemas.openxmlformats.org/officeDocument/2006/relationships/hyperlink" Target="https://twitter.com/#!/annamariafabia2/status/1147074844879704064" TargetMode="External" /><Relationship Id="rId1511" Type="http://schemas.openxmlformats.org/officeDocument/2006/relationships/hyperlink" Target="https://twitter.com/#!/annamariafabia2/status/1147074844879704064" TargetMode="External" /><Relationship Id="rId1512" Type="http://schemas.openxmlformats.org/officeDocument/2006/relationships/hyperlink" Target="https://twitter.com/#!/roshnied1/status/1147083321899462656" TargetMode="External" /><Relationship Id="rId1513" Type="http://schemas.openxmlformats.org/officeDocument/2006/relationships/hyperlink" Target="https://twitter.com/#!/roshnied1/status/1147083321899462656" TargetMode="External" /><Relationship Id="rId1514" Type="http://schemas.openxmlformats.org/officeDocument/2006/relationships/hyperlink" Target="https://twitter.com/#!/roshnied1/status/1147083321899462656" TargetMode="External" /><Relationship Id="rId1515" Type="http://schemas.openxmlformats.org/officeDocument/2006/relationships/hyperlink" Target="https://twitter.com/#!/alexfenton/status/1138130262565543937" TargetMode="External" /><Relationship Id="rId1516" Type="http://schemas.openxmlformats.org/officeDocument/2006/relationships/hyperlink" Target="https://twitter.com/#!/wonderfulcoffe_/status/1147233737278730241" TargetMode="External" /><Relationship Id="rId1517" Type="http://schemas.openxmlformats.org/officeDocument/2006/relationships/hyperlink" Target="https://twitter.com/#!/wonderfulcoffe_/status/1147233737278730241" TargetMode="External" /><Relationship Id="rId1518" Type="http://schemas.openxmlformats.org/officeDocument/2006/relationships/hyperlink" Target="https://twitter.com/#!/melanielybarger/status/1146480110972940288" TargetMode="External" /><Relationship Id="rId1519" Type="http://schemas.openxmlformats.org/officeDocument/2006/relationships/hyperlink" Target="https://twitter.com/#!/melanielybarger/status/1146480110972940288" TargetMode="External" /><Relationship Id="rId1520" Type="http://schemas.openxmlformats.org/officeDocument/2006/relationships/hyperlink" Target="https://twitter.com/#!/melanielybarger/status/1146480110972940288" TargetMode="External" /><Relationship Id="rId1521" Type="http://schemas.openxmlformats.org/officeDocument/2006/relationships/hyperlink" Target="https://twitter.com/#!/melanielybarger/status/1147241620603047936" TargetMode="External" /><Relationship Id="rId1522" Type="http://schemas.openxmlformats.org/officeDocument/2006/relationships/hyperlink" Target="https://twitter.com/#!/socialcoachdach/status/1147264523058974722" TargetMode="External" /><Relationship Id="rId1523" Type="http://schemas.openxmlformats.org/officeDocument/2006/relationships/hyperlink" Target="https://twitter.com/#!/socialcoachdach/status/1147264523058974722" TargetMode="External" /><Relationship Id="rId1524" Type="http://schemas.openxmlformats.org/officeDocument/2006/relationships/hyperlink" Target="https://twitter.com/#!/mayseitanidi/status/1147370030696402946" TargetMode="External" /><Relationship Id="rId1525" Type="http://schemas.openxmlformats.org/officeDocument/2006/relationships/hyperlink" Target="https://twitter.com/#!/mayseitanidi/status/1147370030696402946" TargetMode="External" /><Relationship Id="rId1526" Type="http://schemas.openxmlformats.org/officeDocument/2006/relationships/hyperlink" Target="https://twitter.com/#!/mayseitanidi/status/1147370030696402946" TargetMode="External" /><Relationship Id="rId1527" Type="http://schemas.openxmlformats.org/officeDocument/2006/relationships/hyperlink" Target="https://twitter.com/#!/bpscyberpsych/status/1147393476222509061" TargetMode="External" /><Relationship Id="rId1528" Type="http://schemas.openxmlformats.org/officeDocument/2006/relationships/hyperlink" Target="https://twitter.com/#!/bpscyberpsych/status/1147393476222509061" TargetMode="External" /><Relationship Id="rId1529" Type="http://schemas.openxmlformats.org/officeDocument/2006/relationships/hyperlink" Target="https://twitter.com/#!/bpscyberpsych/status/1147393476222509061" TargetMode="External" /><Relationship Id="rId1530" Type="http://schemas.openxmlformats.org/officeDocument/2006/relationships/hyperlink" Target="https://twitter.com/#!/lieberothdk/status/1147400505146167297" TargetMode="External" /><Relationship Id="rId1531" Type="http://schemas.openxmlformats.org/officeDocument/2006/relationships/hyperlink" Target="https://twitter.com/#!/lieberothdk/status/1147400505146167297" TargetMode="External" /><Relationship Id="rId1532" Type="http://schemas.openxmlformats.org/officeDocument/2006/relationships/hyperlink" Target="https://twitter.com/#!/lieberothdk/status/1147400505146167297" TargetMode="External" /><Relationship Id="rId1533" Type="http://schemas.openxmlformats.org/officeDocument/2006/relationships/hyperlink" Target="https://twitter.com/#!/britdavidson/status/1147418114784681984" TargetMode="External" /><Relationship Id="rId1534" Type="http://schemas.openxmlformats.org/officeDocument/2006/relationships/hyperlink" Target="https://twitter.com/#!/britdavidson/status/1147418114784681984" TargetMode="External" /><Relationship Id="rId1535" Type="http://schemas.openxmlformats.org/officeDocument/2006/relationships/hyperlink" Target="https://twitter.com/#!/britdavidson/status/1147418114784681984" TargetMode="External" /><Relationship Id="rId1536" Type="http://schemas.openxmlformats.org/officeDocument/2006/relationships/hyperlink" Target="https://twitter.com/#!/verenanz/status/1147454123614310400" TargetMode="External" /><Relationship Id="rId1537" Type="http://schemas.openxmlformats.org/officeDocument/2006/relationships/hyperlink" Target="https://twitter.com/#!/dibungikalend/status/1147459518235840512" TargetMode="External" /><Relationship Id="rId1538" Type="http://schemas.openxmlformats.org/officeDocument/2006/relationships/hyperlink" Target="https://twitter.com/#!/grazytgrazynatt/status/1147461823052075008" TargetMode="External" /><Relationship Id="rId1539" Type="http://schemas.openxmlformats.org/officeDocument/2006/relationships/hyperlink" Target="https://twitter.com/#!/grazytgrazynatt/status/1147461823052075008" TargetMode="External" /><Relationship Id="rId1540" Type="http://schemas.openxmlformats.org/officeDocument/2006/relationships/hyperlink" Target="https://twitter.com/#!/cookhamdeancc/status/1147517740300873730" TargetMode="External" /><Relationship Id="rId1541" Type="http://schemas.openxmlformats.org/officeDocument/2006/relationships/hyperlink" Target="https://twitter.com/#!/cookhamdeancc/status/1147519266578735104" TargetMode="External" /><Relationship Id="rId1542" Type="http://schemas.openxmlformats.org/officeDocument/2006/relationships/hyperlink" Target="https://twitter.com/#!/cookhamdeancc/status/1147525422575431686" TargetMode="External" /><Relationship Id="rId1543" Type="http://schemas.openxmlformats.org/officeDocument/2006/relationships/hyperlink" Target="https://twitter.com/#!/cookhamdeancc/status/1147531761771003904" TargetMode="External" /><Relationship Id="rId1544" Type="http://schemas.openxmlformats.org/officeDocument/2006/relationships/hyperlink" Target="https://twitter.com/#!/malikslam/status/1147587496206852097" TargetMode="External" /><Relationship Id="rId1545" Type="http://schemas.openxmlformats.org/officeDocument/2006/relationships/hyperlink" Target="https://twitter.com/#!/malikslam/status/1147587496206852097" TargetMode="External" /><Relationship Id="rId1546" Type="http://schemas.openxmlformats.org/officeDocument/2006/relationships/hyperlink" Target="https://twitter.com/#!/technolandy/status/1147639174440243200" TargetMode="External" /><Relationship Id="rId1547" Type="http://schemas.openxmlformats.org/officeDocument/2006/relationships/hyperlink" Target="https://twitter.com/#!/supayalaya/status/1147664684037881857" TargetMode="External" /><Relationship Id="rId1548" Type="http://schemas.openxmlformats.org/officeDocument/2006/relationships/hyperlink" Target="https://twitter.com/#!/supayalaya/status/1147664684037881857" TargetMode="External" /><Relationship Id="rId1549" Type="http://schemas.openxmlformats.org/officeDocument/2006/relationships/hyperlink" Target="https://twitter.com/#!/supayalaya/status/1147664684037881857" TargetMode="External" /><Relationship Id="rId1550" Type="http://schemas.openxmlformats.org/officeDocument/2006/relationships/hyperlink" Target="https://twitter.com/#!/josephdowning1/status/1147739738482388992" TargetMode="External" /><Relationship Id="rId1551" Type="http://schemas.openxmlformats.org/officeDocument/2006/relationships/hyperlink" Target="https://twitter.com/#!/greentechdon/status/1145299713257803776" TargetMode="External" /><Relationship Id="rId1552" Type="http://schemas.openxmlformats.org/officeDocument/2006/relationships/hyperlink" Target="https://twitter.com/#!/greentechdon/status/1145299713257803776" TargetMode="External" /><Relationship Id="rId1553" Type="http://schemas.openxmlformats.org/officeDocument/2006/relationships/hyperlink" Target="https://twitter.com/#!/greentechdon/status/1145299713257803776" TargetMode="External" /><Relationship Id="rId1554" Type="http://schemas.openxmlformats.org/officeDocument/2006/relationships/hyperlink" Target="https://twitter.com/#!/greentechdon/status/1145299713257803776" TargetMode="External" /><Relationship Id="rId1555" Type="http://schemas.openxmlformats.org/officeDocument/2006/relationships/hyperlink" Target="https://twitter.com/#!/greentechdon/status/1145299713257803776" TargetMode="External" /><Relationship Id="rId1556" Type="http://schemas.openxmlformats.org/officeDocument/2006/relationships/hyperlink" Target="https://twitter.com/#!/benedicterios/status/1145299865813037056" TargetMode="External" /><Relationship Id="rId1557" Type="http://schemas.openxmlformats.org/officeDocument/2006/relationships/hyperlink" Target="https://twitter.com/#!/chidambara09/status/1145324964179927041" TargetMode="External" /><Relationship Id="rId1558" Type="http://schemas.openxmlformats.org/officeDocument/2006/relationships/hyperlink" Target="https://twitter.com/#!/vivianfrancos/status/1145312083057291264" TargetMode="External" /><Relationship Id="rId1559" Type="http://schemas.openxmlformats.org/officeDocument/2006/relationships/hyperlink" Target="https://twitter.com/#!/benedicterios/status/1145299854597513216" TargetMode="External" /><Relationship Id="rId1560" Type="http://schemas.openxmlformats.org/officeDocument/2006/relationships/hyperlink" Target="https://twitter.com/#!/benedicterios/status/1145299854597513216" TargetMode="External" /><Relationship Id="rId1561" Type="http://schemas.openxmlformats.org/officeDocument/2006/relationships/hyperlink" Target="https://twitter.com/#!/benedicterios/status/1145299854597513216" TargetMode="External" /><Relationship Id="rId1562" Type="http://schemas.openxmlformats.org/officeDocument/2006/relationships/hyperlink" Target="https://twitter.com/#!/benedicterios/status/1145299854597513216" TargetMode="External" /><Relationship Id="rId1563" Type="http://schemas.openxmlformats.org/officeDocument/2006/relationships/hyperlink" Target="https://twitter.com/#!/benedicterios/status/1145299854597513216" TargetMode="External" /><Relationship Id="rId1564" Type="http://schemas.openxmlformats.org/officeDocument/2006/relationships/hyperlink" Target="https://twitter.com/#!/benedicterios/status/1145299854597513216" TargetMode="External" /><Relationship Id="rId1565" Type="http://schemas.openxmlformats.org/officeDocument/2006/relationships/hyperlink" Target="https://twitter.com/#!/benedicterios/status/1145299854597513216" TargetMode="External" /><Relationship Id="rId1566" Type="http://schemas.openxmlformats.org/officeDocument/2006/relationships/hyperlink" Target="https://twitter.com/#!/benedicterios/status/1145299854597513216" TargetMode="External" /><Relationship Id="rId1567" Type="http://schemas.openxmlformats.org/officeDocument/2006/relationships/hyperlink" Target="https://twitter.com/#!/benedicterios/status/1145299854597513216" TargetMode="External" /><Relationship Id="rId1568" Type="http://schemas.openxmlformats.org/officeDocument/2006/relationships/hyperlink" Target="https://twitter.com/#!/benedicterios/status/1145299854597513216" TargetMode="External" /><Relationship Id="rId1569" Type="http://schemas.openxmlformats.org/officeDocument/2006/relationships/hyperlink" Target="https://twitter.com/#!/benedicterios/status/1145299865813037056" TargetMode="External" /><Relationship Id="rId1570" Type="http://schemas.openxmlformats.org/officeDocument/2006/relationships/hyperlink" Target="https://twitter.com/#!/benedicterios/status/1145299865813037056" TargetMode="External" /><Relationship Id="rId1571" Type="http://schemas.openxmlformats.org/officeDocument/2006/relationships/hyperlink" Target="https://twitter.com/#!/benedicterios/status/1145299865813037056" TargetMode="External" /><Relationship Id="rId1572" Type="http://schemas.openxmlformats.org/officeDocument/2006/relationships/hyperlink" Target="https://twitter.com/#!/benedicterios/status/1145299865813037056" TargetMode="External" /><Relationship Id="rId1573" Type="http://schemas.openxmlformats.org/officeDocument/2006/relationships/hyperlink" Target="https://twitter.com/#!/benedicterios/status/1145299865813037056" TargetMode="External" /><Relationship Id="rId1574" Type="http://schemas.openxmlformats.org/officeDocument/2006/relationships/hyperlink" Target="https://twitter.com/#!/benedicterios/status/1145299865813037056" TargetMode="External" /><Relationship Id="rId1575" Type="http://schemas.openxmlformats.org/officeDocument/2006/relationships/hyperlink" Target="https://twitter.com/#!/benedicterios/status/1145299865813037056" TargetMode="External" /><Relationship Id="rId1576" Type="http://schemas.openxmlformats.org/officeDocument/2006/relationships/hyperlink" Target="https://twitter.com/#!/benedicterios/status/1145299865813037056" TargetMode="External" /><Relationship Id="rId1577" Type="http://schemas.openxmlformats.org/officeDocument/2006/relationships/hyperlink" Target="https://twitter.com/#!/benedicterios/status/1145299865813037056" TargetMode="External" /><Relationship Id="rId1578" Type="http://schemas.openxmlformats.org/officeDocument/2006/relationships/hyperlink" Target="https://twitter.com/#!/benedicterios/status/1145299865813037056" TargetMode="External" /><Relationship Id="rId1579" Type="http://schemas.openxmlformats.org/officeDocument/2006/relationships/hyperlink" Target="https://twitter.com/#!/chidambara09/status/1145324964179927041" TargetMode="External" /><Relationship Id="rId1580" Type="http://schemas.openxmlformats.org/officeDocument/2006/relationships/hyperlink" Target="https://twitter.com/#!/chidambara09/status/1145325002603954176" TargetMode="External" /><Relationship Id="rId1581" Type="http://schemas.openxmlformats.org/officeDocument/2006/relationships/hyperlink" Target="https://twitter.com/#!/chidambara09/status/1145326703947894784" TargetMode="External" /><Relationship Id="rId1582" Type="http://schemas.openxmlformats.org/officeDocument/2006/relationships/hyperlink" Target="https://twitter.com/#!/vivianfrancos/status/1145301180916088832" TargetMode="External" /><Relationship Id="rId1583" Type="http://schemas.openxmlformats.org/officeDocument/2006/relationships/hyperlink" Target="https://twitter.com/#!/vivianfrancos/status/1145312083057291264" TargetMode="External" /><Relationship Id="rId1584" Type="http://schemas.openxmlformats.org/officeDocument/2006/relationships/hyperlink" Target="https://twitter.com/#!/thomas_harrer/status/1145299442171547649" TargetMode="External" /><Relationship Id="rId1585" Type="http://schemas.openxmlformats.org/officeDocument/2006/relationships/hyperlink" Target="https://twitter.com/#!/thomas_harrer/status/1147836157230755840" TargetMode="External" /><Relationship Id="rId1586" Type="http://schemas.openxmlformats.org/officeDocument/2006/relationships/hyperlink" Target="https://twitter.com/#!/chidambara09/status/1145326200677531648" TargetMode="External" /><Relationship Id="rId1587" Type="http://schemas.openxmlformats.org/officeDocument/2006/relationships/hyperlink" Target="https://twitter.com/#!/chidambara09/status/1145326703947894784" TargetMode="External" /><Relationship Id="rId1588" Type="http://schemas.openxmlformats.org/officeDocument/2006/relationships/hyperlink" Target="https://twitter.com/#!/chidambara09/status/1147837993031368706" TargetMode="External" /><Relationship Id="rId1589" Type="http://schemas.openxmlformats.org/officeDocument/2006/relationships/hyperlink" Target="https://twitter.com/#!/vivianfrancos/status/1147839734691127297" TargetMode="External" /><Relationship Id="rId1590" Type="http://schemas.openxmlformats.org/officeDocument/2006/relationships/hyperlink" Target="https://twitter.com/#!/thomas_harrer/status/1145299442171547649" TargetMode="External" /><Relationship Id="rId1591" Type="http://schemas.openxmlformats.org/officeDocument/2006/relationships/hyperlink" Target="https://twitter.com/#!/thomas_harrer/status/1147836157230755840" TargetMode="External" /><Relationship Id="rId1592" Type="http://schemas.openxmlformats.org/officeDocument/2006/relationships/hyperlink" Target="https://twitter.com/#!/chidambara09/status/1145326200677531648" TargetMode="External" /><Relationship Id="rId1593" Type="http://schemas.openxmlformats.org/officeDocument/2006/relationships/hyperlink" Target="https://twitter.com/#!/chidambara09/status/1145326703947894784" TargetMode="External" /><Relationship Id="rId1594" Type="http://schemas.openxmlformats.org/officeDocument/2006/relationships/hyperlink" Target="https://twitter.com/#!/chidambara09/status/1147837993031368706" TargetMode="External" /><Relationship Id="rId1595" Type="http://schemas.openxmlformats.org/officeDocument/2006/relationships/hyperlink" Target="https://twitter.com/#!/vivianfrancos/status/1147839734691127297" TargetMode="External" /><Relationship Id="rId1596" Type="http://schemas.openxmlformats.org/officeDocument/2006/relationships/hyperlink" Target="https://twitter.com/#!/thomas_harrer/status/1145299442171547649" TargetMode="External" /><Relationship Id="rId1597" Type="http://schemas.openxmlformats.org/officeDocument/2006/relationships/hyperlink" Target="https://twitter.com/#!/thomas_harrer/status/1147836157230755840" TargetMode="External" /><Relationship Id="rId1598" Type="http://schemas.openxmlformats.org/officeDocument/2006/relationships/hyperlink" Target="https://twitter.com/#!/chidambara09/status/1145326200677531648" TargetMode="External" /><Relationship Id="rId1599" Type="http://schemas.openxmlformats.org/officeDocument/2006/relationships/hyperlink" Target="https://twitter.com/#!/chidambara09/status/1145326703947894784" TargetMode="External" /><Relationship Id="rId1600" Type="http://schemas.openxmlformats.org/officeDocument/2006/relationships/hyperlink" Target="https://twitter.com/#!/chidambara09/status/1147837993031368706" TargetMode="External" /><Relationship Id="rId1601" Type="http://schemas.openxmlformats.org/officeDocument/2006/relationships/hyperlink" Target="https://twitter.com/#!/vivianfrancos/status/1147839734691127297" TargetMode="External" /><Relationship Id="rId1602" Type="http://schemas.openxmlformats.org/officeDocument/2006/relationships/hyperlink" Target="https://twitter.com/#!/chidambara09/status/1147836662845542402" TargetMode="External" /><Relationship Id="rId1603" Type="http://schemas.openxmlformats.org/officeDocument/2006/relationships/hyperlink" Target="https://twitter.com/#!/vivianfrancos/status/1147839760498601984" TargetMode="External" /><Relationship Id="rId1604" Type="http://schemas.openxmlformats.org/officeDocument/2006/relationships/hyperlink" Target="https://twitter.com/#!/thomas_harrer/status/1145299442171547649" TargetMode="External" /><Relationship Id="rId1605" Type="http://schemas.openxmlformats.org/officeDocument/2006/relationships/hyperlink" Target="https://twitter.com/#!/thomas_harrer/status/1147836157230755840" TargetMode="External" /><Relationship Id="rId1606" Type="http://schemas.openxmlformats.org/officeDocument/2006/relationships/hyperlink" Target="https://twitter.com/#!/chidambara09/status/1145324964179927041" TargetMode="External" /><Relationship Id="rId1607" Type="http://schemas.openxmlformats.org/officeDocument/2006/relationships/hyperlink" Target="https://twitter.com/#!/chidambara09/status/1145324964179927041" TargetMode="External" /><Relationship Id="rId1608" Type="http://schemas.openxmlformats.org/officeDocument/2006/relationships/hyperlink" Target="https://twitter.com/#!/chidambara09/status/1145324964179927041" TargetMode="External" /><Relationship Id="rId1609" Type="http://schemas.openxmlformats.org/officeDocument/2006/relationships/hyperlink" Target="https://twitter.com/#!/chidambara09/status/1145325002603954176" TargetMode="External" /><Relationship Id="rId1610" Type="http://schemas.openxmlformats.org/officeDocument/2006/relationships/hyperlink" Target="https://twitter.com/#!/chidambara09/status/1145325002603954176" TargetMode="External" /><Relationship Id="rId1611" Type="http://schemas.openxmlformats.org/officeDocument/2006/relationships/hyperlink" Target="https://twitter.com/#!/chidambara09/status/1145325002603954176" TargetMode="External" /><Relationship Id="rId1612" Type="http://schemas.openxmlformats.org/officeDocument/2006/relationships/hyperlink" Target="https://twitter.com/#!/chidambara09/status/1145325002603954176" TargetMode="External" /><Relationship Id="rId1613" Type="http://schemas.openxmlformats.org/officeDocument/2006/relationships/hyperlink" Target="https://twitter.com/#!/chidambara09/status/1145325069838647300" TargetMode="External" /><Relationship Id="rId1614" Type="http://schemas.openxmlformats.org/officeDocument/2006/relationships/hyperlink" Target="https://twitter.com/#!/chidambara09/status/1145325069838647300" TargetMode="External" /><Relationship Id="rId1615" Type="http://schemas.openxmlformats.org/officeDocument/2006/relationships/hyperlink" Target="https://twitter.com/#!/chidambara09/status/1145325069838647300" TargetMode="External" /><Relationship Id="rId1616" Type="http://schemas.openxmlformats.org/officeDocument/2006/relationships/hyperlink" Target="https://twitter.com/#!/chidambara09/status/1145325069838647300" TargetMode="External" /><Relationship Id="rId1617" Type="http://schemas.openxmlformats.org/officeDocument/2006/relationships/hyperlink" Target="https://twitter.com/#!/chidambara09/status/1145326200677531648" TargetMode="External" /><Relationship Id="rId1618" Type="http://schemas.openxmlformats.org/officeDocument/2006/relationships/hyperlink" Target="https://twitter.com/#!/chidambara09/status/1145326200677531648" TargetMode="External" /><Relationship Id="rId1619" Type="http://schemas.openxmlformats.org/officeDocument/2006/relationships/hyperlink" Target="https://twitter.com/#!/chidambara09/status/1145326200677531648" TargetMode="External" /><Relationship Id="rId1620" Type="http://schemas.openxmlformats.org/officeDocument/2006/relationships/hyperlink" Target="https://twitter.com/#!/chidambara09/status/1145326200677531648" TargetMode="External" /><Relationship Id="rId1621" Type="http://schemas.openxmlformats.org/officeDocument/2006/relationships/hyperlink" Target="https://twitter.com/#!/chidambara09/status/1145326200677531648" TargetMode="External" /><Relationship Id="rId1622" Type="http://schemas.openxmlformats.org/officeDocument/2006/relationships/hyperlink" Target="https://twitter.com/#!/chidambara09/status/1145326200677531648" TargetMode="External" /><Relationship Id="rId1623" Type="http://schemas.openxmlformats.org/officeDocument/2006/relationships/hyperlink" Target="https://twitter.com/#!/chidambara09/status/1145326703947894784" TargetMode="External" /><Relationship Id="rId1624" Type="http://schemas.openxmlformats.org/officeDocument/2006/relationships/hyperlink" Target="https://twitter.com/#!/chidambara09/status/1145326703947894784" TargetMode="External" /><Relationship Id="rId1625" Type="http://schemas.openxmlformats.org/officeDocument/2006/relationships/hyperlink" Target="https://twitter.com/#!/chidambara09/status/1145326703947894784" TargetMode="External" /><Relationship Id="rId1626" Type="http://schemas.openxmlformats.org/officeDocument/2006/relationships/hyperlink" Target="https://twitter.com/#!/chidambara09/status/1145326703947894784" TargetMode="External" /><Relationship Id="rId1627" Type="http://schemas.openxmlformats.org/officeDocument/2006/relationships/hyperlink" Target="https://twitter.com/#!/chidambara09/status/1145326703947894784" TargetMode="External" /><Relationship Id="rId1628" Type="http://schemas.openxmlformats.org/officeDocument/2006/relationships/hyperlink" Target="https://twitter.com/#!/chidambara09/status/1145326703947894784" TargetMode="External" /><Relationship Id="rId1629" Type="http://schemas.openxmlformats.org/officeDocument/2006/relationships/hyperlink" Target="https://twitter.com/#!/chidambara09/status/1147836662845542402" TargetMode="External" /><Relationship Id="rId1630" Type="http://schemas.openxmlformats.org/officeDocument/2006/relationships/hyperlink" Target="https://twitter.com/#!/chidambara09/status/1147836662845542402" TargetMode="External" /><Relationship Id="rId1631" Type="http://schemas.openxmlformats.org/officeDocument/2006/relationships/hyperlink" Target="https://twitter.com/#!/chidambara09/status/1147836662845542402" TargetMode="External" /><Relationship Id="rId1632" Type="http://schemas.openxmlformats.org/officeDocument/2006/relationships/hyperlink" Target="https://twitter.com/#!/chidambara09/status/1147836662845542402" TargetMode="External" /><Relationship Id="rId1633" Type="http://schemas.openxmlformats.org/officeDocument/2006/relationships/hyperlink" Target="https://twitter.com/#!/chidambara09/status/1147837993031368706" TargetMode="External" /><Relationship Id="rId1634" Type="http://schemas.openxmlformats.org/officeDocument/2006/relationships/hyperlink" Target="https://twitter.com/#!/chidambara09/status/1147837993031368706" TargetMode="External" /><Relationship Id="rId1635" Type="http://schemas.openxmlformats.org/officeDocument/2006/relationships/hyperlink" Target="https://twitter.com/#!/chidambara09/status/1147837993031368706" TargetMode="External" /><Relationship Id="rId1636" Type="http://schemas.openxmlformats.org/officeDocument/2006/relationships/hyperlink" Target="https://twitter.com/#!/chidambara09/status/1147837993031368706" TargetMode="External" /><Relationship Id="rId1637" Type="http://schemas.openxmlformats.org/officeDocument/2006/relationships/hyperlink" Target="https://twitter.com/#!/chidambara09/status/1147837993031368706" TargetMode="External" /><Relationship Id="rId1638" Type="http://schemas.openxmlformats.org/officeDocument/2006/relationships/hyperlink" Target="https://twitter.com/#!/chidambara09/status/1147837993031368706" TargetMode="External" /><Relationship Id="rId1639" Type="http://schemas.openxmlformats.org/officeDocument/2006/relationships/hyperlink" Target="https://twitter.com/#!/vivianfrancos/status/1145301135554752513" TargetMode="External" /><Relationship Id="rId1640" Type="http://schemas.openxmlformats.org/officeDocument/2006/relationships/hyperlink" Target="https://twitter.com/#!/vivianfrancos/status/1145301180916088832" TargetMode="External" /><Relationship Id="rId1641" Type="http://schemas.openxmlformats.org/officeDocument/2006/relationships/hyperlink" Target="https://twitter.com/#!/vivianfrancos/status/1147839734691127297" TargetMode="External" /><Relationship Id="rId1642" Type="http://schemas.openxmlformats.org/officeDocument/2006/relationships/hyperlink" Target="https://twitter.com/#!/vivianfrancos/status/1147839760498601984" TargetMode="External" /><Relationship Id="rId1643" Type="http://schemas.openxmlformats.org/officeDocument/2006/relationships/hyperlink" Target="https://twitter.com/#!/thomas_harrer/status/1145299442171547649" TargetMode="External" /><Relationship Id="rId1644" Type="http://schemas.openxmlformats.org/officeDocument/2006/relationships/hyperlink" Target="https://twitter.com/#!/thomas_harrer/status/1147836157230755840" TargetMode="External" /><Relationship Id="rId1645" Type="http://schemas.openxmlformats.org/officeDocument/2006/relationships/hyperlink" Target="https://twitter.com/#!/vivianfrancos/status/1145301135554752513" TargetMode="External" /><Relationship Id="rId1646" Type="http://schemas.openxmlformats.org/officeDocument/2006/relationships/hyperlink" Target="https://twitter.com/#!/vivianfrancos/status/1145301180916088832" TargetMode="External" /><Relationship Id="rId1647" Type="http://schemas.openxmlformats.org/officeDocument/2006/relationships/hyperlink" Target="https://twitter.com/#!/vivianfrancos/status/1147839734691127297" TargetMode="External" /><Relationship Id="rId1648" Type="http://schemas.openxmlformats.org/officeDocument/2006/relationships/hyperlink" Target="https://twitter.com/#!/vivianfrancos/status/1147839760498601984" TargetMode="External" /><Relationship Id="rId1649" Type="http://schemas.openxmlformats.org/officeDocument/2006/relationships/hyperlink" Target="https://twitter.com/#!/thomas_harrer/status/1145299442171547649" TargetMode="External" /><Relationship Id="rId1650" Type="http://schemas.openxmlformats.org/officeDocument/2006/relationships/hyperlink" Target="https://twitter.com/#!/thomas_harrer/status/1145299442171547649" TargetMode="External" /><Relationship Id="rId1651" Type="http://schemas.openxmlformats.org/officeDocument/2006/relationships/hyperlink" Target="https://twitter.com/#!/thomas_harrer/status/1145299442171547649" TargetMode="External" /><Relationship Id="rId1652" Type="http://schemas.openxmlformats.org/officeDocument/2006/relationships/hyperlink" Target="https://twitter.com/#!/thomas_harrer/status/1145299442171547649" TargetMode="External" /><Relationship Id="rId1653" Type="http://schemas.openxmlformats.org/officeDocument/2006/relationships/hyperlink" Target="https://twitter.com/#!/thomas_harrer/status/1147836157230755840" TargetMode="External" /><Relationship Id="rId1654" Type="http://schemas.openxmlformats.org/officeDocument/2006/relationships/hyperlink" Target="https://twitter.com/#!/thomas_harrer/status/1147836157230755840" TargetMode="External" /><Relationship Id="rId1655" Type="http://schemas.openxmlformats.org/officeDocument/2006/relationships/hyperlink" Target="https://twitter.com/#!/thomas_harrer/status/1147836157230755840" TargetMode="External" /><Relationship Id="rId1656" Type="http://schemas.openxmlformats.org/officeDocument/2006/relationships/hyperlink" Target="https://twitter.com/#!/thomas_harrer/status/1147836157230755840" TargetMode="External" /><Relationship Id="rId1657" Type="http://schemas.openxmlformats.org/officeDocument/2006/relationships/hyperlink" Target="https://twitter.com/#!/vivianfrancos/status/1145301135554752513" TargetMode="External" /><Relationship Id="rId1658" Type="http://schemas.openxmlformats.org/officeDocument/2006/relationships/hyperlink" Target="https://twitter.com/#!/vivianfrancos/status/1145301180916088832" TargetMode="External" /><Relationship Id="rId1659" Type="http://schemas.openxmlformats.org/officeDocument/2006/relationships/hyperlink" Target="https://twitter.com/#!/vivianfrancos/status/1145312083057291264" TargetMode="External" /><Relationship Id="rId1660" Type="http://schemas.openxmlformats.org/officeDocument/2006/relationships/hyperlink" Target="https://twitter.com/#!/vivianfrancos/status/1147839734691127297" TargetMode="External" /><Relationship Id="rId1661" Type="http://schemas.openxmlformats.org/officeDocument/2006/relationships/hyperlink" Target="https://twitter.com/#!/vivianfrancos/status/1147839760498601984" TargetMode="External" /><Relationship Id="rId1662" Type="http://schemas.openxmlformats.org/officeDocument/2006/relationships/hyperlink" Target="https://twitter.com/#!/vivianfrancos/status/1145301135554752513" TargetMode="External" /><Relationship Id="rId1663" Type="http://schemas.openxmlformats.org/officeDocument/2006/relationships/hyperlink" Target="https://twitter.com/#!/vivianfrancos/status/1145301180916088832" TargetMode="External" /><Relationship Id="rId1664" Type="http://schemas.openxmlformats.org/officeDocument/2006/relationships/hyperlink" Target="https://twitter.com/#!/vivianfrancos/status/1145312083057291264" TargetMode="External" /><Relationship Id="rId1665" Type="http://schemas.openxmlformats.org/officeDocument/2006/relationships/hyperlink" Target="https://twitter.com/#!/vivianfrancos/status/1147440505934045184" TargetMode="External" /><Relationship Id="rId1666" Type="http://schemas.openxmlformats.org/officeDocument/2006/relationships/hyperlink" Target="https://twitter.com/#!/vivianfrancos/status/1147839734691127297" TargetMode="External" /><Relationship Id="rId1667" Type="http://schemas.openxmlformats.org/officeDocument/2006/relationships/hyperlink" Target="https://twitter.com/#!/vivianfrancos/status/1147839734691127297" TargetMode="External" /><Relationship Id="rId1668" Type="http://schemas.openxmlformats.org/officeDocument/2006/relationships/hyperlink" Target="https://twitter.com/#!/vivianfrancos/status/1147839734691127297" TargetMode="External" /><Relationship Id="rId1669" Type="http://schemas.openxmlformats.org/officeDocument/2006/relationships/hyperlink" Target="https://twitter.com/#!/vivianfrancos/status/1147839760498601984" TargetMode="External" /><Relationship Id="rId1670" Type="http://schemas.openxmlformats.org/officeDocument/2006/relationships/hyperlink" Target="https://twitter.com/#!/jimmyroybloom/status/1147864985130983424" TargetMode="External" /><Relationship Id="rId1671" Type="http://schemas.openxmlformats.org/officeDocument/2006/relationships/hyperlink" Target="https://twitter.com/#!/jimmyroybloom/status/1147864985130983424" TargetMode="External" /><Relationship Id="rId1672" Type="http://schemas.openxmlformats.org/officeDocument/2006/relationships/hyperlink" Target="https://twitter.com/#!/wasim_ahmed_/status/1145560345941086208" TargetMode="External" /><Relationship Id="rId1673" Type="http://schemas.openxmlformats.org/officeDocument/2006/relationships/hyperlink" Target="https://twitter.com/#!/wasim_ahmed_/status/1147816464453373952" TargetMode="External" /><Relationship Id="rId1674" Type="http://schemas.openxmlformats.org/officeDocument/2006/relationships/hyperlink" Target="https://twitter.com/#!/wasim_ahmed_/status/1147816464453373952" TargetMode="External" /><Relationship Id="rId1675" Type="http://schemas.openxmlformats.org/officeDocument/2006/relationships/hyperlink" Target="https://twitter.com/#!/wasim_ahmed_/status/1147817603051741184" TargetMode="External" /><Relationship Id="rId1676" Type="http://schemas.openxmlformats.org/officeDocument/2006/relationships/hyperlink" Target="https://twitter.com/#!/wasim_ahmed_/status/1145562393533177856" TargetMode="External" /><Relationship Id="rId1677" Type="http://schemas.openxmlformats.org/officeDocument/2006/relationships/hyperlink" Target="https://twitter.com/#!/wasim_ahmed_/status/1148140988977672192" TargetMode="External" /><Relationship Id="rId1678" Type="http://schemas.openxmlformats.org/officeDocument/2006/relationships/hyperlink" Target="https://twitter.com/#!/wasim_ahmed_/status/1148140988977672192" TargetMode="External" /><Relationship Id="rId1679" Type="http://schemas.openxmlformats.org/officeDocument/2006/relationships/hyperlink" Target="https://twitter.com/#!/praxsozi/status/1148267386539257858" TargetMode="External" /><Relationship Id="rId1680" Type="http://schemas.openxmlformats.org/officeDocument/2006/relationships/hyperlink" Target="https://twitter.com/#!/danielamof/status/1148462734884986880" TargetMode="External" /><Relationship Id="rId1681" Type="http://schemas.openxmlformats.org/officeDocument/2006/relationships/hyperlink" Target="https://twitter.com/#!/danielamof/status/1148462734884986880" TargetMode="External" /><Relationship Id="rId1682" Type="http://schemas.openxmlformats.org/officeDocument/2006/relationships/hyperlink" Target="https://twitter.com/#!/danielamof/status/1148462734884986880" TargetMode="External" /><Relationship Id="rId1683" Type="http://schemas.openxmlformats.org/officeDocument/2006/relationships/hyperlink" Target="https://twitter.com/#!/danielamof/status/1148462734884986880" TargetMode="External" /><Relationship Id="rId1684" Type="http://schemas.openxmlformats.org/officeDocument/2006/relationships/hyperlink" Target="https://twitter.com/#!/danielamof/status/1148462734884986880" TargetMode="External" /><Relationship Id="rId1685" Type="http://schemas.openxmlformats.org/officeDocument/2006/relationships/hyperlink" Target="https://twitter.com/#!/danielamof/status/1148462734884986880" TargetMode="External" /><Relationship Id="rId1686" Type="http://schemas.openxmlformats.org/officeDocument/2006/relationships/hyperlink" Target="https://twitter.com/#!/danielamof/status/1148462734884986880" TargetMode="External" /><Relationship Id="rId1687" Type="http://schemas.openxmlformats.org/officeDocument/2006/relationships/hyperlink" Target="https://twitter.com/#!/danielamof/status/1148462734884986880" TargetMode="External" /><Relationship Id="rId1688" Type="http://schemas.openxmlformats.org/officeDocument/2006/relationships/hyperlink" Target="https://twitter.com/#!/jhengstler/status/1148263061729374208" TargetMode="External" /><Relationship Id="rId1689" Type="http://schemas.openxmlformats.org/officeDocument/2006/relationships/hyperlink" Target="https://twitter.com/#!/jhengstler/status/1148263061729374208" TargetMode="External" /><Relationship Id="rId1690" Type="http://schemas.openxmlformats.org/officeDocument/2006/relationships/hyperlink" Target="https://twitter.com/#!/jhengstler/status/1148260727347482624" TargetMode="External" /><Relationship Id="rId1691" Type="http://schemas.openxmlformats.org/officeDocument/2006/relationships/hyperlink" Target="https://twitter.com/#!/jhengstler/status/1148261389259046912" TargetMode="External" /><Relationship Id="rId1692" Type="http://schemas.openxmlformats.org/officeDocument/2006/relationships/hyperlink" Target="https://twitter.com/#!/jhengstler/status/1148263061729374208" TargetMode="External" /><Relationship Id="rId1693" Type="http://schemas.openxmlformats.org/officeDocument/2006/relationships/hyperlink" Target="https://twitter.com/#!/philonedtech/status/1148263195586383872" TargetMode="External" /><Relationship Id="rId1694" Type="http://schemas.openxmlformats.org/officeDocument/2006/relationships/hyperlink" Target="https://twitter.com/#!/anncavoukian/status/1148269703183372288" TargetMode="External" /><Relationship Id="rId1695" Type="http://schemas.openxmlformats.org/officeDocument/2006/relationships/hyperlink" Target="https://twitter.com/#!/anncavoukian/status/1148269703183372288" TargetMode="External" /><Relationship Id="rId1696" Type="http://schemas.openxmlformats.org/officeDocument/2006/relationships/hyperlink" Target="https://twitter.com/#!/anncavoukian/status/1148269703183372288" TargetMode="External" /><Relationship Id="rId1697" Type="http://schemas.openxmlformats.org/officeDocument/2006/relationships/hyperlink" Target="https://twitter.com/#!/anncavoukian/status/1148269703183372288" TargetMode="External" /><Relationship Id="rId1698" Type="http://schemas.openxmlformats.org/officeDocument/2006/relationships/hyperlink" Target="https://twitter.com/#!/anncavoukian/status/1148269703183372288" TargetMode="External" /><Relationship Id="rId1699" Type="http://schemas.openxmlformats.org/officeDocument/2006/relationships/hyperlink" Target="https://twitter.com/#!/anncavoukian/status/1148269703183372288" TargetMode="External" /><Relationship Id="rId1700" Type="http://schemas.openxmlformats.org/officeDocument/2006/relationships/hyperlink" Target="https://twitter.com/#!/engbrg/status/1148277202586349568" TargetMode="External" /><Relationship Id="rId1701" Type="http://schemas.openxmlformats.org/officeDocument/2006/relationships/hyperlink" Target="https://twitter.com/#!/onlinecrslady/status/1148264901695197185" TargetMode="External" /><Relationship Id="rId1702" Type="http://schemas.openxmlformats.org/officeDocument/2006/relationships/hyperlink" Target="https://twitter.com/#!/onlinecrslady/status/1148282252507435008" TargetMode="External" /><Relationship Id="rId1703" Type="http://schemas.openxmlformats.org/officeDocument/2006/relationships/hyperlink" Target="https://twitter.com/#!/onlinecrslady/status/1148282286888108037" TargetMode="External" /><Relationship Id="rId1704" Type="http://schemas.openxmlformats.org/officeDocument/2006/relationships/hyperlink" Target="https://twitter.com/#!/jhengstler/status/1148261884002369541" TargetMode="External" /><Relationship Id="rId1705" Type="http://schemas.openxmlformats.org/officeDocument/2006/relationships/hyperlink" Target="https://twitter.com/#!/jhengstler/status/1148264076373454849" TargetMode="External" /><Relationship Id="rId1706" Type="http://schemas.openxmlformats.org/officeDocument/2006/relationships/hyperlink" Target="https://twitter.com/#!/jhengstler/status/1148266394741460992" TargetMode="External" /><Relationship Id="rId1707" Type="http://schemas.openxmlformats.org/officeDocument/2006/relationships/hyperlink" Target="https://twitter.com/#!/jhengstler/status/1148277173343547392" TargetMode="External" /><Relationship Id="rId1708" Type="http://schemas.openxmlformats.org/officeDocument/2006/relationships/hyperlink" Target="https://twitter.com/#!/jhengstler/status/1148392697406771201" TargetMode="External" /><Relationship Id="rId1709" Type="http://schemas.openxmlformats.org/officeDocument/2006/relationships/hyperlink" Target="https://twitter.com/#!/philonedtech/status/1148263195586383872" TargetMode="External" /><Relationship Id="rId1710" Type="http://schemas.openxmlformats.org/officeDocument/2006/relationships/hyperlink" Target="https://twitter.com/#!/engbrg/status/1148277202586349568" TargetMode="External" /><Relationship Id="rId1711" Type="http://schemas.openxmlformats.org/officeDocument/2006/relationships/hyperlink" Target="https://twitter.com/#!/onlinecrslady/status/1148257825178734592" TargetMode="External" /><Relationship Id="rId1712" Type="http://schemas.openxmlformats.org/officeDocument/2006/relationships/hyperlink" Target="https://twitter.com/#!/onlinecrslady/status/1148257825178734592" TargetMode="External" /><Relationship Id="rId1713" Type="http://schemas.openxmlformats.org/officeDocument/2006/relationships/hyperlink" Target="https://twitter.com/#!/onlinecrslady/status/1148257825178734592" TargetMode="External" /><Relationship Id="rId1714" Type="http://schemas.openxmlformats.org/officeDocument/2006/relationships/hyperlink" Target="https://twitter.com/#!/onlinecrslady/status/1148258595903016961" TargetMode="External" /><Relationship Id="rId1715" Type="http://schemas.openxmlformats.org/officeDocument/2006/relationships/hyperlink" Target="https://twitter.com/#!/onlinecrslady/status/1148258595903016961" TargetMode="External" /><Relationship Id="rId1716" Type="http://schemas.openxmlformats.org/officeDocument/2006/relationships/hyperlink" Target="https://twitter.com/#!/onlinecrslady/status/1148258595903016961" TargetMode="External" /><Relationship Id="rId1717" Type="http://schemas.openxmlformats.org/officeDocument/2006/relationships/hyperlink" Target="https://twitter.com/#!/onlinecrslady/status/1148258595903016961" TargetMode="External" /><Relationship Id="rId1718" Type="http://schemas.openxmlformats.org/officeDocument/2006/relationships/hyperlink" Target="https://twitter.com/#!/onlinecrslady/status/1148261159956615180" TargetMode="External" /><Relationship Id="rId1719" Type="http://schemas.openxmlformats.org/officeDocument/2006/relationships/hyperlink" Target="https://twitter.com/#!/onlinecrslady/status/1148261159956615180" TargetMode="External" /><Relationship Id="rId1720" Type="http://schemas.openxmlformats.org/officeDocument/2006/relationships/hyperlink" Target="https://twitter.com/#!/onlinecrslady/status/1148261159956615180" TargetMode="External" /><Relationship Id="rId1721" Type="http://schemas.openxmlformats.org/officeDocument/2006/relationships/hyperlink" Target="https://twitter.com/#!/onlinecrslady/status/1148261159956615180" TargetMode="External" /><Relationship Id="rId1722" Type="http://schemas.openxmlformats.org/officeDocument/2006/relationships/hyperlink" Target="https://twitter.com/#!/onlinecrslady/status/1148261159956615180" TargetMode="External" /><Relationship Id="rId1723" Type="http://schemas.openxmlformats.org/officeDocument/2006/relationships/hyperlink" Target="https://twitter.com/#!/onlinecrslady/status/1148264901695197185" TargetMode="External" /><Relationship Id="rId1724" Type="http://schemas.openxmlformats.org/officeDocument/2006/relationships/hyperlink" Target="https://twitter.com/#!/onlinecrslady/status/1148264901695197185" TargetMode="External" /><Relationship Id="rId1725" Type="http://schemas.openxmlformats.org/officeDocument/2006/relationships/hyperlink" Target="https://twitter.com/#!/onlinecrslady/status/1148264901695197185" TargetMode="External" /><Relationship Id="rId1726" Type="http://schemas.openxmlformats.org/officeDocument/2006/relationships/hyperlink" Target="https://twitter.com/#!/onlinecrslady/status/1148264901695197185" TargetMode="External" /><Relationship Id="rId1727" Type="http://schemas.openxmlformats.org/officeDocument/2006/relationships/hyperlink" Target="https://twitter.com/#!/onlinecrslady/status/1148264901695197185" TargetMode="External" /><Relationship Id="rId1728" Type="http://schemas.openxmlformats.org/officeDocument/2006/relationships/hyperlink" Target="https://twitter.com/#!/onlinecrslady/status/1148282252507435008" TargetMode="External" /><Relationship Id="rId1729" Type="http://schemas.openxmlformats.org/officeDocument/2006/relationships/hyperlink" Target="https://twitter.com/#!/onlinecrslady/status/1148282252507435008" TargetMode="External" /><Relationship Id="rId1730" Type="http://schemas.openxmlformats.org/officeDocument/2006/relationships/hyperlink" Target="https://twitter.com/#!/onlinecrslady/status/1148282252507435008" TargetMode="External" /><Relationship Id="rId1731" Type="http://schemas.openxmlformats.org/officeDocument/2006/relationships/hyperlink" Target="https://twitter.com/#!/onlinecrslady/status/1148282252507435008" TargetMode="External" /><Relationship Id="rId1732" Type="http://schemas.openxmlformats.org/officeDocument/2006/relationships/hyperlink" Target="https://twitter.com/#!/onlinecrslady/status/1148282252507435008" TargetMode="External" /><Relationship Id="rId1733" Type="http://schemas.openxmlformats.org/officeDocument/2006/relationships/hyperlink" Target="https://twitter.com/#!/onlinecrslady/status/1148282252507435008" TargetMode="External" /><Relationship Id="rId1734" Type="http://schemas.openxmlformats.org/officeDocument/2006/relationships/hyperlink" Target="https://twitter.com/#!/onlinecrslady/status/1148282286888108037" TargetMode="External" /><Relationship Id="rId1735" Type="http://schemas.openxmlformats.org/officeDocument/2006/relationships/hyperlink" Target="https://twitter.com/#!/onlinecrslady/status/1148282286888108037" TargetMode="External" /><Relationship Id="rId1736" Type="http://schemas.openxmlformats.org/officeDocument/2006/relationships/hyperlink" Target="https://twitter.com/#!/onlinecrslady/status/1148282286888108037" TargetMode="External" /><Relationship Id="rId1737" Type="http://schemas.openxmlformats.org/officeDocument/2006/relationships/hyperlink" Target="https://twitter.com/#!/onlinecrslady/status/1148282286888108037" TargetMode="External" /><Relationship Id="rId1738" Type="http://schemas.openxmlformats.org/officeDocument/2006/relationships/hyperlink" Target="https://twitter.com/#!/onlinecrslady/status/1148282286888108037" TargetMode="External" /><Relationship Id="rId1739" Type="http://schemas.openxmlformats.org/officeDocument/2006/relationships/hyperlink" Target="https://twitter.com/#!/jhengstler/status/1148257644143976448" TargetMode="External" /><Relationship Id="rId1740" Type="http://schemas.openxmlformats.org/officeDocument/2006/relationships/hyperlink" Target="https://twitter.com/#!/jhengstler/status/1148259705384366080" TargetMode="External" /><Relationship Id="rId1741" Type="http://schemas.openxmlformats.org/officeDocument/2006/relationships/hyperlink" Target="https://twitter.com/#!/jhengstler/status/1148260231798898688" TargetMode="External" /><Relationship Id="rId1742" Type="http://schemas.openxmlformats.org/officeDocument/2006/relationships/hyperlink" Target="https://twitter.com/#!/jhengstler/status/1148260727347482624" TargetMode="External" /><Relationship Id="rId1743" Type="http://schemas.openxmlformats.org/officeDocument/2006/relationships/hyperlink" Target="https://twitter.com/#!/jhengstler/status/1148261389259046912" TargetMode="External" /><Relationship Id="rId1744" Type="http://schemas.openxmlformats.org/officeDocument/2006/relationships/hyperlink" Target="https://twitter.com/#!/jhengstler/status/1148261489158971392" TargetMode="External" /><Relationship Id="rId1745" Type="http://schemas.openxmlformats.org/officeDocument/2006/relationships/hyperlink" Target="https://twitter.com/#!/jhengstler/status/1148261884002369541" TargetMode="External" /><Relationship Id="rId1746" Type="http://schemas.openxmlformats.org/officeDocument/2006/relationships/hyperlink" Target="https://twitter.com/#!/jhengstler/status/1148263061729374208" TargetMode="External" /><Relationship Id="rId1747" Type="http://schemas.openxmlformats.org/officeDocument/2006/relationships/hyperlink" Target="https://twitter.com/#!/jhengstler/status/1148264076373454849" TargetMode="External" /><Relationship Id="rId1748" Type="http://schemas.openxmlformats.org/officeDocument/2006/relationships/hyperlink" Target="https://twitter.com/#!/jhengstler/status/1148266394741460992" TargetMode="External" /><Relationship Id="rId1749" Type="http://schemas.openxmlformats.org/officeDocument/2006/relationships/hyperlink" Target="https://twitter.com/#!/jhengstler/status/1148277173343547392" TargetMode="External" /><Relationship Id="rId1750" Type="http://schemas.openxmlformats.org/officeDocument/2006/relationships/hyperlink" Target="https://twitter.com/#!/jhengstler/status/1148392697406771201" TargetMode="External" /><Relationship Id="rId1751" Type="http://schemas.openxmlformats.org/officeDocument/2006/relationships/hyperlink" Target="https://twitter.com/#!/philonedtech/status/1148263195586383872" TargetMode="External" /><Relationship Id="rId1752" Type="http://schemas.openxmlformats.org/officeDocument/2006/relationships/hyperlink" Target="https://twitter.com/#!/philonedtech/status/1148263195586383872" TargetMode="External" /><Relationship Id="rId1753" Type="http://schemas.openxmlformats.org/officeDocument/2006/relationships/hyperlink" Target="https://twitter.com/#!/philonedtech/status/1148263195586383872" TargetMode="External" /><Relationship Id="rId1754" Type="http://schemas.openxmlformats.org/officeDocument/2006/relationships/hyperlink" Target="https://twitter.com/#!/philonedtech/status/1148263195586383872" TargetMode="External" /><Relationship Id="rId1755" Type="http://schemas.openxmlformats.org/officeDocument/2006/relationships/hyperlink" Target="https://twitter.com/#!/engbrg/status/1148277202586349568" TargetMode="External" /><Relationship Id="rId1756" Type="http://schemas.openxmlformats.org/officeDocument/2006/relationships/hyperlink" Target="https://twitter.com/#!/jhengstler/status/1148261884002369541" TargetMode="External" /><Relationship Id="rId1757" Type="http://schemas.openxmlformats.org/officeDocument/2006/relationships/hyperlink" Target="https://twitter.com/#!/jhengstler/status/1148264076373454849" TargetMode="External" /><Relationship Id="rId1758" Type="http://schemas.openxmlformats.org/officeDocument/2006/relationships/hyperlink" Target="https://twitter.com/#!/jhengstler/status/1148266394741460992" TargetMode="External" /><Relationship Id="rId1759" Type="http://schemas.openxmlformats.org/officeDocument/2006/relationships/hyperlink" Target="https://twitter.com/#!/jhengstler/status/1148277173343547392" TargetMode="External" /><Relationship Id="rId1760" Type="http://schemas.openxmlformats.org/officeDocument/2006/relationships/hyperlink" Target="https://twitter.com/#!/jhengstler/status/1148392697406771201" TargetMode="External" /><Relationship Id="rId1761" Type="http://schemas.openxmlformats.org/officeDocument/2006/relationships/hyperlink" Target="https://twitter.com/#!/engbrg/status/1148277202586349568" TargetMode="External" /><Relationship Id="rId1762" Type="http://schemas.openxmlformats.org/officeDocument/2006/relationships/hyperlink" Target="https://twitter.com/#!/engbrg/status/1148277202586349568" TargetMode="External" /><Relationship Id="rId1763" Type="http://schemas.openxmlformats.org/officeDocument/2006/relationships/hyperlink" Target="https://twitter.com/#!/engbrg/status/1148277202586349568" TargetMode="External" /><Relationship Id="rId1764" Type="http://schemas.openxmlformats.org/officeDocument/2006/relationships/hyperlink" Target="https://twitter.com/#!/engbrg/status/1148277202586349568" TargetMode="External" /><Relationship Id="rId1765" Type="http://schemas.openxmlformats.org/officeDocument/2006/relationships/hyperlink" Target="https://twitter.com/#!/jhengstler/status/1148392697406771201" TargetMode="External" /><Relationship Id="rId1766" Type="http://schemas.openxmlformats.org/officeDocument/2006/relationships/hyperlink" Target="https://twitter.com/#!/jhengstler/status/1148257644143976448" TargetMode="External" /><Relationship Id="rId1767" Type="http://schemas.openxmlformats.org/officeDocument/2006/relationships/hyperlink" Target="https://twitter.com/#!/jhengstler/status/1148259705384366080" TargetMode="External" /><Relationship Id="rId1768" Type="http://schemas.openxmlformats.org/officeDocument/2006/relationships/hyperlink" Target="https://twitter.com/#!/jhengstler/status/1148260231798898688" TargetMode="External" /><Relationship Id="rId1769" Type="http://schemas.openxmlformats.org/officeDocument/2006/relationships/hyperlink" Target="https://twitter.com/#!/jhengstler/status/1148260727347482624" TargetMode="External" /><Relationship Id="rId1770" Type="http://schemas.openxmlformats.org/officeDocument/2006/relationships/hyperlink" Target="https://twitter.com/#!/jhengstler/status/1148261389259046912" TargetMode="External" /><Relationship Id="rId1771" Type="http://schemas.openxmlformats.org/officeDocument/2006/relationships/hyperlink" Target="https://twitter.com/#!/jhengstler/status/1148261489158971392" TargetMode="External" /><Relationship Id="rId1772" Type="http://schemas.openxmlformats.org/officeDocument/2006/relationships/hyperlink" Target="https://twitter.com/#!/jhengstler/status/1148261884002369541" TargetMode="External" /><Relationship Id="rId1773" Type="http://schemas.openxmlformats.org/officeDocument/2006/relationships/hyperlink" Target="https://twitter.com/#!/jhengstler/status/1148263061729374208" TargetMode="External" /><Relationship Id="rId1774" Type="http://schemas.openxmlformats.org/officeDocument/2006/relationships/hyperlink" Target="https://twitter.com/#!/jhengstler/status/1148264076373454849" TargetMode="External" /><Relationship Id="rId1775" Type="http://schemas.openxmlformats.org/officeDocument/2006/relationships/hyperlink" Target="https://twitter.com/#!/jhengstler/status/1148266394741460992" TargetMode="External" /><Relationship Id="rId1776" Type="http://schemas.openxmlformats.org/officeDocument/2006/relationships/hyperlink" Target="https://twitter.com/#!/jhengstler/status/1148277173343547392" TargetMode="External" /><Relationship Id="rId1777" Type="http://schemas.openxmlformats.org/officeDocument/2006/relationships/hyperlink" Target="https://twitter.com/#!/jhengstler/status/1148392697406771201" TargetMode="External" /><Relationship Id="rId1778" Type="http://schemas.openxmlformats.org/officeDocument/2006/relationships/hyperlink" Target="https://twitter.com/#!/jhengstler/status/1148475496662831104" TargetMode="External" /><Relationship Id="rId1779" Type="http://schemas.openxmlformats.org/officeDocument/2006/relationships/hyperlink" Target="https://twitter.com/#!/jhengstler/status/1148257644143976448" TargetMode="External" /><Relationship Id="rId1780" Type="http://schemas.openxmlformats.org/officeDocument/2006/relationships/hyperlink" Target="https://twitter.com/#!/jhengstler/status/1148259705384366080" TargetMode="External" /><Relationship Id="rId1781" Type="http://schemas.openxmlformats.org/officeDocument/2006/relationships/hyperlink" Target="https://twitter.com/#!/jhengstler/status/1148260231798898688" TargetMode="External" /><Relationship Id="rId1782" Type="http://schemas.openxmlformats.org/officeDocument/2006/relationships/hyperlink" Target="https://twitter.com/#!/jhengstler/status/1148260727347482624" TargetMode="External" /><Relationship Id="rId1783" Type="http://schemas.openxmlformats.org/officeDocument/2006/relationships/hyperlink" Target="https://twitter.com/#!/jhengstler/status/1148261389259046912" TargetMode="External" /><Relationship Id="rId1784" Type="http://schemas.openxmlformats.org/officeDocument/2006/relationships/hyperlink" Target="https://twitter.com/#!/jhengstler/status/1148261489158971392" TargetMode="External" /><Relationship Id="rId1785" Type="http://schemas.openxmlformats.org/officeDocument/2006/relationships/hyperlink" Target="https://twitter.com/#!/jhengstler/status/1148261884002369541" TargetMode="External" /><Relationship Id="rId1786" Type="http://schemas.openxmlformats.org/officeDocument/2006/relationships/hyperlink" Target="https://twitter.com/#!/jhengstler/status/1148263061729374208" TargetMode="External" /><Relationship Id="rId1787" Type="http://schemas.openxmlformats.org/officeDocument/2006/relationships/hyperlink" Target="https://twitter.com/#!/jhengstler/status/1148264076373454849" TargetMode="External" /><Relationship Id="rId1788" Type="http://schemas.openxmlformats.org/officeDocument/2006/relationships/hyperlink" Target="https://twitter.com/#!/jhengstler/status/1148266394741460992" TargetMode="External" /><Relationship Id="rId1789" Type="http://schemas.openxmlformats.org/officeDocument/2006/relationships/hyperlink" Target="https://twitter.com/#!/jhengstler/status/1148277173343547392" TargetMode="External" /><Relationship Id="rId1790" Type="http://schemas.openxmlformats.org/officeDocument/2006/relationships/hyperlink" Target="https://twitter.com/#!/jhengstler/status/1148392697406771201" TargetMode="External" /><Relationship Id="rId1791" Type="http://schemas.openxmlformats.org/officeDocument/2006/relationships/hyperlink" Target="https://twitter.com/#!/jhengstler/status/1148475496662831104" TargetMode="External" /><Relationship Id="rId1792" Type="http://schemas.openxmlformats.org/officeDocument/2006/relationships/hyperlink" Target="https://twitter.com/#!/real_person_dh/status/1146120519399419904" TargetMode="External" /><Relationship Id="rId1793" Type="http://schemas.openxmlformats.org/officeDocument/2006/relationships/hyperlink" Target="https://twitter.com/#!/real_person_dh/status/1146120519399419904" TargetMode="External" /><Relationship Id="rId1794" Type="http://schemas.openxmlformats.org/officeDocument/2006/relationships/hyperlink" Target="https://twitter.com/#!/real_person_dh/status/1146180880173604864" TargetMode="External" /><Relationship Id="rId1795" Type="http://schemas.openxmlformats.org/officeDocument/2006/relationships/hyperlink" Target="https://twitter.com/#!/real_person_dh/status/1146180880173604864" TargetMode="External" /><Relationship Id="rId1796" Type="http://schemas.openxmlformats.org/officeDocument/2006/relationships/hyperlink" Target="https://twitter.com/#!/real_person_dh/status/1146392233156972545" TargetMode="External" /><Relationship Id="rId1797" Type="http://schemas.openxmlformats.org/officeDocument/2006/relationships/hyperlink" Target="https://twitter.com/#!/real_person_dh/status/1146392233156972545" TargetMode="External" /><Relationship Id="rId1798" Type="http://schemas.openxmlformats.org/officeDocument/2006/relationships/hyperlink" Target="https://twitter.com/#!/real_person_dh/status/1146407398397140992" TargetMode="External" /><Relationship Id="rId1799" Type="http://schemas.openxmlformats.org/officeDocument/2006/relationships/hyperlink" Target="https://twitter.com/#!/real_person_dh/status/1146482829880152065" TargetMode="External" /><Relationship Id="rId1800" Type="http://schemas.openxmlformats.org/officeDocument/2006/relationships/hyperlink" Target="https://twitter.com/#!/real_person_dh/status/1146528162676989953" TargetMode="External" /><Relationship Id="rId1801" Type="http://schemas.openxmlformats.org/officeDocument/2006/relationships/hyperlink" Target="https://twitter.com/#!/real_person_dh/status/1146528162676989953" TargetMode="External" /><Relationship Id="rId1802" Type="http://schemas.openxmlformats.org/officeDocument/2006/relationships/hyperlink" Target="https://twitter.com/#!/real_person_dh/status/1146694247883640832" TargetMode="External" /><Relationship Id="rId1803" Type="http://schemas.openxmlformats.org/officeDocument/2006/relationships/hyperlink" Target="https://twitter.com/#!/real_person_dh/status/1146694247883640832" TargetMode="External" /><Relationship Id="rId1804" Type="http://schemas.openxmlformats.org/officeDocument/2006/relationships/hyperlink" Target="https://twitter.com/#!/real_person_dh/status/1146754620179587072" TargetMode="External" /><Relationship Id="rId1805" Type="http://schemas.openxmlformats.org/officeDocument/2006/relationships/hyperlink" Target="https://twitter.com/#!/real_person_dh/status/1146754620179587072" TargetMode="External" /><Relationship Id="rId1806" Type="http://schemas.openxmlformats.org/officeDocument/2006/relationships/hyperlink" Target="https://twitter.com/#!/real_person_dh/status/1146799932059344902" TargetMode="External" /><Relationship Id="rId1807" Type="http://schemas.openxmlformats.org/officeDocument/2006/relationships/hyperlink" Target="https://twitter.com/#!/real_person_dh/status/1146799932059344902" TargetMode="External" /><Relationship Id="rId1808" Type="http://schemas.openxmlformats.org/officeDocument/2006/relationships/hyperlink" Target="https://twitter.com/#!/real_person_dh/status/1146845217095585792" TargetMode="External" /><Relationship Id="rId1809" Type="http://schemas.openxmlformats.org/officeDocument/2006/relationships/hyperlink" Target="https://twitter.com/#!/real_person_dh/status/1146890554648813578" TargetMode="External" /><Relationship Id="rId1810" Type="http://schemas.openxmlformats.org/officeDocument/2006/relationships/hyperlink" Target="https://twitter.com/#!/real_person_dh/status/1146890554648813578" TargetMode="External" /><Relationship Id="rId1811" Type="http://schemas.openxmlformats.org/officeDocument/2006/relationships/hyperlink" Target="https://twitter.com/#!/real_person_dh/status/1147253006594953219" TargetMode="External" /><Relationship Id="rId1812" Type="http://schemas.openxmlformats.org/officeDocument/2006/relationships/hyperlink" Target="https://twitter.com/#!/real_person_dh/status/1147253006594953219" TargetMode="External" /><Relationship Id="rId1813" Type="http://schemas.openxmlformats.org/officeDocument/2006/relationships/hyperlink" Target="https://twitter.com/#!/real_person_dh/status/1147449211056721922" TargetMode="External" /><Relationship Id="rId1814" Type="http://schemas.openxmlformats.org/officeDocument/2006/relationships/hyperlink" Target="https://twitter.com/#!/real_person_dh/status/1147449211056721922" TargetMode="External" /><Relationship Id="rId1815" Type="http://schemas.openxmlformats.org/officeDocument/2006/relationships/hyperlink" Target="https://twitter.com/#!/real_person_dh/status/1147524695325052928" TargetMode="External" /><Relationship Id="rId1816" Type="http://schemas.openxmlformats.org/officeDocument/2006/relationships/hyperlink" Target="https://twitter.com/#!/real_person_dh/status/1147524695325052928" TargetMode="External" /><Relationship Id="rId1817" Type="http://schemas.openxmlformats.org/officeDocument/2006/relationships/hyperlink" Target="https://twitter.com/#!/real_person_dh/status/1148279763049549824" TargetMode="External" /><Relationship Id="rId1818" Type="http://schemas.openxmlformats.org/officeDocument/2006/relationships/hyperlink" Target="https://twitter.com/#!/real_person_dh/status/1148279763049549824" TargetMode="External" /><Relationship Id="rId1819" Type="http://schemas.openxmlformats.org/officeDocument/2006/relationships/hyperlink" Target="https://twitter.com/#!/real_person_dh/status/1148491145573556224" TargetMode="External" /><Relationship Id="rId1820" Type="http://schemas.openxmlformats.org/officeDocument/2006/relationships/hyperlink" Target="https://twitter.com/#!/real_person_dh/status/1148491145573556224" TargetMode="External" /><Relationship Id="rId1821" Type="http://schemas.openxmlformats.org/officeDocument/2006/relationships/hyperlink" Target="https://twitter.com/#!/jorgegeo28/status/1148584498260578304" TargetMode="External" /><Relationship Id="rId1822" Type="http://schemas.openxmlformats.org/officeDocument/2006/relationships/hyperlink" Target="https://twitter.com/#!/jorgegeo28/status/1148584498260578304" TargetMode="External" /><Relationship Id="rId1823" Type="http://schemas.openxmlformats.org/officeDocument/2006/relationships/hyperlink" Target="https://twitter.com/#!/paulomatui/status/1148770863543721984" TargetMode="External" /><Relationship Id="rId1824" Type="http://schemas.openxmlformats.org/officeDocument/2006/relationships/hyperlink" Target="https://twitter.com/#!/paulomatui/status/1148770863543721984" TargetMode="External" /><Relationship Id="rId1825" Type="http://schemas.openxmlformats.org/officeDocument/2006/relationships/hyperlink" Target="https://twitter.com/#!/wasim_ahmed/status/1145732944499052547" TargetMode="External" /><Relationship Id="rId1826" Type="http://schemas.openxmlformats.org/officeDocument/2006/relationships/hyperlink" Target="https://twitter.com/#!/drmmgs/status/1148795053701120000" TargetMode="External" /><Relationship Id="rId1827" Type="http://schemas.openxmlformats.org/officeDocument/2006/relationships/hyperlink" Target="https://twitter.com/#!/wasim_ahmed/status/1148795323147419648" TargetMode="External" /><Relationship Id="rId1828" Type="http://schemas.openxmlformats.org/officeDocument/2006/relationships/hyperlink" Target="https://twitter.com/#!/wasim_ahmed/status/1148789953716822016" TargetMode="External" /><Relationship Id="rId1829" Type="http://schemas.openxmlformats.org/officeDocument/2006/relationships/hyperlink" Target="https://twitter.com/#!/wasim_ahmed/status/1148850404551057408" TargetMode="External" /><Relationship Id="rId1830" Type="http://schemas.openxmlformats.org/officeDocument/2006/relationships/hyperlink" Target="https://twitter.com/#!/railwayseva/status/1148793812778545152" TargetMode="External" /><Relationship Id="rId1831" Type="http://schemas.openxmlformats.org/officeDocument/2006/relationships/hyperlink" Target="https://twitter.com/#!/drmmgs/status/1148795053701120000" TargetMode="External" /><Relationship Id="rId1832" Type="http://schemas.openxmlformats.org/officeDocument/2006/relationships/hyperlink" Target="https://twitter.com/#!/wasim_ahmed/status/1148795323147419648" TargetMode="External" /><Relationship Id="rId1833" Type="http://schemas.openxmlformats.org/officeDocument/2006/relationships/hyperlink" Target="https://twitter.com/#!/wasim_ahmed/status/1148850404551057408" TargetMode="External" /><Relationship Id="rId1834" Type="http://schemas.openxmlformats.org/officeDocument/2006/relationships/hyperlink" Target="https://twitter.com/#!/railwayseva/status/1148793812778545152" TargetMode="External" /><Relationship Id="rId1835" Type="http://schemas.openxmlformats.org/officeDocument/2006/relationships/hyperlink" Target="https://twitter.com/#!/drmmgs/status/1148795053701120000" TargetMode="External" /><Relationship Id="rId1836" Type="http://schemas.openxmlformats.org/officeDocument/2006/relationships/hyperlink" Target="https://twitter.com/#!/drmmgs/status/1148795053701120000" TargetMode="External" /><Relationship Id="rId1837" Type="http://schemas.openxmlformats.org/officeDocument/2006/relationships/hyperlink" Target="https://twitter.com/#!/wasim_ahmed/status/1148795323147419648" TargetMode="External" /><Relationship Id="rId1838" Type="http://schemas.openxmlformats.org/officeDocument/2006/relationships/hyperlink" Target="https://twitter.com/#!/wasim_ahmed/status/1148850404551057408" TargetMode="External" /><Relationship Id="rId1839" Type="http://schemas.openxmlformats.org/officeDocument/2006/relationships/hyperlink" Target="https://twitter.com/#!/railwayseva/status/1148793812778545152" TargetMode="External" /><Relationship Id="rId1840" Type="http://schemas.openxmlformats.org/officeDocument/2006/relationships/hyperlink" Target="https://twitter.com/#!/wasim_ahmed/status/1148795323147419648" TargetMode="External" /><Relationship Id="rId1841" Type="http://schemas.openxmlformats.org/officeDocument/2006/relationships/hyperlink" Target="https://twitter.com/#!/wasim_ahmed/status/1148850404551057408" TargetMode="External" /><Relationship Id="rId1842" Type="http://schemas.openxmlformats.org/officeDocument/2006/relationships/hyperlink" Target="https://twitter.com/#!/wasim_ahmed/status/1149213795102806016" TargetMode="External" /><Relationship Id="rId1843" Type="http://schemas.openxmlformats.org/officeDocument/2006/relationships/hyperlink" Target="https://twitter.com/#!/spainportugalmc/status/1149252090180591616" TargetMode="External" /><Relationship Id="rId1844" Type="http://schemas.openxmlformats.org/officeDocument/2006/relationships/hyperlink" Target="https://twitter.com/#!/spainportugalmc/status/1149252090180591616" TargetMode="External" /><Relationship Id="rId1845" Type="http://schemas.openxmlformats.org/officeDocument/2006/relationships/hyperlink" Target="https://twitter.com/#!/spainportugalmc/status/1149252090180591616" TargetMode="External" /><Relationship Id="rId1846" Type="http://schemas.openxmlformats.org/officeDocument/2006/relationships/hyperlink" Target="https://twitter.com/#!/wasim___ahmed/status/1149670346443972608" TargetMode="External" /><Relationship Id="rId1847" Type="http://schemas.openxmlformats.org/officeDocument/2006/relationships/hyperlink" Target="https://twitter.com/#!/theladythinks/status/1150000366601347072" TargetMode="External" /><Relationship Id="rId1848" Type="http://schemas.openxmlformats.org/officeDocument/2006/relationships/hyperlink" Target="https://twitter.com/#!/theladythinks/status/1150000366601347072" TargetMode="External" /><Relationship Id="rId1849" Type="http://schemas.openxmlformats.org/officeDocument/2006/relationships/hyperlink" Target="https://twitter.com/#!/walejay/status/1150118938606526464" TargetMode="External" /><Relationship Id="rId1850" Type="http://schemas.openxmlformats.org/officeDocument/2006/relationships/hyperlink" Target="https://twitter.com/#!/openresleeds/status/1149318222174461952" TargetMode="External" /><Relationship Id="rId1851" Type="http://schemas.openxmlformats.org/officeDocument/2006/relationships/hyperlink" Target="https://twitter.com/#!/mscactions/status/1145262951445614592" TargetMode="External" /><Relationship Id="rId1852" Type="http://schemas.openxmlformats.org/officeDocument/2006/relationships/hyperlink" Target="https://twitter.com/#!/mscactions/status/1145262951445614592" TargetMode="External" /><Relationship Id="rId1853" Type="http://schemas.openxmlformats.org/officeDocument/2006/relationships/hyperlink" Target="https://twitter.com/#!/was3210/status/1145269538944094209" TargetMode="External" /><Relationship Id="rId1854" Type="http://schemas.openxmlformats.org/officeDocument/2006/relationships/hyperlink" Target="https://twitter.com/#!/studentsncl/status/1141255553366315009" TargetMode="External" /><Relationship Id="rId1855" Type="http://schemas.openxmlformats.org/officeDocument/2006/relationships/hyperlink" Target="https://twitter.com/#!/was3210/status/1145286596167634944" TargetMode="External" /><Relationship Id="rId1856" Type="http://schemas.openxmlformats.org/officeDocument/2006/relationships/hyperlink" Target="https://twitter.com/#!/uniofnewcastle/status/1145621960505856000" TargetMode="External" /><Relationship Id="rId1857" Type="http://schemas.openxmlformats.org/officeDocument/2006/relationships/hyperlink" Target="https://twitter.com/#!/was3210/status/1145622446860582915" TargetMode="External" /><Relationship Id="rId1858" Type="http://schemas.openxmlformats.org/officeDocument/2006/relationships/hyperlink" Target="https://twitter.com/#!/was3210/status/1145287776889450496" TargetMode="External" /><Relationship Id="rId1859" Type="http://schemas.openxmlformats.org/officeDocument/2006/relationships/hyperlink" Target="https://twitter.com/#!/was3210/status/1145622446860582915" TargetMode="External" /><Relationship Id="rId1860" Type="http://schemas.openxmlformats.org/officeDocument/2006/relationships/hyperlink" Target="https://twitter.com/#!/cassie_boness/status/1145112285461078022" TargetMode="External" /><Relationship Id="rId1861" Type="http://schemas.openxmlformats.org/officeDocument/2006/relationships/hyperlink" Target="https://twitter.com/#!/was3210/status/1145757592741920769" TargetMode="External" /><Relationship Id="rId1862" Type="http://schemas.openxmlformats.org/officeDocument/2006/relationships/hyperlink" Target="https://twitter.com/#!/subatomicdoc/status/1144706080779493378" TargetMode="External" /><Relationship Id="rId1863" Type="http://schemas.openxmlformats.org/officeDocument/2006/relationships/hyperlink" Target="https://twitter.com/#!/subatomicdoc/status/1146144138913603585" TargetMode="External" /><Relationship Id="rId1864" Type="http://schemas.openxmlformats.org/officeDocument/2006/relationships/hyperlink" Target="https://twitter.com/#!/subatomicdoc/status/1146144138913603585" TargetMode="External" /><Relationship Id="rId1865" Type="http://schemas.openxmlformats.org/officeDocument/2006/relationships/hyperlink" Target="https://twitter.com/#!/was3210/status/1145792181183143936" TargetMode="External" /><Relationship Id="rId1866" Type="http://schemas.openxmlformats.org/officeDocument/2006/relationships/hyperlink" Target="https://twitter.com/#!/sonsocmed/status/1146329225311465472" TargetMode="External" /><Relationship Id="rId1867" Type="http://schemas.openxmlformats.org/officeDocument/2006/relationships/hyperlink" Target="https://twitter.com/#!/was3210/status/1145988211719757824" TargetMode="External" /><Relationship Id="rId1868" Type="http://schemas.openxmlformats.org/officeDocument/2006/relationships/hyperlink" Target="https://twitter.com/#!/lawrie_michelle/status/1146326545620971521" TargetMode="External" /><Relationship Id="rId1869" Type="http://schemas.openxmlformats.org/officeDocument/2006/relationships/hyperlink" Target="https://twitter.com/#!/lawrie_michelle/status/1146326545620971521" TargetMode="External" /><Relationship Id="rId1870" Type="http://schemas.openxmlformats.org/officeDocument/2006/relationships/hyperlink" Target="https://twitter.com/#!/lawrie_michelle/status/1146326557969014784" TargetMode="External" /><Relationship Id="rId1871" Type="http://schemas.openxmlformats.org/officeDocument/2006/relationships/hyperlink" Target="https://twitter.com/#!/lawrie_michelle/status/1146326557969014784" TargetMode="External" /><Relationship Id="rId1872" Type="http://schemas.openxmlformats.org/officeDocument/2006/relationships/hyperlink" Target="https://twitter.com/#!/sonsocmed/status/1146329090561101825" TargetMode="External" /><Relationship Id="rId1873" Type="http://schemas.openxmlformats.org/officeDocument/2006/relationships/hyperlink" Target="https://twitter.com/#!/was3210/status/1146327541202006016" TargetMode="External" /><Relationship Id="rId1874" Type="http://schemas.openxmlformats.org/officeDocument/2006/relationships/hyperlink" Target="https://twitter.com/#!/was3210/status/1146434960938676224" TargetMode="External" /><Relationship Id="rId1875" Type="http://schemas.openxmlformats.org/officeDocument/2006/relationships/hyperlink" Target="https://twitter.com/#!/whoisabishag/status/1146460387484680193" TargetMode="External" /><Relationship Id="rId1876" Type="http://schemas.openxmlformats.org/officeDocument/2006/relationships/hyperlink" Target="https://twitter.com/#!/whoisabishag/status/1146460387484680193" TargetMode="External" /><Relationship Id="rId1877" Type="http://schemas.openxmlformats.org/officeDocument/2006/relationships/hyperlink" Target="https://twitter.com/#!/whoisabishag/status/1146461787925073920" TargetMode="External" /><Relationship Id="rId1878" Type="http://schemas.openxmlformats.org/officeDocument/2006/relationships/hyperlink" Target="https://twitter.com/#!/whoisabishag/status/1146462293275729920" TargetMode="External" /><Relationship Id="rId1879" Type="http://schemas.openxmlformats.org/officeDocument/2006/relationships/hyperlink" Target="https://twitter.com/#!/whoisabishag/status/1146486593227644928" TargetMode="External" /><Relationship Id="rId1880" Type="http://schemas.openxmlformats.org/officeDocument/2006/relationships/hyperlink" Target="https://twitter.com/#!/whoisabishag/status/1146899714924638209" TargetMode="External" /><Relationship Id="rId1881" Type="http://schemas.openxmlformats.org/officeDocument/2006/relationships/hyperlink" Target="https://twitter.com/#!/whoisabishag/status/1146899714924638209" TargetMode="External" /><Relationship Id="rId1882" Type="http://schemas.openxmlformats.org/officeDocument/2006/relationships/hyperlink" Target="https://twitter.com/#!/sonsocmed/status/1146483016027578369" TargetMode="External" /><Relationship Id="rId1883" Type="http://schemas.openxmlformats.org/officeDocument/2006/relationships/hyperlink" Target="https://twitter.com/#!/was3210/status/1146465437418512384" TargetMode="External" /><Relationship Id="rId1884" Type="http://schemas.openxmlformats.org/officeDocument/2006/relationships/hyperlink" Target="https://twitter.com/#!/scporesearch/status/1145724219399036931" TargetMode="External" /><Relationship Id="rId1885" Type="http://schemas.openxmlformats.org/officeDocument/2006/relationships/hyperlink" Target="https://twitter.com/#!/was3210/status/1146527628041416705" TargetMode="External" /><Relationship Id="rId1886" Type="http://schemas.openxmlformats.org/officeDocument/2006/relationships/hyperlink" Target="https://twitter.com/#!/jennifertieman/status/1143735125257027584" TargetMode="External" /><Relationship Id="rId1887" Type="http://schemas.openxmlformats.org/officeDocument/2006/relationships/hyperlink" Target="https://twitter.com/#!/was3210/status/1146527675089129478" TargetMode="External" /><Relationship Id="rId1888" Type="http://schemas.openxmlformats.org/officeDocument/2006/relationships/hyperlink" Target="https://twitter.com/#!/digifootballnet/status/1143187731553628161" TargetMode="External" /><Relationship Id="rId1889" Type="http://schemas.openxmlformats.org/officeDocument/2006/relationships/hyperlink" Target="https://twitter.com/#!/was3210/status/1146527758278975488" TargetMode="External" /><Relationship Id="rId1890" Type="http://schemas.openxmlformats.org/officeDocument/2006/relationships/hyperlink" Target="https://twitter.com/#!/vaughanconnolly/status/1143025175467831296" TargetMode="External" /><Relationship Id="rId1891" Type="http://schemas.openxmlformats.org/officeDocument/2006/relationships/hyperlink" Target="https://twitter.com/#!/was3210/status/1146527853158309888" TargetMode="External" /><Relationship Id="rId1892" Type="http://schemas.openxmlformats.org/officeDocument/2006/relationships/hyperlink" Target="https://twitter.com/#!/tera_sawa/status/1142928465705877504" TargetMode="External" /><Relationship Id="rId1893" Type="http://schemas.openxmlformats.org/officeDocument/2006/relationships/hyperlink" Target="https://twitter.com/#!/was3210/status/1146527878122811393" TargetMode="External" /><Relationship Id="rId1894" Type="http://schemas.openxmlformats.org/officeDocument/2006/relationships/hyperlink" Target="https://twitter.com/#!/larerbloggen/status/1142744856835559424" TargetMode="External" /><Relationship Id="rId1895" Type="http://schemas.openxmlformats.org/officeDocument/2006/relationships/hyperlink" Target="https://twitter.com/#!/bernardamus/status/1146528235607461890" TargetMode="External" /><Relationship Id="rId1896" Type="http://schemas.openxmlformats.org/officeDocument/2006/relationships/hyperlink" Target="https://twitter.com/#!/sonsocmed/status/1146686836368007170" TargetMode="External" /><Relationship Id="rId1897" Type="http://schemas.openxmlformats.org/officeDocument/2006/relationships/hyperlink" Target="https://twitter.com/#!/was3210/status/1146528034834571264" TargetMode="External" /><Relationship Id="rId1898" Type="http://schemas.openxmlformats.org/officeDocument/2006/relationships/hyperlink" Target="https://twitter.com/#!/bernardamus/status/1146454087371767809" TargetMode="External" /><Relationship Id="rId1899" Type="http://schemas.openxmlformats.org/officeDocument/2006/relationships/hyperlink" Target="https://twitter.com/#!/bernardamus/status/1146454087371767809" TargetMode="External" /><Relationship Id="rId1900" Type="http://schemas.openxmlformats.org/officeDocument/2006/relationships/hyperlink" Target="https://twitter.com/#!/bernardamus/status/1146530899405787136" TargetMode="External" /><Relationship Id="rId1901" Type="http://schemas.openxmlformats.org/officeDocument/2006/relationships/hyperlink" Target="https://twitter.com/#!/bernardamus/status/1146530899405787136" TargetMode="External" /><Relationship Id="rId1902" Type="http://schemas.openxmlformats.org/officeDocument/2006/relationships/hyperlink" Target="https://twitter.com/#!/bernardamus/status/1146532238185631745" TargetMode="External" /><Relationship Id="rId1903" Type="http://schemas.openxmlformats.org/officeDocument/2006/relationships/hyperlink" Target="https://twitter.com/#!/bernardamus/status/1146532238185631745" TargetMode="External" /><Relationship Id="rId1904" Type="http://schemas.openxmlformats.org/officeDocument/2006/relationships/hyperlink" Target="https://twitter.com/#!/was3210/status/1146530432235855872" TargetMode="External" /><Relationship Id="rId1905" Type="http://schemas.openxmlformats.org/officeDocument/2006/relationships/hyperlink" Target="https://twitter.com/#!/was3210/status/1146531418006347777" TargetMode="External" /><Relationship Id="rId1906" Type="http://schemas.openxmlformats.org/officeDocument/2006/relationships/hyperlink" Target="https://twitter.com/#!/alexfenton/status/1146886665639747584" TargetMode="External" /><Relationship Id="rId1907" Type="http://schemas.openxmlformats.org/officeDocument/2006/relationships/hyperlink" Target="https://twitter.com/#!/was3210/status/1146893584869875724" TargetMode="External" /><Relationship Id="rId1908" Type="http://schemas.openxmlformats.org/officeDocument/2006/relationships/hyperlink" Target="https://twitter.com/#!/alexfenton/status/1138130262565543937" TargetMode="External" /><Relationship Id="rId1909" Type="http://schemas.openxmlformats.org/officeDocument/2006/relationships/hyperlink" Target="https://twitter.com/#!/was3210/status/1146893584869875724" TargetMode="External" /><Relationship Id="rId1910" Type="http://schemas.openxmlformats.org/officeDocument/2006/relationships/hyperlink" Target="https://twitter.com/#!/thesraorg/status/1136283362606428160" TargetMode="External" /><Relationship Id="rId1911" Type="http://schemas.openxmlformats.org/officeDocument/2006/relationships/hyperlink" Target="https://twitter.com/#!/thesraorg/status/1136283362606428160" TargetMode="External" /><Relationship Id="rId1912" Type="http://schemas.openxmlformats.org/officeDocument/2006/relationships/hyperlink" Target="https://twitter.com/#!/thesraorg/status/1146418744845119488" TargetMode="External" /><Relationship Id="rId1913" Type="http://schemas.openxmlformats.org/officeDocument/2006/relationships/hyperlink" Target="https://twitter.com/#!/thesraorg/status/1147061353116512256" TargetMode="External" /><Relationship Id="rId1914" Type="http://schemas.openxmlformats.org/officeDocument/2006/relationships/hyperlink" Target="https://twitter.com/#!/thesraorg/status/1147061353116512256" TargetMode="External" /><Relationship Id="rId1915" Type="http://schemas.openxmlformats.org/officeDocument/2006/relationships/hyperlink" Target="https://twitter.com/#!/sonsocmed/status/1147078894224384000" TargetMode="External" /><Relationship Id="rId1916" Type="http://schemas.openxmlformats.org/officeDocument/2006/relationships/hyperlink" Target="https://twitter.com/#!/was3210/status/1147062528964513792" TargetMode="External" /><Relationship Id="rId1917" Type="http://schemas.openxmlformats.org/officeDocument/2006/relationships/hyperlink" Target="https://twitter.com/#!/profkpritchard/status/1147126948575031298" TargetMode="External" /><Relationship Id="rId1918" Type="http://schemas.openxmlformats.org/officeDocument/2006/relationships/hyperlink" Target="https://twitter.com/#!/profkpritchard/status/1147126948575031298" TargetMode="External" /><Relationship Id="rId1919" Type="http://schemas.openxmlformats.org/officeDocument/2006/relationships/hyperlink" Target="https://twitter.com/#!/profkpritchard/status/1147129500569939968" TargetMode="External" /><Relationship Id="rId1920" Type="http://schemas.openxmlformats.org/officeDocument/2006/relationships/hyperlink" Target="https://twitter.com/#!/profkpritchard/status/1147129500569939968" TargetMode="External" /><Relationship Id="rId1921" Type="http://schemas.openxmlformats.org/officeDocument/2006/relationships/hyperlink" Target="https://twitter.com/#!/profkpritchard/status/1147232146286886912" TargetMode="External" /><Relationship Id="rId1922" Type="http://schemas.openxmlformats.org/officeDocument/2006/relationships/hyperlink" Target="https://twitter.com/#!/profkpritchard/status/1147232146286886912" TargetMode="External" /><Relationship Id="rId1923" Type="http://schemas.openxmlformats.org/officeDocument/2006/relationships/hyperlink" Target="https://twitter.com/#!/was3210/status/1147127334803320832" TargetMode="External" /><Relationship Id="rId1924" Type="http://schemas.openxmlformats.org/officeDocument/2006/relationships/hyperlink" Target="https://twitter.com/#!/was3210/status/1147133668177141760" TargetMode="External" /><Relationship Id="rId1925" Type="http://schemas.openxmlformats.org/officeDocument/2006/relationships/hyperlink" Target="https://twitter.com/#!/filmstarstudies/status/1147235436303196161" TargetMode="External" /><Relationship Id="rId1926" Type="http://schemas.openxmlformats.org/officeDocument/2006/relationships/hyperlink" Target="https://twitter.com/#!/was3210/status/1147240927968342016" TargetMode="External" /><Relationship Id="rId1927" Type="http://schemas.openxmlformats.org/officeDocument/2006/relationships/hyperlink" Target="https://twitter.com/#!/prateekbuch/status/1147415095938572289" TargetMode="External" /><Relationship Id="rId1928" Type="http://schemas.openxmlformats.org/officeDocument/2006/relationships/hyperlink" Target="https://twitter.com/#!/was3210/status/1147424743534006273" TargetMode="External" /><Relationship Id="rId1929" Type="http://schemas.openxmlformats.org/officeDocument/2006/relationships/hyperlink" Target="https://twitter.com/#!/_valeriei/status/1147442908980600833" TargetMode="External" /><Relationship Id="rId1930" Type="http://schemas.openxmlformats.org/officeDocument/2006/relationships/hyperlink" Target="https://twitter.com/#!/was3210/status/1147444094588936193" TargetMode="External" /><Relationship Id="rId1931" Type="http://schemas.openxmlformats.org/officeDocument/2006/relationships/hyperlink" Target="https://twitter.com/#!/helenbevan/status/1147391245033136130" TargetMode="External" /><Relationship Id="rId1932" Type="http://schemas.openxmlformats.org/officeDocument/2006/relationships/hyperlink" Target="https://twitter.com/#!/was3210/status/1147444699910852608" TargetMode="External" /><Relationship Id="rId1933" Type="http://schemas.openxmlformats.org/officeDocument/2006/relationships/hyperlink" Target="https://twitter.com/#!/kayenightingale/status/1147441902222024709" TargetMode="External" /><Relationship Id="rId1934" Type="http://schemas.openxmlformats.org/officeDocument/2006/relationships/hyperlink" Target="https://twitter.com/#!/kayenightingale/status/1147448468048424961" TargetMode="External" /><Relationship Id="rId1935" Type="http://schemas.openxmlformats.org/officeDocument/2006/relationships/hyperlink" Target="https://twitter.com/#!/kayenightingale/status/1147448468048424961" TargetMode="External" /><Relationship Id="rId1936" Type="http://schemas.openxmlformats.org/officeDocument/2006/relationships/hyperlink" Target="https://twitter.com/#!/was3210/status/1147445711723798528" TargetMode="External" /><Relationship Id="rId1937" Type="http://schemas.openxmlformats.org/officeDocument/2006/relationships/hyperlink" Target="https://twitter.com/#!/alanhayes725/status/1147488267505475584" TargetMode="External" /><Relationship Id="rId1938" Type="http://schemas.openxmlformats.org/officeDocument/2006/relationships/hyperlink" Target="https://twitter.com/#!/was3210/status/1147500670188228610" TargetMode="External" /><Relationship Id="rId1939" Type="http://schemas.openxmlformats.org/officeDocument/2006/relationships/hyperlink" Target="https://twitter.com/#!/anna_de_simoni/status/1147438503019581440" TargetMode="External" /><Relationship Id="rId1940" Type="http://schemas.openxmlformats.org/officeDocument/2006/relationships/hyperlink" Target="https://twitter.com/#!/anna_de_simoni/status/1147443201529274368" TargetMode="External" /><Relationship Id="rId1941" Type="http://schemas.openxmlformats.org/officeDocument/2006/relationships/hyperlink" Target="https://twitter.com/#!/natashachilman/status/1147473891402670080" TargetMode="External" /><Relationship Id="rId1942" Type="http://schemas.openxmlformats.org/officeDocument/2006/relationships/hyperlink" Target="https://twitter.com/#!/was3210/status/1147441114414309377" TargetMode="External" /><Relationship Id="rId1943" Type="http://schemas.openxmlformats.org/officeDocument/2006/relationships/hyperlink" Target="https://twitter.com/#!/was3210/status/1147507359293550593" TargetMode="External" /><Relationship Id="rId1944" Type="http://schemas.openxmlformats.org/officeDocument/2006/relationships/hyperlink" Target="https://twitter.com/#!/was3210/status/1147507409910452224" TargetMode="External" /><Relationship Id="rId1945" Type="http://schemas.openxmlformats.org/officeDocument/2006/relationships/hyperlink" Target="https://twitter.com/#!/was3210/status/1147507699434713090" TargetMode="External" /><Relationship Id="rId1946" Type="http://schemas.openxmlformats.org/officeDocument/2006/relationships/hyperlink" Target="https://twitter.com/#!/was3210/status/1147507409910452224" TargetMode="External" /><Relationship Id="rId1947" Type="http://schemas.openxmlformats.org/officeDocument/2006/relationships/hyperlink" Target="https://twitter.com/#!/was3210/status/1147507699434713090" TargetMode="External" /><Relationship Id="rId1948" Type="http://schemas.openxmlformats.org/officeDocument/2006/relationships/hyperlink" Target="https://twitter.com/#!/globalphobserv/status/1147839035546775552" TargetMode="External" /><Relationship Id="rId1949" Type="http://schemas.openxmlformats.org/officeDocument/2006/relationships/hyperlink" Target="https://twitter.com/#!/was3210/status/1147962925317066752" TargetMode="External" /><Relationship Id="rId1950" Type="http://schemas.openxmlformats.org/officeDocument/2006/relationships/hyperlink" Target="https://twitter.com/#!/dilekonkal/status/1147046230163369985" TargetMode="External" /><Relationship Id="rId1951" Type="http://schemas.openxmlformats.org/officeDocument/2006/relationships/hyperlink" Target="https://twitter.com/#!/rainydaypftu/status/1146059476283187205" TargetMode="External" /><Relationship Id="rId1952" Type="http://schemas.openxmlformats.org/officeDocument/2006/relationships/hyperlink" Target="https://twitter.com/#!/rainydaypftu/status/1146887069773586440" TargetMode="External" /><Relationship Id="rId1953" Type="http://schemas.openxmlformats.org/officeDocument/2006/relationships/hyperlink" Target="https://twitter.com/#!/was3210/status/1148196725628256256" TargetMode="External" /><Relationship Id="rId1954" Type="http://schemas.openxmlformats.org/officeDocument/2006/relationships/hyperlink" Target="https://twitter.com/#!/dilekonkal/status/1146330825191038978" TargetMode="External" /><Relationship Id="rId1955" Type="http://schemas.openxmlformats.org/officeDocument/2006/relationships/hyperlink" Target="https://twitter.com/#!/dilekonkal/status/1147046230163369985" TargetMode="External" /><Relationship Id="rId1956" Type="http://schemas.openxmlformats.org/officeDocument/2006/relationships/hyperlink" Target="https://twitter.com/#!/was3210/status/1146429260481081344" TargetMode="External" /><Relationship Id="rId1957" Type="http://schemas.openxmlformats.org/officeDocument/2006/relationships/hyperlink" Target="https://twitter.com/#!/was3210/status/1148196725628256256" TargetMode="External" /><Relationship Id="rId1958" Type="http://schemas.openxmlformats.org/officeDocument/2006/relationships/hyperlink" Target="https://twitter.com/#!/jhengstler/status/1148257644143976448" TargetMode="External" /><Relationship Id="rId1959" Type="http://schemas.openxmlformats.org/officeDocument/2006/relationships/hyperlink" Target="https://twitter.com/#!/jhengstler/status/1148258088253706241" TargetMode="External" /><Relationship Id="rId1960" Type="http://schemas.openxmlformats.org/officeDocument/2006/relationships/hyperlink" Target="https://twitter.com/#!/jhengstler/status/1148259705384366080" TargetMode="External" /><Relationship Id="rId1961" Type="http://schemas.openxmlformats.org/officeDocument/2006/relationships/hyperlink" Target="https://twitter.com/#!/jhengstler/status/1148260231798898688" TargetMode="External" /><Relationship Id="rId1962" Type="http://schemas.openxmlformats.org/officeDocument/2006/relationships/hyperlink" Target="https://twitter.com/#!/jhengstler/status/1148260727347482624" TargetMode="External" /><Relationship Id="rId1963" Type="http://schemas.openxmlformats.org/officeDocument/2006/relationships/hyperlink" Target="https://twitter.com/#!/jhengstler/status/1148261389259046912" TargetMode="External" /><Relationship Id="rId1964" Type="http://schemas.openxmlformats.org/officeDocument/2006/relationships/hyperlink" Target="https://twitter.com/#!/jhengstler/status/1148261489158971392" TargetMode="External" /><Relationship Id="rId1965" Type="http://schemas.openxmlformats.org/officeDocument/2006/relationships/hyperlink" Target="https://twitter.com/#!/jhengstler/status/1148261884002369541" TargetMode="External" /><Relationship Id="rId1966" Type="http://schemas.openxmlformats.org/officeDocument/2006/relationships/hyperlink" Target="https://twitter.com/#!/jhengstler/status/1148263061729374208" TargetMode="External" /><Relationship Id="rId1967" Type="http://schemas.openxmlformats.org/officeDocument/2006/relationships/hyperlink" Target="https://twitter.com/#!/jhengstler/status/1148264076373454849" TargetMode="External" /><Relationship Id="rId1968" Type="http://schemas.openxmlformats.org/officeDocument/2006/relationships/hyperlink" Target="https://twitter.com/#!/jhengstler/status/1148266394741460992" TargetMode="External" /><Relationship Id="rId1969" Type="http://schemas.openxmlformats.org/officeDocument/2006/relationships/hyperlink" Target="https://twitter.com/#!/jhengstler/status/1148277173343547392" TargetMode="External" /><Relationship Id="rId1970" Type="http://schemas.openxmlformats.org/officeDocument/2006/relationships/hyperlink" Target="https://twitter.com/#!/jhengstler/status/1148392697406771201" TargetMode="External" /><Relationship Id="rId1971" Type="http://schemas.openxmlformats.org/officeDocument/2006/relationships/hyperlink" Target="https://twitter.com/#!/jhengstler/status/1148475496662831104" TargetMode="External" /><Relationship Id="rId1972" Type="http://schemas.openxmlformats.org/officeDocument/2006/relationships/hyperlink" Target="https://twitter.com/#!/was3210/status/1148258975189803009" TargetMode="External" /><Relationship Id="rId1973" Type="http://schemas.openxmlformats.org/officeDocument/2006/relationships/hyperlink" Target="https://twitter.com/#!/sageoceantweets/status/1148264440728416259" TargetMode="External" /><Relationship Id="rId1974" Type="http://schemas.openxmlformats.org/officeDocument/2006/relationships/hyperlink" Target="https://twitter.com/#!/was3210/status/1148266493295173635" TargetMode="External" /><Relationship Id="rId1975" Type="http://schemas.openxmlformats.org/officeDocument/2006/relationships/hyperlink" Target="https://twitter.com/#!/emmanueldabophd/status/1148490943789707264" TargetMode="External" /><Relationship Id="rId1976" Type="http://schemas.openxmlformats.org/officeDocument/2006/relationships/hyperlink" Target="https://twitter.com/#!/was3210/status/1148496599372500992" TargetMode="External" /><Relationship Id="rId1977" Type="http://schemas.openxmlformats.org/officeDocument/2006/relationships/hyperlink" Target="https://twitter.com/#!/dbatanasova/status/1148884041392885761" TargetMode="External" /><Relationship Id="rId1978" Type="http://schemas.openxmlformats.org/officeDocument/2006/relationships/hyperlink" Target="https://twitter.com/#!/was3210/status/1148884950692827138" TargetMode="External" /><Relationship Id="rId1979" Type="http://schemas.openxmlformats.org/officeDocument/2006/relationships/hyperlink" Target="https://twitter.com/#!/was3210/status/1148884950692827138" TargetMode="External" /><Relationship Id="rId1980" Type="http://schemas.openxmlformats.org/officeDocument/2006/relationships/hyperlink" Target="https://twitter.com/#!/symplur/status/1148927574283890690" TargetMode="External" /><Relationship Id="rId1981" Type="http://schemas.openxmlformats.org/officeDocument/2006/relationships/hyperlink" Target="https://twitter.com/#!/was3210/status/1148929536433754112" TargetMode="External" /><Relationship Id="rId1982" Type="http://schemas.openxmlformats.org/officeDocument/2006/relationships/hyperlink" Target="https://twitter.com/#!/symplur/status/1148927558714568704" TargetMode="External" /><Relationship Id="rId1983" Type="http://schemas.openxmlformats.org/officeDocument/2006/relationships/hyperlink" Target="https://twitter.com/#!/symplur/status/1148927574283890690" TargetMode="External" /><Relationship Id="rId1984" Type="http://schemas.openxmlformats.org/officeDocument/2006/relationships/hyperlink" Target="https://twitter.com/#!/was3210/status/1148929536433754112" TargetMode="External" /><Relationship Id="rId1985" Type="http://schemas.openxmlformats.org/officeDocument/2006/relationships/hyperlink" Target="https://twitter.com/#!/was3210/status/1148929563617038337" TargetMode="External" /><Relationship Id="rId1986" Type="http://schemas.openxmlformats.org/officeDocument/2006/relationships/hyperlink" Target="https://twitter.com/#!/kinza3310/status/1149266545350254592" TargetMode="External" /><Relationship Id="rId1987" Type="http://schemas.openxmlformats.org/officeDocument/2006/relationships/hyperlink" Target="https://twitter.com/#!/was3210/status/1149286715422597120" TargetMode="External" /><Relationship Id="rId1988" Type="http://schemas.openxmlformats.org/officeDocument/2006/relationships/hyperlink" Target="https://twitter.com/#!/mrnick/status/1149314179972702208" TargetMode="External" /><Relationship Id="rId1989" Type="http://schemas.openxmlformats.org/officeDocument/2006/relationships/hyperlink" Target="https://twitter.com/#!/andy_tattersall/status/1149312222096703488" TargetMode="External" /><Relationship Id="rId1990" Type="http://schemas.openxmlformats.org/officeDocument/2006/relationships/hyperlink" Target="https://twitter.com/#!/andy_tattersall/status/1149317326560473089" TargetMode="External" /><Relationship Id="rId1991" Type="http://schemas.openxmlformats.org/officeDocument/2006/relationships/hyperlink" Target="https://twitter.com/#!/andy_tattersall/status/1149321143775649792" TargetMode="External" /><Relationship Id="rId1992" Type="http://schemas.openxmlformats.org/officeDocument/2006/relationships/hyperlink" Target="https://twitter.com/#!/openresleeds/status/1149318222174461952" TargetMode="External" /><Relationship Id="rId1993" Type="http://schemas.openxmlformats.org/officeDocument/2006/relationships/hyperlink" Target="https://twitter.com/#!/was3210/status/1149346365320966150" TargetMode="External" /><Relationship Id="rId1994" Type="http://schemas.openxmlformats.org/officeDocument/2006/relationships/hyperlink" Target="https://twitter.com/#!/mrnick/status/1149314179972702208" TargetMode="External" /><Relationship Id="rId1995" Type="http://schemas.openxmlformats.org/officeDocument/2006/relationships/hyperlink" Target="https://twitter.com/#!/andy_tattersall/status/1149312222096703488" TargetMode="External" /><Relationship Id="rId1996" Type="http://schemas.openxmlformats.org/officeDocument/2006/relationships/hyperlink" Target="https://twitter.com/#!/andy_tattersall/status/1149317326560473089" TargetMode="External" /><Relationship Id="rId1997" Type="http://schemas.openxmlformats.org/officeDocument/2006/relationships/hyperlink" Target="https://twitter.com/#!/andy_tattersall/status/1149321143775649792" TargetMode="External" /><Relationship Id="rId1998" Type="http://schemas.openxmlformats.org/officeDocument/2006/relationships/hyperlink" Target="https://twitter.com/#!/openresleeds/status/1149318222174461952" TargetMode="External" /><Relationship Id="rId1999" Type="http://schemas.openxmlformats.org/officeDocument/2006/relationships/hyperlink" Target="https://twitter.com/#!/was3210/status/1149346365320966150" TargetMode="External" /><Relationship Id="rId2000" Type="http://schemas.openxmlformats.org/officeDocument/2006/relationships/hyperlink" Target="https://twitter.com/#!/mrnick/status/1149311235608981504" TargetMode="External" /><Relationship Id="rId2001" Type="http://schemas.openxmlformats.org/officeDocument/2006/relationships/hyperlink" Target="https://twitter.com/#!/mrnick/status/1149314179972702208" TargetMode="External" /><Relationship Id="rId2002" Type="http://schemas.openxmlformats.org/officeDocument/2006/relationships/hyperlink" Target="https://twitter.com/#!/andy_tattersall/status/1149310010285023232" TargetMode="External" /><Relationship Id="rId2003" Type="http://schemas.openxmlformats.org/officeDocument/2006/relationships/hyperlink" Target="https://twitter.com/#!/andy_tattersall/status/1149312222096703488" TargetMode="External" /><Relationship Id="rId2004" Type="http://schemas.openxmlformats.org/officeDocument/2006/relationships/hyperlink" Target="https://twitter.com/#!/andy_tattersall/status/1149317326560473089" TargetMode="External" /><Relationship Id="rId2005" Type="http://schemas.openxmlformats.org/officeDocument/2006/relationships/hyperlink" Target="https://twitter.com/#!/andy_tattersall/status/1149321143775649792" TargetMode="External" /><Relationship Id="rId2006" Type="http://schemas.openxmlformats.org/officeDocument/2006/relationships/hyperlink" Target="https://twitter.com/#!/openresleeds/status/1149292514475696130" TargetMode="External" /><Relationship Id="rId2007" Type="http://schemas.openxmlformats.org/officeDocument/2006/relationships/hyperlink" Target="https://twitter.com/#!/openresleeds/status/1149318222174461952" TargetMode="External" /><Relationship Id="rId2008" Type="http://schemas.openxmlformats.org/officeDocument/2006/relationships/hyperlink" Target="https://twitter.com/#!/was3210/status/1149346199398428672" TargetMode="External" /><Relationship Id="rId2009" Type="http://schemas.openxmlformats.org/officeDocument/2006/relationships/hyperlink" Target="https://twitter.com/#!/was3210/status/1149346365320966150" TargetMode="External" /><Relationship Id="rId2010" Type="http://schemas.openxmlformats.org/officeDocument/2006/relationships/hyperlink" Target="https://twitter.com/#!/mrnick/status/1149311235608981504" TargetMode="External" /><Relationship Id="rId2011" Type="http://schemas.openxmlformats.org/officeDocument/2006/relationships/hyperlink" Target="https://twitter.com/#!/mrnick/status/1149311235608981504" TargetMode="External" /><Relationship Id="rId2012" Type="http://schemas.openxmlformats.org/officeDocument/2006/relationships/hyperlink" Target="https://twitter.com/#!/mrnick/status/1149311235608981504" TargetMode="External" /><Relationship Id="rId2013" Type="http://schemas.openxmlformats.org/officeDocument/2006/relationships/hyperlink" Target="https://twitter.com/#!/mrnick/status/1149314179972702208" TargetMode="External" /><Relationship Id="rId2014" Type="http://schemas.openxmlformats.org/officeDocument/2006/relationships/hyperlink" Target="https://twitter.com/#!/mrnick/status/1149314179972702208" TargetMode="External" /><Relationship Id="rId2015" Type="http://schemas.openxmlformats.org/officeDocument/2006/relationships/hyperlink" Target="https://twitter.com/#!/mrnick/status/1149314179972702208" TargetMode="External" /><Relationship Id="rId2016" Type="http://schemas.openxmlformats.org/officeDocument/2006/relationships/hyperlink" Target="https://twitter.com/#!/andy_tattersall/status/1149312222096703488" TargetMode="External" /><Relationship Id="rId2017" Type="http://schemas.openxmlformats.org/officeDocument/2006/relationships/hyperlink" Target="https://twitter.com/#!/andy_tattersall/status/1149317326560473089" TargetMode="External" /><Relationship Id="rId2018" Type="http://schemas.openxmlformats.org/officeDocument/2006/relationships/hyperlink" Target="https://twitter.com/#!/andy_tattersall/status/1149321143775649792" TargetMode="External" /><Relationship Id="rId2019" Type="http://schemas.openxmlformats.org/officeDocument/2006/relationships/hyperlink" Target="https://twitter.com/#!/openresleeds/status/1149318222174461952" TargetMode="External" /><Relationship Id="rId2020" Type="http://schemas.openxmlformats.org/officeDocument/2006/relationships/hyperlink" Target="https://twitter.com/#!/was3210/status/1149346365320966150" TargetMode="External" /><Relationship Id="rId2021" Type="http://schemas.openxmlformats.org/officeDocument/2006/relationships/hyperlink" Target="https://twitter.com/#!/andy_tattersall/status/1149310010285023232" TargetMode="External" /><Relationship Id="rId2022" Type="http://schemas.openxmlformats.org/officeDocument/2006/relationships/hyperlink" Target="https://twitter.com/#!/andy_tattersall/status/1149310010285023232" TargetMode="External" /><Relationship Id="rId2023" Type="http://schemas.openxmlformats.org/officeDocument/2006/relationships/hyperlink" Target="https://twitter.com/#!/andy_tattersall/status/1149312222096703488" TargetMode="External" /><Relationship Id="rId2024" Type="http://schemas.openxmlformats.org/officeDocument/2006/relationships/hyperlink" Target="https://twitter.com/#!/andy_tattersall/status/1149312222096703488" TargetMode="External" /><Relationship Id="rId2025" Type="http://schemas.openxmlformats.org/officeDocument/2006/relationships/hyperlink" Target="https://twitter.com/#!/andy_tattersall/status/1149317326560473089" TargetMode="External" /><Relationship Id="rId2026" Type="http://schemas.openxmlformats.org/officeDocument/2006/relationships/hyperlink" Target="https://twitter.com/#!/andy_tattersall/status/1149317326560473089" TargetMode="External" /><Relationship Id="rId2027" Type="http://schemas.openxmlformats.org/officeDocument/2006/relationships/hyperlink" Target="https://twitter.com/#!/andy_tattersall/status/1149321143775649792" TargetMode="External" /><Relationship Id="rId2028" Type="http://schemas.openxmlformats.org/officeDocument/2006/relationships/hyperlink" Target="https://twitter.com/#!/andy_tattersall/status/1149321143775649792" TargetMode="External" /><Relationship Id="rId2029" Type="http://schemas.openxmlformats.org/officeDocument/2006/relationships/hyperlink" Target="https://twitter.com/#!/openresleeds/status/1149292514475696130" TargetMode="External" /><Relationship Id="rId2030" Type="http://schemas.openxmlformats.org/officeDocument/2006/relationships/hyperlink" Target="https://twitter.com/#!/openresleeds/status/1149318222174461952" TargetMode="External" /><Relationship Id="rId2031" Type="http://schemas.openxmlformats.org/officeDocument/2006/relationships/hyperlink" Target="https://twitter.com/#!/was3210/status/1149346199398428672" TargetMode="External" /><Relationship Id="rId2032" Type="http://schemas.openxmlformats.org/officeDocument/2006/relationships/hyperlink" Target="https://twitter.com/#!/was3210/status/1149346365320966150" TargetMode="External" /><Relationship Id="rId2033" Type="http://schemas.openxmlformats.org/officeDocument/2006/relationships/hyperlink" Target="https://twitter.com/#!/openresleeds/status/1149292514475696130" TargetMode="External" /><Relationship Id="rId2034" Type="http://schemas.openxmlformats.org/officeDocument/2006/relationships/hyperlink" Target="https://twitter.com/#!/openresleeds/status/1149318222174461952" TargetMode="External" /><Relationship Id="rId2035" Type="http://schemas.openxmlformats.org/officeDocument/2006/relationships/hyperlink" Target="https://twitter.com/#!/openresleeds/status/1150121202654072833" TargetMode="External" /><Relationship Id="rId2036" Type="http://schemas.openxmlformats.org/officeDocument/2006/relationships/hyperlink" Target="https://twitter.com/#!/was3210/status/1149346199398428672" TargetMode="External" /><Relationship Id="rId2037" Type="http://schemas.openxmlformats.org/officeDocument/2006/relationships/hyperlink" Target="https://twitter.com/#!/was3210/status/1149346365320966150" TargetMode="External" /><Relationship Id="rId2038" Type="http://schemas.openxmlformats.org/officeDocument/2006/relationships/hyperlink" Target="https://twitter.com/#!/sputniksteve/status/1149377115579723776" TargetMode="External" /><Relationship Id="rId2039" Type="http://schemas.openxmlformats.org/officeDocument/2006/relationships/hyperlink" Target="https://twitter.com/#!/was3210/status/1149378783453073409" TargetMode="External" /><Relationship Id="rId2040" Type="http://schemas.openxmlformats.org/officeDocument/2006/relationships/hyperlink" Target="https://twitter.com/#!/sonsocmed/status/1146053803315064833" TargetMode="External" /><Relationship Id="rId2041" Type="http://schemas.openxmlformats.org/officeDocument/2006/relationships/hyperlink" Target="https://twitter.com/#!/sonsocmed/status/1146053803315064833" TargetMode="External" /><Relationship Id="rId2042" Type="http://schemas.openxmlformats.org/officeDocument/2006/relationships/hyperlink" Target="https://twitter.com/#!/sonsocmed/status/1146108100526653441" TargetMode="External" /><Relationship Id="rId2043" Type="http://schemas.openxmlformats.org/officeDocument/2006/relationships/hyperlink" Target="https://twitter.com/#!/sonsocmed/status/1146108100526653441" TargetMode="External" /><Relationship Id="rId2044" Type="http://schemas.openxmlformats.org/officeDocument/2006/relationships/hyperlink" Target="https://twitter.com/#!/sonsocmed/status/1146101429158985729" TargetMode="External" /><Relationship Id="rId2045" Type="http://schemas.openxmlformats.org/officeDocument/2006/relationships/hyperlink" Target="https://twitter.com/#!/sonsocmed/status/1146101429158985729" TargetMode="External" /><Relationship Id="rId2046" Type="http://schemas.openxmlformats.org/officeDocument/2006/relationships/hyperlink" Target="https://twitter.com/#!/sonsocmed/status/1145779711106269186" TargetMode="External" /><Relationship Id="rId2047" Type="http://schemas.openxmlformats.org/officeDocument/2006/relationships/hyperlink" Target="https://twitter.com/#!/sonsocmed/status/1146365137235992576" TargetMode="External" /><Relationship Id="rId2048" Type="http://schemas.openxmlformats.org/officeDocument/2006/relationships/hyperlink" Target="https://twitter.com/#!/sonsocmed/status/1146418038528466945" TargetMode="External" /><Relationship Id="rId2049" Type="http://schemas.openxmlformats.org/officeDocument/2006/relationships/hyperlink" Target="https://twitter.com/#!/sonsocmed/status/1146418038528466945" TargetMode="External" /><Relationship Id="rId2050" Type="http://schemas.openxmlformats.org/officeDocument/2006/relationships/hyperlink" Target="https://twitter.com/#!/sonsocmed/status/1146845074329919490" TargetMode="External" /><Relationship Id="rId2051" Type="http://schemas.openxmlformats.org/officeDocument/2006/relationships/hyperlink" Target="https://twitter.com/#!/sonsocmed/status/1146845074329919490" TargetMode="External" /><Relationship Id="rId2052" Type="http://schemas.openxmlformats.org/officeDocument/2006/relationships/hyperlink" Target="https://twitter.com/#!/sonsocmed/status/1147190607200301064" TargetMode="External" /><Relationship Id="rId2053" Type="http://schemas.openxmlformats.org/officeDocument/2006/relationships/hyperlink" Target="https://twitter.com/#!/sonsocmed/status/1147190607200301064" TargetMode="External" /><Relationship Id="rId2054" Type="http://schemas.openxmlformats.org/officeDocument/2006/relationships/hyperlink" Target="https://twitter.com/#!/sonsocmed/status/1147223800494415872" TargetMode="External" /><Relationship Id="rId2055" Type="http://schemas.openxmlformats.org/officeDocument/2006/relationships/hyperlink" Target="https://twitter.com/#!/sonsocmed/status/1147223800494415872" TargetMode="External" /><Relationship Id="rId2056" Type="http://schemas.openxmlformats.org/officeDocument/2006/relationships/hyperlink" Target="https://twitter.com/#!/sonsocmed/status/1147865644412653572" TargetMode="External" /><Relationship Id="rId2057" Type="http://schemas.openxmlformats.org/officeDocument/2006/relationships/hyperlink" Target="https://twitter.com/#!/sonsocmed/status/1147904562067640320" TargetMode="External" /><Relationship Id="rId2058" Type="http://schemas.openxmlformats.org/officeDocument/2006/relationships/hyperlink" Target="https://twitter.com/#!/sonsocmed/status/1149358512356691968" TargetMode="External" /><Relationship Id="rId2059" Type="http://schemas.openxmlformats.org/officeDocument/2006/relationships/hyperlink" Target="https://twitter.com/#!/sonsocmed/status/1149358512356691968" TargetMode="External" /><Relationship Id="rId2060" Type="http://schemas.openxmlformats.org/officeDocument/2006/relationships/hyperlink" Target="https://twitter.com/#!/sonsocmed/status/1149740924379049992" TargetMode="External" /><Relationship Id="rId2061" Type="http://schemas.openxmlformats.org/officeDocument/2006/relationships/hyperlink" Target="https://twitter.com/#!/sonsocmed/status/1149740924379049992" TargetMode="External" /><Relationship Id="rId2062" Type="http://schemas.openxmlformats.org/officeDocument/2006/relationships/hyperlink" Target="https://twitter.com/#!/sonsocmed/status/1146116406985089024" TargetMode="External" /><Relationship Id="rId2063" Type="http://schemas.openxmlformats.org/officeDocument/2006/relationships/hyperlink" Target="https://twitter.com/#!/sonsocmed/status/1146116406985089024" TargetMode="External" /><Relationship Id="rId2064" Type="http://schemas.openxmlformats.org/officeDocument/2006/relationships/hyperlink" Target="https://twitter.com/#!/sonsocmed/status/1146329090561101825" TargetMode="External" /><Relationship Id="rId2065" Type="http://schemas.openxmlformats.org/officeDocument/2006/relationships/hyperlink" Target="https://twitter.com/#!/sonsocmed/status/1146329090561101825" TargetMode="External" /><Relationship Id="rId2066" Type="http://schemas.openxmlformats.org/officeDocument/2006/relationships/hyperlink" Target="https://twitter.com/#!/sonsocmed/status/1146329138648797191" TargetMode="External" /><Relationship Id="rId2067" Type="http://schemas.openxmlformats.org/officeDocument/2006/relationships/hyperlink" Target="https://twitter.com/#!/sonsocmed/status/1146329138648797191" TargetMode="External" /><Relationship Id="rId2068" Type="http://schemas.openxmlformats.org/officeDocument/2006/relationships/hyperlink" Target="https://twitter.com/#!/sonsocmed/status/1146329199919214592" TargetMode="External" /><Relationship Id="rId2069" Type="http://schemas.openxmlformats.org/officeDocument/2006/relationships/hyperlink" Target="https://twitter.com/#!/sonsocmed/status/1146329212284002305" TargetMode="External" /><Relationship Id="rId2070" Type="http://schemas.openxmlformats.org/officeDocument/2006/relationships/hyperlink" Target="https://twitter.com/#!/sonsocmed/status/1146329225311465472" TargetMode="External" /><Relationship Id="rId2071" Type="http://schemas.openxmlformats.org/officeDocument/2006/relationships/hyperlink" Target="https://twitter.com/#!/sonsocmed/status/1146431562671673346" TargetMode="External" /><Relationship Id="rId2072" Type="http://schemas.openxmlformats.org/officeDocument/2006/relationships/hyperlink" Target="https://twitter.com/#!/sonsocmed/status/1146431589645111297" TargetMode="External" /><Relationship Id="rId2073" Type="http://schemas.openxmlformats.org/officeDocument/2006/relationships/hyperlink" Target="https://twitter.com/#!/sonsocmed/status/1146431589645111297" TargetMode="External" /><Relationship Id="rId2074" Type="http://schemas.openxmlformats.org/officeDocument/2006/relationships/hyperlink" Target="https://twitter.com/#!/sonsocmed/status/1146482985492996096" TargetMode="External" /><Relationship Id="rId2075" Type="http://schemas.openxmlformats.org/officeDocument/2006/relationships/hyperlink" Target="https://twitter.com/#!/sonsocmed/status/1146482985492996096" TargetMode="External" /><Relationship Id="rId2076" Type="http://schemas.openxmlformats.org/officeDocument/2006/relationships/hyperlink" Target="https://twitter.com/#!/sonsocmed/status/1146482985492996096" TargetMode="External" /><Relationship Id="rId2077" Type="http://schemas.openxmlformats.org/officeDocument/2006/relationships/hyperlink" Target="https://twitter.com/#!/sonsocmed/status/1146483001397841920" TargetMode="External" /><Relationship Id="rId2078" Type="http://schemas.openxmlformats.org/officeDocument/2006/relationships/hyperlink" Target="https://twitter.com/#!/sonsocmed/status/1146483016027578369" TargetMode="External" /><Relationship Id="rId2079" Type="http://schemas.openxmlformats.org/officeDocument/2006/relationships/hyperlink" Target="https://twitter.com/#!/sonsocmed/status/1146483028824383491" TargetMode="External" /><Relationship Id="rId2080" Type="http://schemas.openxmlformats.org/officeDocument/2006/relationships/hyperlink" Target="https://twitter.com/#!/sonsocmed/status/1146524853555650567" TargetMode="External" /><Relationship Id="rId2081" Type="http://schemas.openxmlformats.org/officeDocument/2006/relationships/hyperlink" Target="https://twitter.com/#!/sonsocmed/status/1146524853555650567" TargetMode="External" /><Relationship Id="rId2082" Type="http://schemas.openxmlformats.org/officeDocument/2006/relationships/hyperlink" Target="https://twitter.com/#!/sonsocmed/status/1146686801320534016" TargetMode="External" /><Relationship Id="rId2083" Type="http://schemas.openxmlformats.org/officeDocument/2006/relationships/hyperlink" Target="https://twitter.com/#!/sonsocmed/status/1146686801320534016" TargetMode="External" /><Relationship Id="rId2084" Type="http://schemas.openxmlformats.org/officeDocument/2006/relationships/hyperlink" Target="https://twitter.com/#!/sonsocmed/status/1146837285398355968" TargetMode="External" /><Relationship Id="rId2085" Type="http://schemas.openxmlformats.org/officeDocument/2006/relationships/hyperlink" Target="https://twitter.com/#!/sonsocmed/status/1146837309956005888" TargetMode="External" /><Relationship Id="rId2086" Type="http://schemas.openxmlformats.org/officeDocument/2006/relationships/hyperlink" Target="https://twitter.com/#!/sonsocmed/status/1146837309956005888" TargetMode="External" /><Relationship Id="rId2087" Type="http://schemas.openxmlformats.org/officeDocument/2006/relationships/hyperlink" Target="https://twitter.com/#!/sonsocmed/status/1146837377945604096" TargetMode="External" /><Relationship Id="rId2088" Type="http://schemas.openxmlformats.org/officeDocument/2006/relationships/hyperlink" Target="https://twitter.com/#!/sonsocmed/status/1146837377945604096" TargetMode="External" /><Relationship Id="rId2089" Type="http://schemas.openxmlformats.org/officeDocument/2006/relationships/hyperlink" Target="https://twitter.com/#!/sonsocmed/status/1146898345501319170" TargetMode="External" /><Relationship Id="rId2090" Type="http://schemas.openxmlformats.org/officeDocument/2006/relationships/hyperlink" Target="https://twitter.com/#!/sonsocmed/status/1146898345501319170" TargetMode="External" /><Relationship Id="rId2091" Type="http://schemas.openxmlformats.org/officeDocument/2006/relationships/hyperlink" Target="https://twitter.com/#!/sonsocmed/status/1147078894224384000" TargetMode="External" /><Relationship Id="rId2092" Type="http://schemas.openxmlformats.org/officeDocument/2006/relationships/hyperlink" Target="https://twitter.com/#!/sonsocmed/status/1147078894224384000" TargetMode="External" /><Relationship Id="rId2093" Type="http://schemas.openxmlformats.org/officeDocument/2006/relationships/hyperlink" Target="https://twitter.com/#!/sonsocmed/status/1147241902263152640" TargetMode="External" /><Relationship Id="rId2094" Type="http://schemas.openxmlformats.org/officeDocument/2006/relationships/hyperlink" Target="https://twitter.com/#!/sonsocmed/status/1147241902263152640" TargetMode="External" /><Relationship Id="rId2095" Type="http://schemas.openxmlformats.org/officeDocument/2006/relationships/hyperlink" Target="https://twitter.com/#!/sonsocmed/status/1147434515599634433" TargetMode="External" /><Relationship Id="rId2096" Type="http://schemas.openxmlformats.org/officeDocument/2006/relationships/hyperlink" Target="https://twitter.com/#!/sonsocmed/status/1147434515599634433" TargetMode="External" /><Relationship Id="rId2097" Type="http://schemas.openxmlformats.org/officeDocument/2006/relationships/hyperlink" Target="https://twitter.com/#!/sonsocmed/status/1147533461374287873" TargetMode="External" /><Relationship Id="rId2098" Type="http://schemas.openxmlformats.org/officeDocument/2006/relationships/hyperlink" Target="https://twitter.com/#!/sonsocmed/status/1147533461374287873" TargetMode="External" /><Relationship Id="rId2099" Type="http://schemas.openxmlformats.org/officeDocument/2006/relationships/hyperlink" Target="https://twitter.com/#!/was3210/status/1146057489659514881" TargetMode="External" /><Relationship Id="rId2100" Type="http://schemas.openxmlformats.org/officeDocument/2006/relationships/hyperlink" Target="https://twitter.com/#!/was3210/status/1146116636560297984" TargetMode="External" /><Relationship Id="rId2101" Type="http://schemas.openxmlformats.org/officeDocument/2006/relationships/hyperlink" Target="https://twitter.com/#!/was3210/status/1146116649461997570" TargetMode="External" /><Relationship Id="rId2102" Type="http://schemas.openxmlformats.org/officeDocument/2006/relationships/hyperlink" Target="https://twitter.com/#!/was3210/status/1146116677224009728" TargetMode="External" /><Relationship Id="rId2103" Type="http://schemas.openxmlformats.org/officeDocument/2006/relationships/hyperlink" Target="https://twitter.com/#!/was3210/status/1146389661310496768" TargetMode="External" /><Relationship Id="rId2104" Type="http://schemas.openxmlformats.org/officeDocument/2006/relationships/hyperlink" Target="https://twitter.com/#!/was3210/status/1146419806280794112" TargetMode="External" /><Relationship Id="rId2105" Type="http://schemas.openxmlformats.org/officeDocument/2006/relationships/hyperlink" Target="https://twitter.com/#!/was3210/status/1146845204751757312" TargetMode="External" /><Relationship Id="rId2106" Type="http://schemas.openxmlformats.org/officeDocument/2006/relationships/hyperlink" Target="https://twitter.com/#!/was3210/status/1147190732274438144" TargetMode="External" /><Relationship Id="rId2107" Type="http://schemas.openxmlformats.org/officeDocument/2006/relationships/hyperlink" Target="https://twitter.com/#!/was3210/status/1147223996758450176" TargetMode="External" /><Relationship Id="rId2108" Type="http://schemas.openxmlformats.org/officeDocument/2006/relationships/hyperlink" Target="https://twitter.com/#!/was3210/status/1147904693210963969" TargetMode="External" /><Relationship Id="rId2109" Type="http://schemas.openxmlformats.org/officeDocument/2006/relationships/hyperlink" Target="https://twitter.com/#!/was3210/status/1147904704405561345" TargetMode="External" /><Relationship Id="rId2110" Type="http://schemas.openxmlformats.org/officeDocument/2006/relationships/hyperlink" Target="https://twitter.com/#!/was3210/status/1149358699602989057" TargetMode="External" /><Relationship Id="rId2111" Type="http://schemas.openxmlformats.org/officeDocument/2006/relationships/hyperlink" Target="https://twitter.com/#!/was3210/status/1149749973883457538" TargetMode="External" /><Relationship Id="rId2112" Type="http://schemas.openxmlformats.org/officeDocument/2006/relationships/hyperlink" Target="https://twitter.com/#!/jgustavob/status/1149743468585127936" TargetMode="External" /><Relationship Id="rId2113" Type="http://schemas.openxmlformats.org/officeDocument/2006/relationships/hyperlink" Target="https://twitter.com/#!/marc_smith/status/1147905909441478657" TargetMode="External" /><Relationship Id="rId2114" Type="http://schemas.openxmlformats.org/officeDocument/2006/relationships/hyperlink" Target="https://twitter.com/#!/marc_smith/status/1146165962988670981" TargetMode="External" /><Relationship Id="rId2115" Type="http://schemas.openxmlformats.org/officeDocument/2006/relationships/hyperlink" Target="https://twitter.com/#!/marc_smith/status/1146165962988670981" TargetMode="External" /><Relationship Id="rId2116" Type="http://schemas.openxmlformats.org/officeDocument/2006/relationships/hyperlink" Target="https://twitter.com/#!/was3210/status/1146530432235855872" TargetMode="External" /><Relationship Id="rId2117" Type="http://schemas.openxmlformats.org/officeDocument/2006/relationships/hyperlink" Target="https://twitter.com/#!/was3210/status/1146531418006347777" TargetMode="External" /><Relationship Id="rId2118" Type="http://schemas.openxmlformats.org/officeDocument/2006/relationships/hyperlink" Target="https://twitter.com/#!/was3210/status/1148186773446680576" TargetMode="External" /><Relationship Id="rId2119" Type="http://schemas.openxmlformats.org/officeDocument/2006/relationships/hyperlink" Target="https://twitter.com/#!/was3210/status/1149934501079990272" TargetMode="External" /><Relationship Id="rId2120" Type="http://schemas.openxmlformats.org/officeDocument/2006/relationships/hyperlink" Target="https://twitter.com/#!/was3210/status/1149934501079990272" TargetMode="External" /><Relationship Id="rId2121" Type="http://schemas.openxmlformats.org/officeDocument/2006/relationships/hyperlink" Target="https://twitter.com/#!/lseimpactblog/status/1149698019052228609" TargetMode="External" /><Relationship Id="rId2122" Type="http://schemas.openxmlformats.org/officeDocument/2006/relationships/hyperlink" Target="https://twitter.com/#!/was3210/status/1150000415699812352" TargetMode="External" /><Relationship Id="rId2123" Type="http://schemas.openxmlformats.org/officeDocument/2006/relationships/hyperlink" Target="https://twitter.com/#!/lseimpactblog/status/1149698019052228609" TargetMode="External" /><Relationship Id="rId2124" Type="http://schemas.openxmlformats.org/officeDocument/2006/relationships/hyperlink" Target="https://twitter.com/#!/was3210/status/1150000415699812352" TargetMode="External" /><Relationship Id="rId2125" Type="http://schemas.openxmlformats.org/officeDocument/2006/relationships/hyperlink" Target="https://twitter.com/#!/lseimpactblog/status/1143579774683664385" TargetMode="External" /><Relationship Id="rId2126" Type="http://schemas.openxmlformats.org/officeDocument/2006/relationships/hyperlink" Target="https://twitter.com/#!/lseimpactblog/status/1146811064069382144" TargetMode="External" /><Relationship Id="rId2127" Type="http://schemas.openxmlformats.org/officeDocument/2006/relationships/hyperlink" Target="https://twitter.com/#!/lseimpactblog/status/1140923666806558721" TargetMode="External" /><Relationship Id="rId2128" Type="http://schemas.openxmlformats.org/officeDocument/2006/relationships/hyperlink" Target="https://twitter.com/#!/lseimpactblog/status/1148260638168440834" TargetMode="External" /><Relationship Id="rId2129" Type="http://schemas.openxmlformats.org/officeDocument/2006/relationships/hyperlink" Target="https://twitter.com/#!/was3210/status/1145269538944094209" TargetMode="External" /><Relationship Id="rId2130" Type="http://schemas.openxmlformats.org/officeDocument/2006/relationships/hyperlink" Target="https://twitter.com/#!/was3210/status/1146482532579459073" TargetMode="External" /><Relationship Id="rId2131" Type="http://schemas.openxmlformats.org/officeDocument/2006/relationships/hyperlink" Target="https://twitter.com/#!/was3210/status/1147062528964513792" TargetMode="External" /><Relationship Id="rId2132" Type="http://schemas.openxmlformats.org/officeDocument/2006/relationships/hyperlink" Target="https://twitter.com/#!/was3210/status/1147127334803320832" TargetMode="External" /><Relationship Id="rId2133" Type="http://schemas.openxmlformats.org/officeDocument/2006/relationships/hyperlink" Target="https://twitter.com/#!/was3210/status/1147133668177141760" TargetMode="External" /><Relationship Id="rId2134" Type="http://schemas.openxmlformats.org/officeDocument/2006/relationships/hyperlink" Target="https://twitter.com/#!/was3210/status/1147962925317066752" TargetMode="External" /><Relationship Id="rId2135" Type="http://schemas.openxmlformats.org/officeDocument/2006/relationships/hyperlink" Target="https://twitter.com/#!/was3210/status/1147963631725895680" TargetMode="External" /><Relationship Id="rId2136" Type="http://schemas.openxmlformats.org/officeDocument/2006/relationships/hyperlink" Target="https://twitter.com/#!/was3210/status/1148623086633308160" TargetMode="External" /><Relationship Id="rId2137" Type="http://schemas.openxmlformats.org/officeDocument/2006/relationships/hyperlink" Target="https://twitter.com/#!/was3210/status/1150000208065044480" TargetMode="External" /><Relationship Id="rId2138" Type="http://schemas.openxmlformats.org/officeDocument/2006/relationships/hyperlink" Target="https://twitter.com/#!/was3210/status/1150000415699812352" TargetMode="External" /><Relationship Id="rId2139" Type="http://schemas.openxmlformats.org/officeDocument/2006/relationships/hyperlink" Target="https://twitter.com/#!/was3210/status/1150000826393534464" TargetMode="External" /><Relationship Id="rId2140" Type="http://schemas.openxmlformats.org/officeDocument/2006/relationships/hyperlink" Target="https://twitter.com/#!/was3210/status/1145279090120908802" TargetMode="External" /><Relationship Id="rId2141" Type="http://schemas.openxmlformats.org/officeDocument/2006/relationships/hyperlink" Target="https://twitter.com/#!/was3210/status/1145362427007176705" TargetMode="External" /><Relationship Id="rId2142" Type="http://schemas.openxmlformats.org/officeDocument/2006/relationships/hyperlink" Target="https://twitter.com/#!/was3210/status/1145788473112182784" TargetMode="External" /><Relationship Id="rId2143" Type="http://schemas.openxmlformats.org/officeDocument/2006/relationships/hyperlink" Target="https://twitter.com/#!/was3210/status/1146115790086770689" TargetMode="External" /><Relationship Id="rId2144" Type="http://schemas.openxmlformats.org/officeDocument/2006/relationships/hyperlink" Target="https://twitter.com/#!/was3210/status/1146116677224009728" TargetMode="External" /><Relationship Id="rId2145" Type="http://schemas.openxmlformats.org/officeDocument/2006/relationships/hyperlink" Target="https://twitter.com/#!/was3210/status/1146177112396767233" TargetMode="External" /><Relationship Id="rId2146" Type="http://schemas.openxmlformats.org/officeDocument/2006/relationships/hyperlink" Target="https://twitter.com/#!/was3210/status/1146327541202006016" TargetMode="External" /><Relationship Id="rId2147" Type="http://schemas.openxmlformats.org/officeDocument/2006/relationships/hyperlink" Target="https://twitter.com/#!/was3210/status/1146389661310496768" TargetMode="External" /><Relationship Id="rId2148" Type="http://schemas.openxmlformats.org/officeDocument/2006/relationships/hyperlink" Target="https://twitter.com/#!/was3210/status/1146390343547588608" TargetMode="External" /><Relationship Id="rId2149" Type="http://schemas.openxmlformats.org/officeDocument/2006/relationships/hyperlink" Target="https://twitter.com/#!/was3210/status/1146480001648353281" TargetMode="External" /><Relationship Id="rId2150" Type="http://schemas.openxmlformats.org/officeDocument/2006/relationships/hyperlink" Target="https://twitter.com/#!/was3210/status/1146520981227343872" TargetMode="External" /><Relationship Id="rId2151" Type="http://schemas.openxmlformats.org/officeDocument/2006/relationships/hyperlink" Target="https://twitter.com/#!/was3210/status/1146524695229095943" TargetMode="External" /><Relationship Id="rId2152" Type="http://schemas.openxmlformats.org/officeDocument/2006/relationships/hyperlink" Target="https://twitter.com/#!/was3210/status/1146684532583751680" TargetMode="External" /><Relationship Id="rId2153" Type="http://schemas.openxmlformats.org/officeDocument/2006/relationships/hyperlink" Target="https://twitter.com/#!/was3210/status/1146751827058274304" TargetMode="External" /><Relationship Id="rId2154" Type="http://schemas.openxmlformats.org/officeDocument/2006/relationships/hyperlink" Target="https://twitter.com/#!/was3210/status/1146795870396059649" TargetMode="External" /><Relationship Id="rId2155" Type="http://schemas.openxmlformats.org/officeDocument/2006/relationships/hyperlink" Target="https://twitter.com/#!/was3210/status/1146887569344552961" TargetMode="External" /><Relationship Id="rId2156" Type="http://schemas.openxmlformats.org/officeDocument/2006/relationships/hyperlink" Target="https://twitter.com/#!/was3210/status/1147241692296372224" TargetMode="External" /><Relationship Id="rId2157" Type="http://schemas.openxmlformats.org/officeDocument/2006/relationships/hyperlink" Target="https://twitter.com/#!/was3210/status/1147434422402191360" TargetMode="External" /><Relationship Id="rId2158" Type="http://schemas.openxmlformats.org/officeDocument/2006/relationships/hyperlink" Target="https://twitter.com/#!/was3210/status/1147638746986229760" TargetMode="External" /><Relationship Id="rId2159" Type="http://schemas.openxmlformats.org/officeDocument/2006/relationships/hyperlink" Target="https://twitter.com/#!/was3210/status/1148275784039239682" TargetMode="External" /><Relationship Id="rId2160" Type="http://schemas.openxmlformats.org/officeDocument/2006/relationships/hyperlink" Target="https://twitter.com/#!/was3210/status/1148336117223215109" TargetMode="External" /><Relationship Id="rId2161" Type="http://schemas.openxmlformats.org/officeDocument/2006/relationships/hyperlink" Target="https://twitter.com/#!/was3210/status/1148581289940926465" TargetMode="External" /><Relationship Id="rId2162" Type="http://schemas.openxmlformats.org/officeDocument/2006/relationships/hyperlink" Target="https://twitter.com/#!/was3210/status/1148985444522176513" TargetMode="External" /><Relationship Id="rId2163" Type="http://schemas.openxmlformats.org/officeDocument/2006/relationships/hyperlink" Target="https://twitter.com/#!/was3210/status/1149077617972301826" TargetMode="External" /><Relationship Id="rId2164" Type="http://schemas.openxmlformats.org/officeDocument/2006/relationships/hyperlink" Target="https://twitter.com/#!/was3210/status/1149234147342393345" TargetMode="External" /><Relationship Id="rId2165" Type="http://schemas.openxmlformats.org/officeDocument/2006/relationships/hyperlink" Target="https://twitter.com/#!/was3210/status/1149430473166401536" TargetMode="External" /><Relationship Id="rId2166" Type="http://schemas.openxmlformats.org/officeDocument/2006/relationships/hyperlink" Target="https://twitter.com/#!/was3210/status/1149621473448845314" TargetMode="External" /><Relationship Id="rId2167" Type="http://schemas.openxmlformats.org/officeDocument/2006/relationships/hyperlink" Target="https://twitter.com/#!/was3210/status/1149999509818281985" TargetMode="External" /><Relationship Id="rId2168" Type="http://schemas.openxmlformats.org/officeDocument/2006/relationships/hyperlink" Target="https://twitter.com/#!/was3210/status/1150096005691584515" TargetMode="External" /><Relationship Id="rId2169" Type="http://schemas.openxmlformats.org/officeDocument/2006/relationships/hyperlink" Target="https://twitter.com/#!/was3210/status/1146057489659514881" TargetMode="External" /><Relationship Id="rId2170" Type="http://schemas.openxmlformats.org/officeDocument/2006/relationships/hyperlink" Target="https://twitter.com/#!/was3210/status/1146116649461997570" TargetMode="External" /><Relationship Id="rId2171" Type="http://schemas.openxmlformats.org/officeDocument/2006/relationships/hyperlink" Target="https://twitter.com/#!/was3210/status/1146480001648353281" TargetMode="External" /><Relationship Id="rId2172" Type="http://schemas.openxmlformats.org/officeDocument/2006/relationships/hyperlink" Target="https://twitter.com/#!/was3210/status/1146795870396059649" TargetMode="External" /><Relationship Id="rId2173" Type="http://schemas.openxmlformats.org/officeDocument/2006/relationships/hyperlink" Target="https://twitter.com/#!/was3210/status/1146845204751757312" TargetMode="External" /><Relationship Id="rId2174" Type="http://schemas.openxmlformats.org/officeDocument/2006/relationships/hyperlink" Target="https://twitter.com/#!/was3210/status/1146887569344552961" TargetMode="External" /><Relationship Id="rId2175" Type="http://schemas.openxmlformats.org/officeDocument/2006/relationships/hyperlink" Target="https://twitter.com/#!/was3210/status/1147190732274438144" TargetMode="External" /><Relationship Id="rId2176" Type="http://schemas.openxmlformats.org/officeDocument/2006/relationships/hyperlink" Target="https://twitter.com/#!/was3210/status/1147223996758450176" TargetMode="External" /><Relationship Id="rId2177" Type="http://schemas.openxmlformats.org/officeDocument/2006/relationships/hyperlink" Target="https://twitter.com/#!/was3210/status/1147241692296372224" TargetMode="External" /><Relationship Id="rId2178" Type="http://schemas.openxmlformats.org/officeDocument/2006/relationships/hyperlink" Target="https://twitter.com/#!/was3210/status/1147434422402191360" TargetMode="External" /><Relationship Id="rId2179" Type="http://schemas.openxmlformats.org/officeDocument/2006/relationships/hyperlink" Target="https://twitter.com/#!/was3210/status/1147517608327045120" TargetMode="External" /><Relationship Id="rId2180" Type="http://schemas.openxmlformats.org/officeDocument/2006/relationships/hyperlink" Target="https://twitter.com/#!/was3210/status/1147638746986229760" TargetMode="External" /><Relationship Id="rId2181" Type="http://schemas.openxmlformats.org/officeDocument/2006/relationships/hyperlink" Target="https://twitter.com/#!/was3210/status/1148275784039239682" TargetMode="External" /><Relationship Id="rId2182" Type="http://schemas.openxmlformats.org/officeDocument/2006/relationships/hyperlink" Target="https://twitter.com/#!/was3210/status/1148581289940926465" TargetMode="External" /><Relationship Id="rId2183" Type="http://schemas.openxmlformats.org/officeDocument/2006/relationships/hyperlink" Target="https://twitter.com/#!/was3210/status/1148985444522176513" TargetMode="External" /><Relationship Id="rId2184" Type="http://schemas.openxmlformats.org/officeDocument/2006/relationships/hyperlink" Target="https://twitter.com/#!/was3210/status/1149077617972301826" TargetMode="External" /><Relationship Id="rId2185" Type="http://schemas.openxmlformats.org/officeDocument/2006/relationships/hyperlink" Target="https://twitter.com/#!/was3210/status/1149234147342393345" TargetMode="External" /><Relationship Id="rId2186" Type="http://schemas.openxmlformats.org/officeDocument/2006/relationships/hyperlink" Target="https://twitter.com/#!/was3210/status/1149358699602989057" TargetMode="External" /><Relationship Id="rId2187" Type="http://schemas.openxmlformats.org/officeDocument/2006/relationships/hyperlink" Target="https://twitter.com/#!/was3210/status/1149430473166401536" TargetMode="External" /><Relationship Id="rId2188" Type="http://schemas.openxmlformats.org/officeDocument/2006/relationships/hyperlink" Target="https://twitter.com/#!/was3210/status/1149621473448845314" TargetMode="External" /><Relationship Id="rId2189" Type="http://schemas.openxmlformats.org/officeDocument/2006/relationships/hyperlink" Target="https://twitter.com/#!/was3210/status/1149749973883457538" TargetMode="External" /><Relationship Id="rId2190" Type="http://schemas.openxmlformats.org/officeDocument/2006/relationships/hyperlink" Target="https://twitter.com/#!/was3210/status/1149999509818281985" TargetMode="External" /><Relationship Id="rId2191" Type="http://schemas.openxmlformats.org/officeDocument/2006/relationships/hyperlink" Target="https://twitter.com/#!/was3210/status/1150002318324240384" TargetMode="External" /><Relationship Id="rId2192" Type="http://schemas.openxmlformats.org/officeDocument/2006/relationships/hyperlink" Target="https://twitter.com/#!/was3210/status/1150096005691584515" TargetMode="External" /><Relationship Id="rId2193" Type="http://schemas.openxmlformats.org/officeDocument/2006/relationships/hyperlink" Target="https://twitter.com/#!/rainydaypftu/status/1146059959185989634" TargetMode="External" /><Relationship Id="rId2194" Type="http://schemas.openxmlformats.org/officeDocument/2006/relationships/hyperlink" Target="https://twitter.com/#!/rainydaypftu/status/1146428676948602881" TargetMode="External" /><Relationship Id="rId2195" Type="http://schemas.openxmlformats.org/officeDocument/2006/relationships/hyperlink" Target="https://twitter.com/#!/rainydaypftu/status/1146429082848153600" TargetMode="External" /><Relationship Id="rId2196" Type="http://schemas.openxmlformats.org/officeDocument/2006/relationships/hyperlink" Target="https://twitter.com/#!/rainydaypftu/status/1146427983726612480" TargetMode="External" /><Relationship Id="rId2197" Type="http://schemas.openxmlformats.org/officeDocument/2006/relationships/hyperlink" Target="https://twitter.com/#!/rainydaypftu/status/1148196549543022592" TargetMode="External" /><Relationship Id="rId2198" Type="http://schemas.openxmlformats.org/officeDocument/2006/relationships/hyperlink" Target="https://twitter.com/#!/rainydaypftu/status/1148194937281945600" TargetMode="External" /><Relationship Id="rId2199" Type="http://schemas.openxmlformats.org/officeDocument/2006/relationships/hyperlink" Target="https://twitter.com/#!/rainydaypftu/status/1146433058188472321" TargetMode="External" /><Relationship Id="rId2200" Type="http://schemas.openxmlformats.org/officeDocument/2006/relationships/hyperlink" Target="https://twitter.com/#!/rainydaypftu/status/1148682753719898112" TargetMode="External" /><Relationship Id="rId2201" Type="http://schemas.openxmlformats.org/officeDocument/2006/relationships/hyperlink" Target="https://twitter.com/#!/rainydaypftu/status/1148532872262881280" TargetMode="External" /><Relationship Id="rId2202" Type="http://schemas.openxmlformats.org/officeDocument/2006/relationships/hyperlink" Target="https://twitter.com/#!/rainydaypftu/status/1148531725049487360" TargetMode="External" /><Relationship Id="rId2203" Type="http://schemas.openxmlformats.org/officeDocument/2006/relationships/hyperlink" Target="https://twitter.com/#!/rainydaypftu/status/1149108559893946370" TargetMode="External" /><Relationship Id="rId2204" Type="http://schemas.openxmlformats.org/officeDocument/2006/relationships/hyperlink" Target="https://twitter.com/#!/rainydaypftu/status/1150132305245196291" TargetMode="External" /><Relationship Id="rId2205" Type="http://schemas.openxmlformats.org/officeDocument/2006/relationships/hyperlink" Target="https://twitter.com/#!/was3210/status/1146060156003704833" TargetMode="External" /><Relationship Id="rId2206" Type="http://schemas.openxmlformats.org/officeDocument/2006/relationships/hyperlink" Target="https://twitter.com/#!/was3210/status/1146060186647273472" TargetMode="External" /><Relationship Id="rId2207" Type="http://schemas.openxmlformats.org/officeDocument/2006/relationships/hyperlink" Target="https://twitter.com/#!/was3210/status/1146429260481081344" TargetMode="External" /><Relationship Id="rId2208" Type="http://schemas.openxmlformats.org/officeDocument/2006/relationships/hyperlink" Target="https://twitter.com/#!/was3210/status/1146429308321325056" TargetMode="External" /><Relationship Id="rId2209" Type="http://schemas.openxmlformats.org/officeDocument/2006/relationships/hyperlink" Target="https://twitter.com/#!/was3210/status/1146429314667352064" TargetMode="External" /><Relationship Id="rId2210" Type="http://schemas.openxmlformats.org/officeDocument/2006/relationships/hyperlink" Target="https://twitter.com/#!/was3210/status/1146431367930089472" TargetMode="External" /><Relationship Id="rId2211" Type="http://schemas.openxmlformats.org/officeDocument/2006/relationships/hyperlink" Target="https://twitter.com/#!/was3210/status/1146431394979221504" TargetMode="External" /><Relationship Id="rId2212" Type="http://schemas.openxmlformats.org/officeDocument/2006/relationships/hyperlink" Target="https://twitter.com/#!/was3210/status/1146887290926579713" TargetMode="External" /><Relationship Id="rId2213" Type="http://schemas.openxmlformats.org/officeDocument/2006/relationships/hyperlink" Target="https://twitter.com/#!/was3210/status/1148196673325322241" TargetMode="External" /><Relationship Id="rId2214" Type="http://schemas.openxmlformats.org/officeDocument/2006/relationships/hyperlink" Target="https://twitter.com/#!/was3210/status/1148196696201056258" TargetMode="External" /><Relationship Id="rId2215" Type="http://schemas.openxmlformats.org/officeDocument/2006/relationships/hyperlink" Target="https://twitter.com/#!/was3210/status/1148196725628256256" TargetMode="External" /><Relationship Id="rId2216" Type="http://schemas.openxmlformats.org/officeDocument/2006/relationships/hyperlink" Target="https://twitter.com/#!/was3210/status/1148196750961926147" TargetMode="External" /><Relationship Id="rId2217" Type="http://schemas.openxmlformats.org/officeDocument/2006/relationships/hyperlink" Target="https://twitter.com/#!/was3210/status/1148196772768096263" TargetMode="External" /><Relationship Id="rId2218" Type="http://schemas.openxmlformats.org/officeDocument/2006/relationships/hyperlink" Target="https://twitter.com/#!/was3210/status/1148714239084945411" TargetMode="External" /><Relationship Id="rId2219" Type="http://schemas.openxmlformats.org/officeDocument/2006/relationships/hyperlink" Target="https://twitter.com/#!/was3210/status/1148890104112603136" TargetMode="External" /><Relationship Id="rId2220" Type="http://schemas.openxmlformats.org/officeDocument/2006/relationships/hyperlink" Target="https://twitter.com/#!/was3210/status/1148890198681575424" TargetMode="External" /><Relationship Id="rId2221" Type="http://schemas.openxmlformats.org/officeDocument/2006/relationships/hyperlink" Target="https://twitter.com/#!/was3210/status/1149275344844787713" TargetMode="External" /><Relationship Id="rId2222" Type="http://schemas.openxmlformats.org/officeDocument/2006/relationships/hyperlink" Target="https://twitter.com/#!/was3210/status/1150182789263822849" TargetMode="External" /><Relationship Id="rId2223" Type="http://schemas.openxmlformats.org/officeDocument/2006/relationships/hyperlink" Target="https://twitter.com/#!/was3210/status/1145370060472631296" TargetMode="External" /><Relationship Id="rId2224" Type="http://schemas.openxmlformats.org/officeDocument/2006/relationships/hyperlink" Target="https://twitter.com/#!/was3210/status/1145625839821889536" TargetMode="External" /><Relationship Id="rId2225" Type="http://schemas.openxmlformats.org/officeDocument/2006/relationships/hyperlink" Target="https://twitter.com/#!/was3210/status/1145758157366530048" TargetMode="External" /><Relationship Id="rId2226" Type="http://schemas.openxmlformats.org/officeDocument/2006/relationships/hyperlink" Target="https://twitter.com/#!/was3210/status/1145994888942641152" TargetMode="External" /><Relationship Id="rId2227" Type="http://schemas.openxmlformats.org/officeDocument/2006/relationships/hyperlink" Target="https://twitter.com/#!/was3210/status/1146033702528569344" TargetMode="External" /><Relationship Id="rId2228" Type="http://schemas.openxmlformats.org/officeDocument/2006/relationships/hyperlink" Target="https://twitter.com/#!/was3210/status/1146400309192908802" TargetMode="External" /><Relationship Id="rId2229" Type="http://schemas.openxmlformats.org/officeDocument/2006/relationships/hyperlink" Target="https://twitter.com/#!/was3210/status/1146441553579302913" TargetMode="External" /><Relationship Id="rId2230" Type="http://schemas.openxmlformats.org/officeDocument/2006/relationships/hyperlink" Target="https://twitter.com/#!/was3210/status/1146467568951189504" TargetMode="External" /><Relationship Id="rId2231" Type="http://schemas.openxmlformats.org/officeDocument/2006/relationships/hyperlink" Target="https://twitter.com/#!/was3210/status/1146481965744308225" TargetMode="External" /><Relationship Id="rId2232" Type="http://schemas.openxmlformats.org/officeDocument/2006/relationships/hyperlink" Target="https://twitter.com/#!/was3210/status/1146525161660780544" TargetMode="External" /><Relationship Id="rId2233" Type="http://schemas.openxmlformats.org/officeDocument/2006/relationships/hyperlink" Target="https://twitter.com/#!/was3210/status/1146682323045429249" TargetMode="External" /><Relationship Id="rId2234" Type="http://schemas.openxmlformats.org/officeDocument/2006/relationships/hyperlink" Target="https://twitter.com/#!/was3210/status/1146795696848289793" TargetMode="External" /><Relationship Id="rId2235" Type="http://schemas.openxmlformats.org/officeDocument/2006/relationships/hyperlink" Target="https://twitter.com/#!/was3210/status/1146837082658279424" TargetMode="External" /><Relationship Id="rId2236" Type="http://schemas.openxmlformats.org/officeDocument/2006/relationships/hyperlink" Target="https://twitter.com/#!/was3210/status/1146865760490401794" TargetMode="External" /><Relationship Id="rId2237" Type="http://schemas.openxmlformats.org/officeDocument/2006/relationships/hyperlink" Target="https://twitter.com/#!/was3210/status/1146894845170147328" TargetMode="External" /><Relationship Id="rId2238" Type="http://schemas.openxmlformats.org/officeDocument/2006/relationships/hyperlink" Target="https://twitter.com/#!/was3210/status/1147078793657552897" TargetMode="External" /><Relationship Id="rId2239" Type="http://schemas.openxmlformats.org/officeDocument/2006/relationships/hyperlink" Target="https://twitter.com/#!/was3210/status/1147241771111522305" TargetMode="External" /><Relationship Id="rId2240" Type="http://schemas.openxmlformats.org/officeDocument/2006/relationships/hyperlink" Target="https://twitter.com/#!/was3210/status/1147434198745198593" TargetMode="External" /><Relationship Id="rId2241" Type="http://schemas.openxmlformats.org/officeDocument/2006/relationships/hyperlink" Target="https://twitter.com/#!/was3210/status/1147504813221044224" TargetMode="External" /><Relationship Id="rId2242" Type="http://schemas.openxmlformats.org/officeDocument/2006/relationships/hyperlink" Target="https://twitter.com/#!/was3210/status/1147533279488290816" TargetMode="External" /><Relationship Id="rId2243" Type="http://schemas.openxmlformats.org/officeDocument/2006/relationships/hyperlink" Target="https://twitter.com/#!/was3210/status/1147808439596441600" TargetMode="External" /><Relationship Id="rId2244" Type="http://schemas.openxmlformats.org/officeDocument/2006/relationships/hyperlink" Target="https://twitter.com/#!/was3210/status/1147863234575294464" TargetMode="External" /><Relationship Id="rId2245" Type="http://schemas.openxmlformats.org/officeDocument/2006/relationships/hyperlink" Target="https://twitter.com/#!/was3210/status/1147947942000680961" TargetMode="External" /><Relationship Id="rId2246" Type="http://schemas.openxmlformats.org/officeDocument/2006/relationships/hyperlink" Target="https://twitter.com/#!/was3210/status/1148168365795684353" TargetMode="External" /><Relationship Id="rId2247" Type="http://schemas.openxmlformats.org/officeDocument/2006/relationships/hyperlink" Target="https://twitter.com/#!/was3210/status/1148230406044622848" TargetMode="External" /><Relationship Id="rId2248" Type="http://schemas.openxmlformats.org/officeDocument/2006/relationships/hyperlink" Target="https://twitter.com/#!/was3210/status/1148320870902968320" TargetMode="External" /><Relationship Id="rId2249" Type="http://schemas.openxmlformats.org/officeDocument/2006/relationships/hyperlink" Target="https://twitter.com/#!/was3210/status/1148607774487695362" TargetMode="External" /><Relationship Id="rId2250" Type="http://schemas.openxmlformats.org/officeDocument/2006/relationships/hyperlink" Target="https://twitter.com/#!/was3210/status/1149005716545515521" TargetMode="External" /><Relationship Id="rId2251" Type="http://schemas.openxmlformats.org/officeDocument/2006/relationships/hyperlink" Target="https://twitter.com/#!/was3210/status/1149375369713262592" TargetMode="External" /><Relationship Id="rId2252" Type="http://schemas.openxmlformats.org/officeDocument/2006/relationships/hyperlink" Target="https://twitter.com/#!/was3210/status/1149621417794629632" TargetMode="External" /><Relationship Id="rId2253" Type="http://schemas.openxmlformats.org/officeDocument/2006/relationships/hyperlink" Target="https://twitter.com/#!/was3210/status/1149693709878988802" TargetMode="External" /><Relationship Id="rId2254" Type="http://schemas.openxmlformats.org/officeDocument/2006/relationships/hyperlink" Target="https://twitter.com/#!/was3210/status/1149995917216534528" TargetMode="External" /><Relationship Id="rId2255" Type="http://schemas.openxmlformats.org/officeDocument/2006/relationships/hyperlink" Target="https://twitter.com/#!/was3210/status/1150074596818898949" TargetMode="External" /><Relationship Id="rId2256" Type="http://schemas.openxmlformats.org/officeDocument/2006/relationships/hyperlink" Target="https://twitter.com/#!/was3210/status/1150114912359858177" TargetMode="External" /><Relationship Id="rId2257" Type="http://schemas.openxmlformats.org/officeDocument/2006/relationships/hyperlink" Target="https://api.twitter.com/1.1/geo/id/ca12dbe04543ea95.json" TargetMode="External" /><Relationship Id="rId2258" Type="http://schemas.openxmlformats.org/officeDocument/2006/relationships/hyperlink" Target="https://api.twitter.com/1.1/geo/id/7d62cffe6f98f349.json" TargetMode="External" /><Relationship Id="rId2259" Type="http://schemas.openxmlformats.org/officeDocument/2006/relationships/hyperlink" Target="https://api.twitter.com/1.1/geo/id/7d62cffe6f98f349.json" TargetMode="External" /><Relationship Id="rId2260" Type="http://schemas.openxmlformats.org/officeDocument/2006/relationships/hyperlink" Target="https://api.twitter.com/1.1/geo/id/7d62cffe6f98f349.json" TargetMode="External" /><Relationship Id="rId2261" Type="http://schemas.openxmlformats.org/officeDocument/2006/relationships/hyperlink" Target="https://api.twitter.com/1.1/geo/id/7d62cffe6f98f349.json" TargetMode="External" /><Relationship Id="rId2262" Type="http://schemas.openxmlformats.org/officeDocument/2006/relationships/hyperlink" Target="https://api.twitter.com/1.1/geo/id/7d62cffe6f98f349.json" TargetMode="External" /><Relationship Id="rId2263" Type="http://schemas.openxmlformats.org/officeDocument/2006/relationships/hyperlink" Target="https://api.twitter.com/1.1/geo/id/7d62cffe6f98f349.json" TargetMode="External" /><Relationship Id="rId2264" Type="http://schemas.openxmlformats.org/officeDocument/2006/relationships/hyperlink" Target="https://api.twitter.com/1.1/geo/id/1c302ac214ae518c.json" TargetMode="External" /><Relationship Id="rId2265" Type="http://schemas.openxmlformats.org/officeDocument/2006/relationships/hyperlink" Target="https://api.twitter.com/1.1/geo/id/1c302ac214ae518c.json" TargetMode="External" /><Relationship Id="rId2266" Type="http://schemas.openxmlformats.org/officeDocument/2006/relationships/hyperlink" Target="https://api.twitter.com/1.1/geo/id/1c302ac214ae518c.json" TargetMode="External" /><Relationship Id="rId2267" Type="http://schemas.openxmlformats.org/officeDocument/2006/relationships/hyperlink" Target="https://api.twitter.com/1.1/geo/id/1c302ac214ae518c.json" TargetMode="External" /><Relationship Id="rId2268" Type="http://schemas.openxmlformats.org/officeDocument/2006/relationships/hyperlink" Target="https://api.twitter.com/1.1/geo/id/09f6a7707f18e0b1.json" TargetMode="External" /><Relationship Id="rId2269" Type="http://schemas.openxmlformats.org/officeDocument/2006/relationships/hyperlink" Target="https://api.twitter.com/1.1/geo/id/548c7806c1e1b70f.json" TargetMode="External" /><Relationship Id="rId2270" Type="http://schemas.openxmlformats.org/officeDocument/2006/relationships/hyperlink" Target="https://api.twitter.com/1.1/geo/id/ca12dbe04543ea95.json" TargetMode="External" /><Relationship Id="rId2271" Type="http://schemas.openxmlformats.org/officeDocument/2006/relationships/comments" Target="../comments1.xml" /><Relationship Id="rId2272" Type="http://schemas.openxmlformats.org/officeDocument/2006/relationships/vmlDrawing" Target="../drawings/vmlDrawing1.vml" /><Relationship Id="rId2273" Type="http://schemas.openxmlformats.org/officeDocument/2006/relationships/table" Target="../tables/table1.xml" /><Relationship Id="rId227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pxgDzCSO1c" TargetMode="External" /><Relationship Id="rId2" Type="http://schemas.openxmlformats.org/officeDocument/2006/relationships/hyperlink" Target="https://t.co/pfq0KXLbic" TargetMode="External" /><Relationship Id="rId3" Type="http://schemas.openxmlformats.org/officeDocument/2006/relationships/hyperlink" Target="https://t.co/UdfbzdFa0V" TargetMode="External" /><Relationship Id="rId4" Type="http://schemas.openxmlformats.org/officeDocument/2006/relationships/hyperlink" Target="https://uk.linkedin.com/in/richarddron" TargetMode="External" /><Relationship Id="rId5" Type="http://schemas.openxmlformats.org/officeDocument/2006/relationships/hyperlink" Target="https://t.co/Qs1HVvZwDf" TargetMode="External" /><Relationship Id="rId6" Type="http://schemas.openxmlformats.org/officeDocument/2006/relationships/hyperlink" Target="https://t.co/tXRm1GWScM" TargetMode="External" /><Relationship Id="rId7" Type="http://schemas.openxmlformats.org/officeDocument/2006/relationships/hyperlink" Target="https://t.co/Bba1wz6oJ8" TargetMode="External" /><Relationship Id="rId8" Type="http://schemas.openxmlformats.org/officeDocument/2006/relationships/hyperlink" Target="https://t.co/R4LQ8eV6Is" TargetMode="External" /><Relationship Id="rId9" Type="http://schemas.openxmlformats.org/officeDocument/2006/relationships/hyperlink" Target="https://t.co/RMkf7jACew" TargetMode="External" /><Relationship Id="rId10" Type="http://schemas.openxmlformats.org/officeDocument/2006/relationships/hyperlink" Target="https://t.co/tPVH5eyKYx" TargetMode="External" /><Relationship Id="rId11" Type="http://schemas.openxmlformats.org/officeDocument/2006/relationships/hyperlink" Target="http://t.co/j2QGFYPVRs" TargetMode="External" /><Relationship Id="rId12" Type="http://schemas.openxmlformats.org/officeDocument/2006/relationships/hyperlink" Target="https://t.co/rsDnCbYcTI" TargetMode="External" /><Relationship Id="rId13" Type="http://schemas.openxmlformats.org/officeDocument/2006/relationships/hyperlink" Target="http://ec.europa.eu/research/mariecurieactions/index_en.htm" TargetMode="External" /><Relationship Id="rId14" Type="http://schemas.openxmlformats.org/officeDocument/2006/relationships/hyperlink" Target="https://t.co/TF0r5z5gVc" TargetMode="External" /><Relationship Id="rId15" Type="http://schemas.openxmlformats.org/officeDocument/2006/relationships/hyperlink" Target="https://t.co/fgUpgvozcA" TargetMode="External" /><Relationship Id="rId16" Type="http://schemas.openxmlformats.org/officeDocument/2006/relationships/hyperlink" Target="http://www.smrfoundation.org/" TargetMode="External" /><Relationship Id="rId17" Type="http://schemas.openxmlformats.org/officeDocument/2006/relationships/hyperlink" Target="http://vivianfrancos.com/" TargetMode="External" /><Relationship Id="rId18" Type="http://schemas.openxmlformats.org/officeDocument/2006/relationships/hyperlink" Target="https://t.co/eUJLtrtePs" TargetMode="External" /><Relationship Id="rId19" Type="http://schemas.openxmlformats.org/officeDocument/2006/relationships/hyperlink" Target="https://www.linkedin.com/in/thomasharrer/" TargetMode="External" /><Relationship Id="rId20" Type="http://schemas.openxmlformats.org/officeDocument/2006/relationships/hyperlink" Target="http://sankalpsaxena.com/" TargetMode="External" /><Relationship Id="rId21" Type="http://schemas.openxmlformats.org/officeDocument/2006/relationships/hyperlink" Target="https://t.co/177njUHwyH" TargetMode="External" /><Relationship Id="rId22" Type="http://schemas.openxmlformats.org/officeDocument/2006/relationships/hyperlink" Target="http://t.co/X1s40eTq9M" TargetMode="External" /><Relationship Id="rId23" Type="http://schemas.openxmlformats.org/officeDocument/2006/relationships/hyperlink" Target="http://t.co/yViaOLT9lD" TargetMode="External" /><Relationship Id="rId24" Type="http://schemas.openxmlformats.org/officeDocument/2006/relationships/hyperlink" Target="https://t.co/3XMM7H3feL" TargetMode="External" /><Relationship Id="rId25" Type="http://schemas.openxmlformats.org/officeDocument/2006/relationships/hyperlink" Target="https://t.co/e0GE0sllE9" TargetMode="External" /><Relationship Id="rId26" Type="http://schemas.openxmlformats.org/officeDocument/2006/relationships/hyperlink" Target="http://www.linkedin.com/in/sanjivmore/" TargetMode="External" /><Relationship Id="rId27" Type="http://schemas.openxmlformats.org/officeDocument/2006/relationships/hyperlink" Target="http://stories.papajohns.com/" TargetMode="External" /><Relationship Id="rId28" Type="http://schemas.openxmlformats.org/officeDocument/2006/relationships/hyperlink" Target="http://www.fortunata2030.com/" TargetMode="External" /><Relationship Id="rId29" Type="http://schemas.openxmlformats.org/officeDocument/2006/relationships/hyperlink" Target="https://t.co/z7oezW2Sec" TargetMode="External" /><Relationship Id="rId30" Type="http://schemas.openxmlformats.org/officeDocument/2006/relationships/hyperlink" Target="http://ied.eu/" TargetMode="External" /><Relationship Id="rId31" Type="http://schemas.openxmlformats.org/officeDocument/2006/relationships/hyperlink" Target="https://t.co/h9fAr87goL" TargetMode="External" /><Relationship Id="rId32" Type="http://schemas.openxmlformats.org/officeDocument/2006/relationships/hyperlink" Target="https://t.co/6wLyjH33We" TargetMode="External" /><Relationship Id="rId33" Type="http://schemas.openxmlformats.org/officeDocument/2006/relationships/hyperlink" Target="http://www.openp2pdesign.org/" TargetMode="External" /><Relationship Id="rId34" Type="http://schemas.openxmlformats.org/officeDocument/2006/relationships/hyperlink" Target="https://t.co/DwQtr8Gdlt" TargetMode="External" /><Relationship Id="rId35" Type="http://schemas.openxmlformats.org/officeDocument/2006/relationships/hyperlink" Target="https://t.co/d08O3kZOXW" TargetMode="External" /><Relationship Id="rId36" Type="http://schemas.openxmlformats.org/officeDocument/2006/relationships/hyperlink" Target="https://t.co/63p2vtKDzL" TargetMode="External" /><Relationship Id="rId37" Type="http://schemas.openxmlformats.org/officeDocument/2006/relationships/hyperlink" Target="https://t.co/2TpYEyuOaH" TargetMode="External" /><Relationship Id="rId38" Type="http://schemas.openxmlformats.org/officeDocument/2006/relationships/hyperlink" Target="https://t.co/3aCokzGqK3" TargetMode="External" /><Relationship Id="rId39" Type="http://schemas.openxmlformats.org/officeDocument/2006/relationships/hyperlink" Target="https://t.co/UOpYr1EcpT" TargetMode="External" /><Relationship Id="rId40" Type="http://schemas.openxmlformats.org/officeDocument/2006/relationships/hyperlink" Target="https://t.co/80dvkSs8z0" TargetMode="External" /><Relationship Id="rId41" Type="http://schemas.openxmlformats.org/officeDocument/2006/relationships/hyperlink" Target="https://irishetchings.wordpress.com/2017/09/12/the-fundraising-one/" TargetMode="External" /><Relationship Id="rId42" Type="http://schemas.openxmlformats.org/officeDocument/2006/relationships/hyperlink" Target="http://t.co/ThPmY1RhVC" TargetMode="External" /><Relationship Id="rId43" Type="http://schemas.openxmlformats.org/officeDocument/2006/relationships/hyperlink" Target="https://t.co/4UZtd2JEg1" TargetMode="External" /><Relationship Id="rId44" Type="http://schemas.openxmlformats.org/officeDocument/2006/relationships/hyperlink" Target="http://www.linkedin.com/in/suebeckingham" TargetMode="External" /><Relationship Id="rId45" Type="http://schemas.openxmlformats.org/officeDocument/2006/relationships/hyperlink" Target="https://t.co/6pRTvL8GlM" TargetMode="External" /><Relationship Id="rId46" Type="http://schemas.openxmlformats.org/officeDocument/2006/relationships/hyperlink" Target="https://t.co/i88DZt7LaQ" TargetMode="External" /><Relationship Id="rId47" Type="http://schemas.openxmlformats.org/officeDocument/2006/relationships/hyperlink" Target="https://t.co/YfLWrW5b6c" TargetMode="External" /><Relationship Id="rId48" Type="http://schemas.openxmlformats.org/officeDocument/2006/relationships/hyperlink" Target="https://t.co/8NsK64OYSc" TargetMode="External" /><Relationship Id="rId49" Type="http://schemas.openxmlformats.org/officeDocument/2006/relationships/hyperlink" Target="http://infotimes.org/" TargetMode="External" /><Relationship Id="rId50" Type="http://schemas.openxmlformats.org/officeDocument/2006/relationships/hyperlink" Target="https://t.co/2qvNTV9Gx9" TargetMode="External" /><Relationship Id="rId51" Type="http://schemas.openxmlformats.org/officeDocument/2006/relationships/hyperlink" Target="http://t.co/Cro3b2Fp7Q" TargetMode="External" /><Relationship Id="rId52" Type="http://schemas.openxmlformats.org/officeDocument/2006/relationships/hyperlink" Target="http://t.co/i9OYsEttsT" TargetMode="External" /><Relationship Id="rId53" Type="http://schemas.openxmlformats.org/officeDocument/2006/relationships/hyperlink" Target="https://t.co/MUqkQKXQMB" TargetMode="External" /><Relationship Id="rId54" Type="http://schemas.openxmlformats.org/officeDocument/2006/relationships/hyperlink" Target="https://t.co/nJPlTQCD5p" TargetMode="External" /><Relationship Id="rId55" Type="http://schemas.openxmlformats.org/officeDocument/2006/relationships/hyperlink" Target="https://t.co/lefuiXneL8" TargetMode="External" /><Relationship Id="rId56" Type="http://schemas.openxmlformats.org/officeDocument/2006/relationships/hyperlink" Target="https://t.co/RseVoDkNKY" TargetMode="External" /><Relationship Id="rId57" Type="http://schemas.openxmlformats.org/officeDocument/2006/relationships/hyperlink" Target="https://t.co/73Vm07NKfP" TargetMode="External" /><Relationship Id="rId58" Type="http://schemas.openxmlformats.org/officeDocument/2006/relationships/hyperlink" Target="https://t.co/uX2qpOtGav" TargetMode="External" /><Relationship Id="rId59" Type="http://schemas.openxmlformats.org/officeDocument/2006/relationships/hyperlink" Target="https://t.co/5s9WW0YThV" TargetMode="External" /><Relationship Id="rId60" Type="http://schemas.openxmlformats.org/officeDocument/2006/relationships/hyperlink" Target="https://t.co/ib8009MZge" TargetMode="External" /><Relationship Id="rId61" Type="http://schemas.openxmlformats.org/officeDocument/2006/relationships/hyperlink" Target="https://t.co/5Fv6IoJPy6" TargetMode="External" /><Relationship Id="rId62" Type="http://schemas.openxmlformats.org/officeDocument/2006/relationships/hyperlink" Target="https://t.co/d7dtkkpOsF" TargetMode="External" /><Relationship Id="rId63" Type="http://schemas.openxmlformats.org/officeDocument/2006/relationships/hyperlink" Target="https://t.co/775y0zhKxt" TargetMode="External" /><Relationship Id="rId64" Type="http://schemas.openxmlformats.org/officeDocument/2006/relationships/hyperlink" Target="https://t.co/t2aOjS8mJs" TargetMode="External" /><Relationship Id="rId65" Type="http://schemas.openxmlformats.org/officeDocument/2006/relationships/hyperlink" Target="https://lse.academia.edu/JosephDowning" TargetMode="External" /><Relationship Id="rId66" Type="http://schemas.openxmlformats.org/officeDocument/2006/relationships/hyperlink" Target="http://t.co/2TUhOmEQzr" TargetMode="External" /><Relationship Id="rId67" Type="http://schemas.openxmlformats.org/officeDocument/2006/relationships/hyperlink" Target="https://t.co/mRqBpNDp34" TargetMode="External" /><Relationship Id="rId68" Type="http://schemas.openxmlformats.org/officeDocument/2006/relationships/hyperlink" Target="https://t.co/G8JwxsCwWg" TargetMode="External" /><Relationship Id="rId69" Type="http://schemas.openxmlformats.org/officeDocument/2006/relationships/hyperlink" Target="https://ocean.sagepub.com/" TargetMode="External" /><Relationship Id="rId70" Type="http://schemas.openxmlformats.org/officeDocument/2006/relationships/hyperlink" Target="https://t.co/uyxtXeDpAo" TargetMode="External" /><Relationship Id="rId71" Type="http://schemas.openxmlformats.org/officeDocument/2006/relationships/hyperlink" Target="https://gpsbydesign.org/" TargetMode="External" /><Relationship Id="rId72" Type="http://schemas.openxmlformats.org/officeDocument/2006/relationships/hyperlink" Target="http://t.co/ccqdyfbHqP" TargetMode="External" /><Relationship Id="rId73" Type="http://schemas.openxmlformats.org/officeDocument/2006/relationships/hyperlink" Target="http://t.co/0Hb8zvceQB" TargetMode="External" /><Relationship Id="rId74" Type="http://schemas.openxmlformats.org/officeDocument/2006/relationships/hyperlink" Target="http://t.co/HAXevMhfOE" TargetMode="External" /><Relationship Id="rId75" Type="http://schemas.openxmlformats.org/officeDocument/2006/relationships/hyperlink" Target="http://jhengstler.wordpress.com/" TargetMode="External" /><Relationship Id="rId76" Type="http://schemas.openxmlformats.org/officeDocument/2006/relationships/hyperlink" Target="http://t.co/C3UWDqSG50" TargetMode="External" /><Relationship Id="rId77" Type="http://schemas.openxmlformats.org/officeDocument/2006/relationships/hyperlink" Target="http://t.co/Py4x9Woqgt" TargetMode="External" /><Relationship Id="rId78" Type="http://schemas.openxmlformats.org/officeDocument/2006/relationships/hyperlink" Target="http://t.co/z1c7EjPvvn" TargetMode="External" /><Relationship Id="rId79" Type="http://schemas.openxmlformats.org/officeDocument/2006/relationships/hyperlink" Target="http://www.bctf.ca/" TargetMode="External" /><Relationship Id="rId80" Type="http://schemas.openxmlformats.org/officeDocument/2006/relationships/hyperlink" Target="https://t.co/HsPDFhAYCa" TargetMode="External" /><Relationship Id="rId81" Type="http://schemas.openxmlformats.org/officeDocument/2006/relationships/hyperlink" Target="https://t.co/11FBqQBdtZ" TargetMode="External" /><Relationship Id="rId82" Type="http://schemas.openxmlformats.org/officeDocument/2006/relationships/hyperlink" Target="http://emmanueldabo.com/" TargetMode="External" /><Relationship Id="rId83" Type="http://schemas.openxmlformats.org/officeDocument/2006/relationships/hyperlink" Target="https://www.instagram.com/healthybenja/" TargetMode="External" /><Relationship Id="rId84" Type="http://schemas.openxmlformats.org/officeDocument/2006/relationships/hyperlink" Target="http://paulomatui.blogspot.com/" TargetMode="External" /><Relationship Id="rId85" Type="http://schemas.openxmlformats.org/officeDocument/2006/relationships/hyperlink" Target="https://t.co/k7PR0sgCLg" TargetMode="External" /><Relationship Id="rId86" Type="http://schemas.openxmlformats.org/officeDocument/2006/relationships/hyperlink" Target="http://t.co/Ax41HaqJPW" TargetMode="External" /><Relationship Id="rId87" Type="http://schemas.openxmlformats.org/officeDocument/2006/relationships/hyperlink" Target="https://t.co/59Ir3ROzXB" TargetMode="External" /><Relationship Id="rId88" Type="http://schemas.openxmlformats.org/officeDocument/2006/relationships/hyperlink" Target="https://t.co/SY2wn8O6vt" TargetMode="External" /><Relationship Id="rId89" Type="http://schemas.openxmlformats.org/officeDocument/2006/relationships/hyperlink" Target="https://t.co/Lt7numTzwD" TargetMode="External" /><Relationship Id="rId90" Type="http://schemas.openxmlformats.org/officeDocument/2006/relationships/hyperlink" Target="https://t.co/hiyQxPCbGm" TargetMode="External" /><Relationship Id="rId91" Type="http://schemas.openxmlformats.org/officeDocument/2006/relationships/hyperlink" Target="https://t.co/hAbvz5nwS7" TargetMode="External" /><Relationship Id="rId92" Type="http://schemas.openxmlformats.org/officeDocument/2006/relationships/hyperlink" Target="http://t.co/BMHHMHCbjp" TargetMode="External" /><Relationship Id="rId93" Type="http://schemas.openxmlformats.org/officeDocument/2006/relationships/hyperlink" Target="https://t.co/Z88QCTAs8s" TargetMode="External" /><Relationship Id="rId94" Type="http://schemas.openxmlformats.org/officeDocument/2006/relationships/hyperlink" Target="https://t.co/FistSQWZWG" TargetMode="External" /><Relationship Id="rId95" Type="http://schemas.openxmlformats.org/officeDocument/2006/relationships/hyperlink" Target="https://clboness.com/" TargetMode="External" /><Relationship Id="rId96" Type="http://schemas.openxmlformats.org/officeDocument/2006/relationships/hyperlink" Target="https://t.co/uUAI5wMaqK" TargetMode="External" /><Relationship Id="rId97" Type="http://schemas.openxmlformats.org/officeDocument/2006/relationships/hyperlink" Target="https://t.co/itdMjNzeqn" TargetMode="External" /><Relationship Id="rId98" Type="http://schemas.openxmlformats.org/officeDocument/2006/relationships/hyperlink" Target="http://www.sabc.co.za/news" TargetMode="External" /><Relationship Id="rId99" Type="http://schemas.openxmlformats.org/officeDocument/2006/relationships/hyperlink" Target="http://www.youtube.com/watch?v=iJA_HeON0is&amp;list=PLxElhsQes-yLZVqbB56YqvG3FtcXPpssm" TargetMode="External" /><Relationship Id="rId100" Type="http://schemas.openxmlformats.org/officeDocument/2006/relationships/hyperlink" Target="https://t.co/zqPMfcrQBW" TargetMode="External" /><Relationship Id="rId101" Type="http://schemas.openxmlformats.org/officeDocument/2006/relationships/hyperlink" Target="https://t.co/o0ePeWCLDv" TargetMode="External" /><Relationship Id="rId102" Type="http://schemas.openxmlformats.org/officeDocument/2006/relationships/hyperlink" Target="https://t.co/BTqU8N9EIB" TargetMode="External" /><Relationship Id="rId103" Type="http://schemas.openxmlformats.org/officeDocument/2006/relationships/hyperlink" Target="https://t.co/vNsGL8nkJR" TargetMode="External" /><Relationship Id="rId104" Type="http://schemas.openxmlformats.org/officeDocument/2006/relationships/hyperlink" Target="http://socialelephants.com/" TargetMode="External" /><Relationship Id="rId105" Type="http://schemas.openxmlformats.org/officeDocument/2006/relationships/hyperlink" Target="http://t.co/fyGOVInvbb" TargetMode="External" /><Relationship Id="rId106" Type="http://schemas.openxmlformats.org/officeDocument/2006/relationships/hyperlink" Target="https://t.co/gJy4wljdA9" TargetMode="External" /><Relationship Id="rId107" Type="http://schemas.openxmlformats.org/officeDocument/2006/relationships/hyperlink" Target="https://t.co/QzziqnwhkZ" TargetMode="External" /><Relationship Id="rId108" Type="http://schemas.openxmlformats.org/officeDocument/2006/relationships/hyperlink" Target="https://t.co/ZkYMtFS7IO" TargetMode="External" /><Relationship Id="rId109" Type="http://schemas.openxmlformats.org/officeDocument/2006/relationships/hyperlink" Target="http://t.co/o8JnjeeMDg" TargetMode="External" /><Relationship Id="rId110" Type="http://schemas.openxmlformats.org/officeDocument/2006/relationships/hyperlink" Target="https://t.co/V59GODq65v" TargetMode="External" /><Relationship Id="rId111" Type="http://schemas.openxmlformats.org/officeDocument/2006/relationships/hyperlink" Target="https://t.co/0VPwlCKO8U" TargetMode="External" /><Relationship Id="rId112" Type="http://schemas.openxmlformats.org/officeDocument/2006/relationships/hyperlink" Target="https://t.co/Gdxu2SBzcw" TargetMode="External" /><Relationship Id="rId113" Type="http://schemas.openxmlformats.org/officeDocument/2006/relationships/hyperlink" Target="https://t.co/MxzVFvbfuL" TargetMode="External" /><Relationship Id="rId114" Type="http://schemas.openxmlformats.org/officeDocument/2006/relationships/hyperlink" Target="https://t.co/9cACZCsdoq" TargetMode="External" /><Relationship Id="rId115" Type="http://schemas.openxmlformats.org/officeDocument/2006/relationships/hyperlink" Target="https://t.co/Eq1I3NEVpo" TargetMode="External" /><Relationship Id="rId116" Type="http://schemas.openxmlformats.org/officeDocument/2006/relationships/hyperlink" Target="http://t.co/nla7g7rAiG" TargetMode="External" /><Relationship Id="rId117" Type="http://schemas.openxmlformats.org/officeDocument/2006/relationships/hyperlink" Target="https://t.co/8QerwBA5PJ" TargetMode="External" /><Relationship Id="rId118" Type="http://schemas.openxmlformats.org/officeDocument/2006/relationships/hyperlink" Target="https://t.co/Ghq3o7QFg4" TargetMode="External" /><Relationship Id="rId119" Type="http://schemas.openxmlformats.org/officeDocument/2006/relationships/hyperlink" Target="http://t.co/3Xw8aJ5lVk" TargetMode="External" /><Relationship Id="rId120" Type="http://schemas.openxmlformats.org/officeDocument/2006/relationships/hyperlink" Target="https://t.co/mwj2fXTAXO" TargetMode="External" /><Relationship Id="rId121" Type="http://schemas.openxmlformats.org/officeDocument/2006/relationships/hyperlink" Target="https://t.co/Cu7bj7PR5b" TargetMode="External" /><Relationship Id="rId122" Type="http://schemas.openxmlformats.org/officeDocument/2006/relationships/hyperlink" Target="https://t.co/cjMljwPzt1" TargetMode="External" /><Relationship Id="rId123" Type="http://schemas.openxmlformats.org/officeDocument/2006/relationships/hyperlink" Target="http://t.co/NecLloUUke" TargetMode="External" /><Relationship Id="rId124" Type="http://schemas.openxmlformats.org/officeDocument/2006/relationships/hyperlink" Target="http://t.co/zUn6gfwqVx" TargetMode="External" /><Relationship Id="rId125" Type="http://schemas.openxmlformats.org/officeDocument/2006/relationships/hyperlink" Target="https://pbs.twimg.com/profile_banners/15597847/1435319542" TargetMode="External" /><Relationship Id="rId126" Type="http://schemas.openxmlformats.org/officeDocument/2006/relationships/hyperlink" Target="https://pbs.twimg.com/profile_banners/4860826209/1549988887" TargetMode="External" /><Relationship Id="rId127" Type="http://schemas.openxmlformats.org/officeDocument/2006/relationships/hyperlink" Target="https://pbs.twimg.com/profile_banners/2860600630/1415107577" TargetMode="External" /><Relationship Id="rId128" Type="http://schemas.openxmlformats.org/officeDocument/2006/relationships/hyperlink" Target="https://pbs.twimg.com/profile_banners/22373301/1548758118" TargetMode="External" /><Relationship Id="rId129" Type="http://schemas.openxmlformats.org/officeDocument/2006/relationships/hyperlink" Target="https://pbs.twimg.com/profile_banners/19999266/1524222098" TargetMode="External" /><Relationship Id="rId130" Type="http://schemas.openxmlformats.org/officeDocument/2006/relationships/hyperlink" Target="https://pbs.twimg.com/profile_banners/244481174/1543410037" TargetMode="External" /><Relationship Id="rId131" Type="http://schemas.openxmlformats.org/officeDocument/2006/relationships/hyperlink" Target="https://pbs.twimg.com/profile_banners/21599930/1551561855" TargetMode="External" /><Relationship Id="rId132" Type="http://schemas.openxmlformats.org/officeDocument/2006/relationships/hyperlink" Target="https://pbs.twimg.com/profile_banners/190960735/1557503812" TargetMode="External" /><Relationship Id="rId133" Type="http://schemas.openxmlformats.org/officeDocument/2006/relationships/hyperlink" Target="https://pbs.twimg.com/profile_banners/921556087/1532467160" TargetMode="External" /><Relationship Id="rId134" Type="http://schemas.openxmlformats.org/officeDocument/2006/relationships/hyperlink" Target="https://pbs.twimg.com/profile_banners/40297689/1556557353" TargetMode="External" /><Relationship Id="rId135" Type="http://schemas.openxmlformats.org/officeDocument/2006/relationships/hyperlink" Target="https://pbs.twimg.com/profile_banners/1101893641952509952/1551548661" TargetMode="External" /><Relationship Id="rId136" Type="http://schemas.openxmlformats.org/officeDocument/2006/relationships/hyperlink" Target="https://pbs.twimg.com/profile_banners/20562637/1545063807" TargetMode="External" /><Relationship Id="rId137" Type="http://schemas.openxmlformats.org/officeDocument/2006/relationships/hyperlink" Target="https://pbs.twimg.com/profile_banners/1119160966120259586/1558075631" TargetMode="External" /><Relationship Id="rId138" Type="http://schemas.openxmlformats.org/officeDocument/2006/relationships/hyperlink" Target="https://pbs.twimg.com/profile_banners/273935884/1465570717" TargetMode="External" /><Relationship Id="rId139" Type="http://schemas.openxmlformats.org/officeDocument/2006/relationships/hyperlink" Target="https://pbs.twimg.com/profile_banners/2176358690/1555151295" TargetMode="External" /><Relationship Id="rId140" Type="http://schemas.openxmlformats.org/officeDocument/2006/relationships/hyperlink" Target="https://pbs.twimg.com/profile_banners/278506592/1539878506" TargetMode="External" /><Relationship Id="rId141" Type="http://schemas.openxmlformats.org/officeDocument/2006/relationships/hyperlink" Target="https://pbs.twimg.com/profile_banners/468736390/1498761199" TargetMode="External" /><Relationship Id="rId142" Type="http://schemas.openxmlformats.org/officeDocument/2006/relationships/hyperlink" Target="https://pbs.twimg.com/profile_banners/1068255427320848390/1543690897" TargetMode="External" /><Relationship Id="rId143" Type="http://schemas.openxmlformats.org/officeDocument/2006/relationships/hyperlink" Target="https://pbs.twimg.com/profile_banners/934464399011663872/1557473578" TargetMode="External" /><Relationship Id="rId144" Type="http://schemas.openxmlformats.org/officeDocument/2006/relationships/hyperlink" Target="https://pbs.twimg.com/profile_banners/49728303/1514564511" TargetMode="External" /><Relationship Id="rId145" Type="http://schemas.openxmlformats.org/officeDocument/2006/relationships/hyperlink" Target="https://pbs.twimg.com/profile_banners/971324154535346176/1522237928" TargetMode="External" /><Relationship Id="rId146" Type="http://schemas.openxmlformats.org/officeDocument/2006/relationships/hyperlink" Target="https://pbs.twimg.com/profile_banners/474293447/1559161836" TargetMode="External" /><Relationship Id="rId147" Type="http://schemas.openxmlformats.org/officeDocument/2006/relationships/hyperlink" Target="https://pbs.twimg.com/profile_banners/1064108650271309826/1542538859" TargetMode="External" /><Relationship Id="rId148" Type="http://schemas.openxmlformats.org/officeDocument/2006/relationships/hyperlink" Target="https://pbs.twimg.com/profile_banners/737142202481016832/1538216794" TargetMode="External" /><Relationship Id="rId149" Type="http://schemas.openxmlformats.org/officeDocument/2006/relationships/hyperlink" Target="https://pbs.twimg.com/profile_banners/151934168/1391403981" TargetMode="External" /><Relationship Id="rId150" Type="http://schemas.openxmlformats.org/officeDocument/2006/relationships/hyperlink" Target="https://pbs.twimg.com/profile_banners/76935934/1561177238" TargetMode="External" /><Relationship Id="rId151" Type="http://schemas.openxmlformats.org/officeDocument/2006/relationships/hyperlink" Target="https://pbs.twimg.com/profile_banners/87606674/1405285356" TargetMode="External" /><Relationship Id="rId152" Type="http://schemas.openxmlformats.org/officeDocument/2006/relationships/hyperlink" Target="https://pbs.twimg.com/profile_banners/1347255096/1551713170" TargetMode="External" /><Relationship Id="rId153" Type="http://schemas.openxmlformats.org/officeDocument/2006/relationships/hyperlink" Target="https://pbs.twimg.com/profile_banners/1132890775891505152/1558939931" TargetMode="External" /><Relationship Id="rId154" Type="http://schemas.openxmlformats.org/officeDocument/2006/relationships/hyperlink" Target="https://pbs.twimg.com/profile_banners/1206145507/1545000937" TargetMode="External" /><Relationship Id="rId155" Type="http://schemas.openxmlformats.org/officeDocument/2006/relationships/hyperlink" Target="https://pbs.twimg.com/profile_banners/12160482/1423267766" TargetMode="External" /><Relationship Id="rId156" Type="http://schemas.openxmlformats.org/officeDocument/2006/relationships/hyperlink" Target="https://pbs.twimg.com/profile_banners/18627655/1402581752" TargetMode="External" /><Relationship Id="rId157" Type="http://schemas.openxmlformats.org/officeDocument/2006/relationships/hyperlink" Target="https://pbs.twimg.com/profile_banners/4920175084/1497601478" TargetMode="External" /><Relationship Id="rId158" Type="http://schemas.openxmlformats.org/officeDocument/2006/relationships/hyperlink" Target="https://pbs.twimg.com/profile_banners/376085360/1558512573" TargetMode="External" /><Relationship Id="rId159" Type="http://schemas.openxmlformats.org/officeDocument/2006/relationships/hyperlink" Target="https://pbs.twimg.com/profile_banners/466514146/1449153858" TargetMode="External" /><Relationship Id="rId160" Type="http://schemas.openxmlformats.org/officeDocument/2006/relationships/hyperlink" Target="https://pbs.twimg.com/profile_banners/16967457/1548345008" TargetMode="External" /><Relationship Id="rId161" Type="http://schemas.openxmlformats.org/officeDocument/2006/relationships/hyperlink" Target="https://pbs.twimg.com/profile_banners/3948263536/1554999805" TargetMode="External" /><Relationship Id="rId162" Type="http://schemas.openxmlformats.org/officeDocument/2006/relationships/hyperlink" Target="https://pbs.twimg.com/profile_banners/18450106/1548683584" TargetMode="External" /><Relationship Id="rId163" Type="http://schemas.openxmlformats.org/officeDocument/2006/relationships/hyperlink" Target="https://pbs.twimg.com/profile_banners/872378016080568320/1552586122" TargetMode="External" /><Relationship Id="rId164" Type="http://schemas.openxmlformats.org/officeDocument/2006/relationships/hyperlink" Target="https://pbs.twimg.com/profile_banners/141124859/1543502930" TargetMode="External" /><Relationship Id="rId165" Type="http://schemas.openxmlformats.org/officeDocument/2006/relationships/hyperlink" Target="https://pbs.twimg.com/profile_banners/145211779/1551795833" TargetMode="External" /><Relationship Id="rId166" Type="http://schemas.openxmlformats.org/officeDocument/2006/relationships/hyperlink" Target="https://pbs.twimg.com/profile_banners/826356032/1560677042" TargetMode="External" /><Relationship Id="rId167" Type="http://schemas.openxmlformats.org/officeDocument/2006/relationships/hyperlink" Target="https://pbs.twimg.com/profile_banners/217238368/1430582965" TargetMode="External" /><Relationship Id="rId168" Type="http://schemas.openxmlformats.org/officeDocument/2006/relationships/hyperlink" Target="https://pbs.twimg.com/profile_banners/225825732/1514025899" TargetMode="External" /><Relationship Id="rId169" Type="http://schemas.openxmlformats.org/officeDocument/2006/relationships/hyperlink" Target="https://pbs.twimg.com/profile_banners/12855572/1398758653" TargetMode="External" /><Relationship Id="rId170" Type="http://schemas.openxmlformats.org/officeDocument/2006/relationships/hyperlink" Target="https://pbs.twimg.com/profile_banners/126797014/1543802071" TargetMode="External" /><Relationship Id="rId171" Type="http://schemas.openxmlformats.org/officeDocument/2006/relationships/hyperlink" Target="https://pbs.twimg.com/profile_banners/885953601067208705/1559318779" TargetMode="External" /><Relationship Id="rId172" Type="http://schemas.openxmlformats.org/officeDocument/2006/relationships/hyperlink" Target="https://pbs.twimg.com/profile_banners/3590859377/1555743057" TargetMode="External" /><Relationship Id="rId173" Type="http://schemas.openxmlformats.org/officeDocument/2006/relationships/hyperlink" Target="https://pbs.twimg.com/profile_banners/395583022/1496508761" TargetMode="External" /><Relationship Id="rId174" Type="http://schemas.openxmlformats.org/officeDocument/2006/relationships/hyperlink" Target="https://pbs.twimg.com/profile_banners/414130557/1366567211" TargetMode="External" /><Relationship Id="rId175" Type="http://schemas.openxmlformats.org/officeDocument/2006/relationships/hyperlink" Target="https://pbs.twimg.com/profile_banners/928261231693258752/1510220553" TargetMode="External" /><Relationship Id="rId176" Type="http://schemas.openxmlformats.org/officeDocument/2006/relationships/hyperlink" Target="https://pbs.twimg.com/profile_banners/342869536/1427989056" TargetMode="External" /><Relationship Id="rId177" Type="http://schemas.openxmlformats.org/officeDocument/2006/relationships/hyperlink" Target="https://pbs.twimg.com/profile_banners/2552711286/1403900100" TargetMode="External" /><Relationship Id="rId178" Type="http://schemas.openxmlformats.org/officeDocument/2006/relationships/hyperlink" Target="https://pbs.twimg.com/profile_banners/22550292/1442783279" TargetMode="External" /><Relationship Id="rId179" Type="http://schemas.openxmlformats.org/officeDocument/2006/relationships/hyperlink" Target="https://pbs.twimg.com/profile_banners/738314300905914368/1520464073" TargetMode="External" /><Relationship Id="rId180" Type="http://schemas.openxmlformats.org/officeDocument/2006/relationships/hyperlink" Target="https://pbs.twimg.com/profile_banners/25702344/1511045305" TargetMode="External" /><Relationship Id="rId181" Type="http://schemas.openxmlformats.org/officeDocument/2006/relationships/hyperlink" Target="https://pbs.twimg.com/profile_banners/1356297846/1450601112" TargetMode="External" /><Relationship Id="rId182" Type="http://schemas.openxmlformats.org/officeDocument/2006/relationships/hyperlink" Target="https://pbs.twimg.com/profile_banners/425731247/1546017315" TargetMode="External" /><Relationship Id="rId183" Type="http://schemas.openxmlformats.org/officeDocument/2006/relationships/hyperlink" Target="https://pbs.twimg.com/profile_banners/34904126/1348772653" TargetMode="External" /><Relationship Id="rId184" Type="http://schemas.openxmlformats.org/officeDocument/2006/relationships/hyperlink" Target="https://pbs.twimg.com/profile_banners/770729895374708736/1558753244" TargetMode="External" /><Relationship Id="rId185" Type="http://schemas.openxmlformats.org/officeDocument/2006/relationships/hyperlink" Target="https://pbs.twimg.com/profile_banners/1735071607/1413461689" TargetMode="External" /><Relationship Id="rId186" Type="http://schemas.openxmlformats.org/officeDocument/2006/relationships/hyperlink" Target="https://pbs.twimg.com/profile_banners/20593971/1557302807" TargetMode="External" /><Relationship Id="rId187" Type="http://schemas.openxmlformats.org/officeDocument/2006/relationships/hyperlink" Target="https://pbs.twimg.com/profile_banners/94874995/1558792487" TargetMode="External" /><Relationship Id="rId188" Type="http://schemas.openxmlformats.org/officeDocument/2006/relationships/hyperlink" Target="https://pbs.twimg.com/profile_banners/1121355753212862470/1556188956" TargetMode="External" /><Relationship Id="rId189" Type="http://schemas.openxmlformats.org/officeDocument/2006/relationships/hyperlink" Target="https://pbs.twimg.com/profile_banners/323817329/1557467906" TargetMode="External" /><Relationship Id="rId190" Type="http://schemas.openxmlformats.org/officeDocument/2006/relationships/hyperlink" Target="https://pbs.twimg.com/profile_banners/106124004/1515321497" TargetMode="External" /><Relationship Id="rId191" Type="http://schemas.openxmlformats.org/officeDocument/2006/relationships/hyperlink" Target="https://pbs.twimg.com/profile_banners/159045371/1553855136" TargetMode="External" /><Relationship Id="rId192" Type="http://schemas.openxmlformats.org/officeDocument/2006/relationships/hyperlink" Target="https://pbs.twimg.com/profile_banners/1617603914/1383138633" TargetMode="External" /><Relationship Id="rId193" Type="http://schemas.openxmlformats.org/officeDocument/2006/relationships/hyperlink" Target="https://pbs.twimg.com/profile_banners/2517782641/1414056774" TargetMode="External" /><Relationship Id="rId194" Type="http://schemas.openxmlformats.org/officeDocument/2006/relationships/hyperlink" Target="https://pbs.twimg.com/profile_banners/607311335/1432756272" TargetMode="External" /><Relationship Id="rId195" Type="http://schemas.openxmlformats.org/officeDocument/2006/relationships/hyperlink" Target="https://pbs.twimg.com/profile_banners/771107252/1502292255" TargetMode="External" /><Relationship Id="rId196" Type="http://schemas.openxmlformats.org/officeDocument/2006/relationships/hyperlink" Target="https://pbs.twimg.com/profile_banners/233149098/1398201831" TargetMode="External" /><Relationship Id="rId197" Type="http://schemas.openxmlformats.org/officeDocument/2006/relationships/hyperlink" Target="https://pbs.twimg.com/profile_banners/1045724984436510722/1562720775" TargetMode="External" /><Relationship Id="rId198" Type="http://schemas.openxmlformats.org/officeDocument/2006/relationships/hyperlink" Target="https://pbs.twimg.com/profile_banners/558797310/1562579810" TargetMode="External" /><Relationship Id="rId199" Type="http://schemas.openxmlformats.org/officeDocument/2006/relationships/hyperlink" Target="https://pbs.twimg.com/profile_banners/2602181830/1526167064" TargetMode="External" /><Relationship Id="rId200" Type="http://schemas.openxmlformats.org/officeDocument/2006/relationships/hyperlink" Target="https://pbs.twimg.com/profile_banners/4831064649/1558973231" TargetMode="External" /><Relationship Id="rId201" Type="http://schemas.openxmlformats.org/officeDocument/2006/relationships/hyperlink" Target="https://pbs.twimg.com/profile_banners/878635037280923648/1498328337" TargetMode="External" /><Relationship Id="rId202" Type="http://schemas.openxmlformats.org/officeDocument/2006/relationships/hyperlink" Target="https://pbs.twimg.com/profile_banners/30311006/1401145624" TargetMode="External" /><Relationship Id="rId203" Type="http://schemas.openxmlformats.org/officeDocument/2006/relationships/hyperlink" Target="https://pbs.twimg.com/profile_banners/4845113824/1562431525" TargetMode="External" /><Relationship Id="rId204" Type="http://schemas.openxmlformats.org/officeDocument/2006/relationships/hyperlink" Target="https://pbs.twimg.com/profile_banners/104165885/1557152180" TargetMode="External" /><Relationship Id="rId205" Type="http://schemas.openxmlformats.org/officeDocument/2006/relationships/hyperlink" Target="https://pbs.twimg.com/profile_banners/939501185370910720/1554057472" TargetMode="External" /><Relationship Id="rId206" Type="http://schemas.openxmlformats.org/officeDocument/2006/relationships/hyperlink" Target="https://pbs.twimg.com/profile_banners/540380886/1363401672" TargetMode="External" /><Relationship Id="rId207" Type="http://schemas.openxmlformats.org/officeDocument/2006/relationships/hyperlink" Target="https://pbs.twimg.com/profile_banners/40426722/1538029660" TargetMode="External" /><Relationship Id="rId208" Type="http://schemas.openxmlformats.org/officeDocument/2006/relationships/hyperlink" Target="https://pbs.twimg.com/profile_banners/1129705503007944704/1562468536" TargetMode="External" /><Relationship Id="rId209" Type="http://schemas.openxmlformats.org/officeDocument/2006/relationships/hyperlink" Target="https://pbs.twimg.com/profile_banners/546958685/1503184091" TargetMode="External" /><Relationship Id="rId210" Type="http://schemas.openxmlformats.org/officeDocument/2006/relationships/hyperlink" Target="https://pbs.twimg.com/profile_banners/282304737/1465518286" TargetMode="External" /><Relationship Id="rId211" Type="http://schemas.openxmlformats.org/officeDocument/2006/relationships/hyperlink" Target="https://pbs.twimg.com/profile_banners/250734775/1534570060" TargetMode="External" /><Relationship Id="rId212" Type="http://schemas.openxmlformats.org/officeDocument/2006/relationships/hyperlink" Target="https://pbs.twimg.com/profile_banners/1686906643/1409436989" TargetMode="External" /><Relationship Id="rId213" Type="http://schemas.openxmlformats.org/officeDocument/2006/relationships/hyperlink" Target="https://pbs.twimg.com/profile_banners/35776641/1562799689" TargetMode="External" /><Relationship Id="rId214" Type="http://schemas.openxmlformats.org/officeDocument/2006/relationships/hyperlink" Target="https://pbs.twimg.com/profile_banners/453507741/1527184953" TargetMode="External" /><Relationship Id="rId215" Type="http://schemas.openxmlformats.org/officeDocument/2006/relationships/hyperlink" Target="https://pbs.twimg.com/profile_banners/897429360738799617/1518432916" TargetMode="External" /><Relationship Id="rId216" Type="http://schemas.openxmlformats.org/officeDocument/2006/relationships/hyperlink" Target="https://pbs.twimg.com/profile_banners/213539531/1525571894" TargetMode="External" /><Relationship Id="rId217" Type="http://schemas.openxmlformats.org/officeDocument/2006/relationships/hyperlink" Target="https://pbs.twimg.com/profile_banners/339040963/1556126577" TargetMode="External" /><Relationship Id="rId218" Type="http://schemas.openxmlformats.org/officeDocument/2006/relationships/hyperlink" Target="https://pbs.twimg.com/profile_banners/97537762/1464725345" TargetMode="External" /><Relationship Id="rId219" Type="http://schemas.openxmlformats.org/officeDocument/2006/relationships/hyperlink" Target="https://pbs.twimg.com/profile_banners/40009007/1561391099" TargetMode="External" /><Relationship Id="rId220" Type="http://schemas.openxmlformats.org/officeDocument/2006/relationships/hyperlink" Target="https://pbs.twimg.com/profile_banners/955839918466531329/1517237217" TargetMode="External" /><Relationship Id="rId221" Type="http://schemas.openxmlformats.org/officeDocument/2006/relationships/hyperlink" Target="https://pbs.twimg.com/profile_banners/185785481/1494361813" TargetMode="External" /><Relationship Id="rId222" Type="http://schemas.openxmlformats.org/officeDocument/2006/relationships/hyperlink" Target="https://pbs.twimg.com/profile_banners/2646334171/1405376403" TargetMode="External" /><Relationship Id="rId223" Type="http://schemas.openxmlformats.org/officeDocument/2006/relationships/hyperlink" Target="https://pbs.twimg.com/profile_banners/28726628/1432823206" TargetMode="External" /><Relationship Id="rId224" Type="http://schemas.openxmlformats.org/officeDocument/2006/relationships/hyperlink" Target="https://pbs.twimg.com/profile_banners/139525231/1546870262" TargetMode="External" /><Relationship Id="rId225" Type="http://schemas.openxmlformats.org/officeDocument/2006/relationships/hyperlink" Target="https://pbs.twimg.com/profile_banners/7044082/1528746359" TargetMode="External" /><Relationship Id="rId226" Type="http://schemas.openxmlformats.org/officeDocument/2006/relationships/hyperlink" Target="https://pbs.twimg.com/profile_banners/19895837/1523990820" TargetMode="External" /><Relationship Id="rId227" Type="http://schemas.openxmlformats.org/officeDocument/2006/relationships/hyperlink" Target="https://pbs.twimg.com/profile_banners/17997570/1398358393" TargetMode="External" /><Relationship Id="rId228" Type="http://schemas.openxmlformats.org/officeDocument/2006/relationships/hyperlink" Target="https://pbs.twimg.com/profile_banners/589779929/1468170232" TargetMode="External" /><Relationship Id="rId229" Type="http://schemas.openxmlformats.org/officeDocument/2006/relationships/hyperlink" Target="https://pbs.twimg.com/profile_banners/18716265/1516213077" TargetMode="External" /><Relationship Id="rId230" Type="http://schemas.openxmlformats.org/officeDocument/2006/relationships/hyperlink" Target="https://pbs.twimg.com/profile_banners/18230352/1549579950" TargetMode="External" /><Relationship Id="rId231" Type="http://schemas.openxmlformats.org/officeDocument/2006/relationships/hyperlink" Target="https://pbs.twimg.com/profile_banners/911167294365192192/1511898531" TargetMode="External" /><Relationship Id="rId232" Type="http://schemas.openxmlformats.org/officeDocument/2006/relationships/hyperlink" Target="https://pbs.twimg.com/profile_banners/967503330066010112/1519506907" TargetMode="External" /><Relationship Id="rId233" Type="http://schemas.openxmlformats.org/officeDocument/2006/relationships/hyperlink" Target="https://pbs.twimg.com/profile_banners/2955012514/1552497046" TargetMode="External" /><Relationship Id="rId234" Type="http://schemas.openxmlformats.org/officeDocument/2006/relationships/hyperlink" Target="https://pbs.twimg.com/profile_banners/361349586/1523273074" TargetMode="External" /><Relationship Id="rId235" Type="http://schemas.openxmlformats.org/officeDocument/2006/relationships/hyperlink" Target="https://pbs.twimg.com/profile_banners/197184193/1560259914" TargetMode="External" /><Relationship Id="rId236" Type="http://schemas.openxmlformats.org/officeDocument/2006/relationships/hyperlink" Target="https://pbs.twimg.com/profile_banners/112393519/1434356489" TargetMode="External" /><Relationship Id="rId237" Type="http://schemas.openxmlformats.org/officeDocument/2006/relationships/hyperlink" Target="https://pbs.twimg.com/profile_banners/42606652/1562915171" TargetMode="External" /><Relationship Id="rId238" Type="http://schemas.openxmlformats.org/officeDocument/2006/relationships/hyperlink" Target="https://pbs.twimg.com/profile_banners/3304855596/1525003453" TargetMode="External" /><Relationship Id="rId239" Type="http://schemas.openxmlformats.org/officeDocument/2006/relationships/hyperlink" Target="https://pbs.twimg.com/profile_banners/2602959463/1506338154" TargetMode="External" /><Relationship Id="rId240" Type="http://schemas.openxmlformats.org/officeDocument/2006/relationships/hyperlink" Target="https://pbs.twimg.com/profile_banners/945918632642494464/1514368023" TargetMode="External" /><Relationship Id="rId241" Type="http://schemas.openxmlformats.org/officeDocument/2006/relationships/hyperlink" Target="https://pbs.twimg.com/profile_banners/171117515/1543734368" TargetMode="External" /><Relationship Id="rId242" Type="http://schemas.openxmlformats.org/officeDocument/2006/relationships/hyperlink" Target="https://pbs.twimg.com/profile_banners/942455299599937537/1513792117" TargetMode="External" /><Relationship Id="rId243" Type="http://schemas.openxmlformats.org/officeDocument/2006/relationships/hyperlink" Target="https://pbs.twimg.com/profile_banners/736988365829115904/1464622819" TargetMode="External" /><Relationship Id="rId244" Type="http://schemas.openxmlformats.org/officeDocument/2006/relationships/hyperlink" Target="https://pbs.twimg.com/profile_banners/20015311/1553371785" TargetMode="External" /><Relationship Id="rId245" Type="http://schemas.openxmlformats.org/officeDocument/2006/relationships/hyperlink" Target="https://pbs.twimg.com/profile_banners/268500979/1533132205" TargetMode="External" /><Relationship Id="rId246" Type="http://schemas.openxmlformats.org/officeDocument/2006/relationships/hyperlink" Target="https://pbs.twimg.com/profile_banners/194840763/1436453507" TargetMode="External" /><Relationship Id="rId247" Type="http://schemas.openxmlformats.org/officeDocument/2006/relationships/hyperlink" Target="https://pbs.twimg.com/profile_banners/474034258/1486380820" TargetMode="External" /><Relationship Id="rId248" Type="http://schemas.openxmlformats.org/officeDocument/2006/relationships/hyperlink" Target="https://pbs.twimg.com/profile_banners/28085576/1558099839" TargetMode="External" /><Relationship Id="rId249" Type="http://schemas.openxmlformats.org/officeDocument/2006/relationships/hyperlink" Target="https://pbs.twimg.com/profile_banners/615323307/1551433783" TargetMode="External" /><Relationship Id="rId250" Type="http://schemas.openxmlformats.org/officeDocument/2006/relationships/hyperlink" Target="https://pbs.twimg.com/profile_banners/96741105/1544089178" TargetMode="External" /><Relationship Id="rId251" Type="http://schemas.openxmlformats.org/officeDocument/2006/relationships/hyperlink" Target="https://pbs.twimg.com/profile_banners/3026505899/1558095912" TargetMode="External" /><Relationship Id="rId252" Type="http://schemas.openxmlformats.org/officeDocument/2006/relationships/hyperlink" Target="https://pbs.twimg.com/profile_banners/779808498158739456/1474756471" TargetMode="External" /><Relationship Id="rId253" Type="http://schemas.openxmlformats.org/officeDocument/2006/relationships/hyperlink" Target="https://pbs.twimg.com/profile_banners/88581667/1557862744" TargetMode="External" /><Relationship Id="rId254" Type="http://schemas.openxmlformats.org/officeDocument/2006/relationships/hyperlink" Target="https://pbs.twimg.com/profile_banners/761985198967914496/1558804352" TargetMode="External" /><Relationship Id="rId255" Type="http://schemas.openxmlformats.org/officeDocument/2006/relationships/hyperlink" Target="https://pbs.twimg.com/profile_banners/1015325638734045186/1530908192" TargetMode="External" /><Relationship Id="rId256" Type="http://schemas.openxmlformats.org/officeDocument/2006/relationships/hyperlink" Target="https://pbs.twimg.com/profile_banners/16109944/1401289065" TargetMode="External" /><Relationship Id="rId257" Type="http://schemas.openxmlformats.org/officeDocument/2006/relationships/hyperlink" Target="https://pbs.twimg.com/profile_banners/2269700892/1411611449" TargetMode="External" /><Relationship Id="rId258" Type="http://schemas.openxmlformats.org/officeDocument/2006/relationships/hyperlink" Target="https://pbs.twimg.com/profile_banners/435681893/1556552908" TargetMode="External" /><Relationship Id="rId259" Type="http://schemas.openxmlformats.org/officeDocument/2006/relationships/hyperlink" Target="https://pbs.twimg.com/profile_banners/466922218/1561456862" TargetMode="External" /><Relationship Id="rId260" Type="http://schemas.openxmlformats.org/officeDocument/2006/relationships/hyperlink" Target="https://pbs.twimg.com/profile_banners/949312113880813568/1544133789" TargetMode="External" /><Relationship Id="rId261" Type="http://schemas.openxmlformats.org/officeDocument/2006/relationships/hyperlink" Target="https://pbs.twimg.com/profile_banners/1045939889957687297/1538208074" TargetMode="External" /><Relationship Id="rId262" Type="http://schemas.openxmlformats.org/officeDocument/2006/relationships/hyperlink" Target="https://pbs.twimg.com/profile_banners/129239831/1523201871" TargetMode="External" /><Relationship Id="rId263" Type="http://schemas.openxmlformats.org/officeDocument/2006/relationships/hyperlink" Target="https://pbs.twimg.com/profile_banners/19106644/1398330338" TargetMode="External" /><Relationship Id="rId264" Type="http://schemas.openxmlformats.org/officeDocument/2006/relationships/hyperlink" Target="https://pbs.twimg.com/profile_banners/138749160/1498052544" TargetMode="External" /><Relationship Id="rId265" Type="http://schemas.openxmlformats.org/officeDocument/2006/relationships/hyperlink" Target="https://pbs.twimg.com/profile_banners/1076162708/1556384348" TargetMode="External" /><Relationship Id="rId266" Type="http://schemas.openxmlformats.org/officeDocument/2006/relationships/hyperlink" Target="https://pbs.twimg.com/profile_banners/65064576/1552660582" TargetMode="External" /><Relationship Id="rId267" Type="http://schemas.openxmlformats.org/officeDocument/2006/relationships/hyperlink" Target="https://pbs.twimg.com/profile_banners/105444584/1559469396" TargetMode="External" /><Relationship Id="rId268" Type="http://schemas.openxmlformats.org/officeDocument/2006/relationships/hyperlink" Target="https://pbs.twimg.com/profile_banners/3005996199/1528064387" TargetMode="External" /><Relationship Id="rId269" Type="http://schemas.openxmlformats.org/officeDocument/2006/relationships/hyperlink" Target="https://pbs.twimg.com/profile_banners/917828263262801921/1507664122" TargetMode="External" /><Relationship Id="rId270" Type="http://schemas.openxmlformats.org/officeDocument/2006/relationships/hyperlink" Target="https://pbs.twimg.com/profile_banners/2565865626/1559767145" TargetMode="External" /><Relationship Id="rId271" Type="http://schemas.openxmlformats.org/officeDocument/2006/relationships/hyperlink" Target="https://pbs.twimg.com/profile_banners/270488628/1517667646" TargetMode="External" /><Relationship Id="rId272" Type="http://schemas.openxmlformats.org/officeDocument/2006/relationships/hyperlink" Target="https://pbs.twimg.com/profile_banners/3759617596/1509539336" TargetMode="External" /><Relationship Id="rId273" Type="http://schemas.openxmlformats.org/officeDocument/2006/relationships/hyperlink" Target="https://pbs.twimg.com/profile_banners/1345259556/1556230312" TargetMode="External" /><Relationship Id="rId274" Type="http://schemas.openxmlformats.org/officeDocument/2006/relationships/hyperlink" Target="https://pbs.twimg.com/profile_banners/1092376083054374914/1549299767" TargetMode="External" /><Relationship Id="rId275" Type="http://schemas.openxmlformats.org/officeDocument/2006/relationships/hyperlink" Target="https://pbs.twimg.com/profile_banners/302270273/1473889262" TargetMode="External" /><Relationship Id="rId276" Type="http://schemas.openxmlformats.org/officeDocument/2006/relationships/hyperlink" Target="https://pbs.twimg.com/profile_banners/1146497243748478976/1562182500" TargetMode="External" /><Relationship Id="rId277" Type="http://schemas.openxmlformats.org/officeDocument/2006/relationships/hyperlink" Target="https://pbs.twimg.com/profile_banners/117483950/1560332264" TargetMode="External" /><Relationship Id="rId278" Type="http://schemas.openxmlformats.org/officeDocument/2006/relationships/hyperlink" Target="https://pbs.twimg.com/profile_banners/263182459/1460110373" TargetMode="External" /><Relationship Id="rId279" Type="http://schemas.openxmlformats.org/officeDocument/2006/relationships/hyperlink" Target="https://pbs.twimg.com/profile_banners/1303427371/1417118468" TargetMode="External" /><Relationship Id="rId280" Type="http://schemas.openxmlformats.org/officeDocument/2006/relationships/hyperlink" Target="https://pbs.twimg.com/profile_banners/229094218/1398355234" TargetMode="External" /><Relationship Id="rId281" Type="http://schemas.openxmlformats.org/officeDocument/2006/relationships/hyperlink" Target="https://pbs.twimg.com/profile_banners/256658795/1560207969" TargetMode="External" /><Relationship Id="rId282" Type="http://schemas.openxmlformats.org/officeDocument/2006/relationships/hyperlink" Target="https://pbs.twimg.com/profile_banners/220194905/1563019932" TargetMode="External" /><Relationship Id="rId283" Type="http://schemas.openxmlformats.org/officeDocument/2006/relationships/hyperlink" Target="https://pbs.twimg.com/profile_banners/6023642/1359172342" TargetMode="External" /><Relationship Id="rId284" Type="http://schemas.openxmlformats.org/officeDocument/2006/relationships/hyperlink" Target="https://pbs.twimg.com/profile_banners/774941/1398993831" TargetMode="External" /><Relationship Id="rId285" Type="http://schemas.openxmlformats.org/officeDocument/2006/relationships/hyperlink" Target="http://abs.twimg.com/images/themes/theme14/bg.gif" TargetMode="External" /><Relationship Id="rId286" Type="http://schemas.openxmlformats.org/officeDocument/2006/relationships/hyperlink" Target="http://abs.twimg.com/images/themes/theme15/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7/bg.gif" TargetMode="External" /><Relationship Id="rId289" Type="http://schemas.openxmlformats.org/officeDocument/2006/relationships/hyperlink" Target="http://abs.twimg.com/images/themes/theme9/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5/bg.gif" TargetMode="External" /><Relationship Id="rId292" Type="http://schemas.openxmlformats.org/officeDocument/2006/relationships/hyperlink" Target="http://abs.twimg.com/images/themes/theme4/bg.gif" TargetMode="External" /><Relationship Id="rId293" Type="http://schemas.openxmlformats.org/officeDocument/2006/relationships/hyperlink" Target="http://abs.twimg.com/images/themes/theme10/bg.gif" TargetMode="External" /><Relationship Id="rId294" Type="http://schemas.openxmlformats.org/officeDocument/2006/relationships/hyperlink" Target="http://abs.twimg.com/images/themes/theme9/bg.gif" TargetMode="External" /><Relationship Id="rId295" Type="http://schemas.openxmlformats.org/officeDocument/2006/relationships/hyperlink" Target="http://abs.twimg.com/images/themes/theme7/bg.gif" TargetMode="External" /><Relationship Id="rId296" Type="http://schemas.openxmlformats.org/officeDocument/2006/relationships/hyperlink" Target="http://abs.twimg.com/images/themes/theme14/bg.gif" TargetMode="External" /><Relationship Id="rId297" Type="http://schemas.openxmlformats.org/officeDocument/2006/relationships/hyperlink" Target="http://abs.twimg.com/images/themes/theme6/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6/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1/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9/bg.gif" TargetMode="External" /><Relationship Id="rId308" Type="http://schemas.openxmlformats.org/officeDocument/2006/relationships/hyperlink" Target="http://abs.twimg.com/images/themes/theme4/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3/bg.gif" TargetMode="External" /><Relationship Id="rId311" Type="http://schemas.openxmlformats.org/officeDocument/2006/relationships/hyperlink" Target="http://abs.twimg.com/images/themes/theme14/bg.gif" TargetMode="External" /><Relationship Id="rId312" Type="http://schemas.openxmlformats.org/officeDocument/2006/relationships/hyperlink" Target="http://abs.twimg.com/images/themes/theme3/bg.gif" TargetMode="External" /><Relationship Id="rId313" Type="http://schemas.openxmlformats.org/officeDocument/2006/relationships/hyperlink" Target="http://abs.twimg.com/images/themes/theme15/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3/bg.gif"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3/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8/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7/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9/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4/bg.gif" TargetMode="External" /><Relationship Id="rId343" Type="http://schemas.openxmlformats.org/officeDocument/2006/relationships/hyperlink" Target="http://abs.twimg.com/images/themes/theme11/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7/bg.gif" TargetMode="External" /><Relationship Id="rId347" Type="http://schemas.openxmlformats.org/officeDocument/2006/relationships/hyperlink" Target="http://abs.twimg.com/images/themes/theme3/bg.gif" TargetMode="External" /><Relationship Id="rId348" Type="http://schemas.openxmlformats.org/officeDocument/2006/relationships/hyperlink" Target="http://abs.twimg.com/images/themes/theme17/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4/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5/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4/bg.gif"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6/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6/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6/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0.twimg.com/profile_background_images/2630255/1444808176_fa5a2d468c_b.jp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3/bg.gif" TargetMode="External" /><Relationship Id="rId384" Type="http://schemas.openxmlformats.org/officeDocument/2006/relationships/hyperlink" Target="http://abs.twimg.com/images/themes/theme16/bg.gif" TargetMode="External" /><Relationship Id="rId385" Type="http://schemas.openxmlformats.org/officeDocument/2006/relationships/hyperlink" Target="http://abs.twimg.com/images/themes/theme9/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7/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9/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6/bg.gif"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4/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4/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7/bg.gif"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7/bg.gif"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4/bg.gif"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3/bg.gif"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4/bg.gif" TargetMode="External" /><Relationship Id="rId446" Type="http://schemas.openxmlformats.org/officeDocument/2006/relationships/hyperlink" Target="http://a0.twimg.com/profile_background_images/622611180/03m1dv56n8wuvubv00e5.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pbs.twimg.com/profile_images/614400415069769728/t6ZBxhIg_normal.jpg" TargetMode="External" /><Relationship Id="rId449" Type="http://schemas.openxmlformats.org/officeDocument/2006/relationships/hyperlink" Target="http://pbs.twimg.com/profile_images/792827783261122564/KtmIRWfT_normal.jpg" TargetMode="External" /><Relationship Id="rId450" Type="http://schemas.openxmlformats.org/officeDocument/2006/relationships/hyperlink" Target="http://pbs.twimg.com/profile_images/836296731054718981/2UVSND3j_normal.jpg" TargetMode="External" /><Relationship Id="rId451" Type="http://schemas.openxmlformats.org/officeDocument/2006/relationships/hyperlink" Target="http://pbs.twimg.com/profile_images/1068842795673284608/xLZi8g73_normal.jpg" TargetMode="External" /><Relationship Id="rId452" Type="http://schemas.openxmlformats.org/officeDocument/2006/relationships/hyperlink" Target="http://pbs.twimg.com/profile_images/909731580284948480/epQN0wUY_normal.jpg" TargetMode="External" /><Relationship Id="rId453" Type="http://schemas.openxmlformats.org/officeDocument/2006/relationships/hyperlink" Target="http://pbs.twimg.com/profile_images/969593086501322752/SdV3wxks_normal.jpg" TargetMode="External" /><Relationship Id="rId454" Type="http://schemas.openxmlformats.org/officeDocument/2006/relationships/hyperlink" Target="http://pbs.twimg.com/profile_images/1068421010922397696/9Ivg0Q6v_normal.jpg" TargetMode="External" /><Relationship Id="rId455" Type="http://schemas.openxmlformats.org/officeDocument/2006/relationships/hyperlink" Target="http://pbs.twimg.com/profile_images/910175222497710080/av5zmTRW_normal.jpg" TargetMode="External" /><Relationship Id="rId456" Type="http://schemas.openxmlformats.org/officeDocument/2006/relationships/hyperlink" Target="http://pbs.twimg.com/profile_images/1138139496774537216/yFn5MhLM_normal.jpg" TargetMode="External" /><Relationship Id="rId457" Type="http://schemas.openxmlformats.org/officeDocument/2006/relationships/hyperlink" Target="http://pbs.twimg.com/profile_images/976597189928542208/5Rw_-3fh_normal.jpg" TargetMode="External" /><Relationship Id="rId458" Type="http://schemas.openxmlformats.org/officeDocument/2006/relationships/hyperlink" Target="http://pbs.twimg.com/profile_images/1130154470984298497/mI50xK_X_normal.jpg" TargetMode="External" /><Relationship Id="rId459" Type="http://schemas.openxmlformats.org/officeDocument/2006/relationships/hyperlink" Target="http://pbs.twimg.com/profile_images/1101894125820014592/lhkfnvOm_normal.jpg" TargetMode="External" /><Relationship Id="rId460" Type="http://schemas.openxmlformats.org/officeDocument/2006/relationships/hyperlink" Target="http://pbs.twimg.com/profile_images/887662979902304257/azSzxYkB_normal.jpg" TargetMode="External" /><Relationship Id="rId461" Type="http://schemas.openxmlformats.org/officeDocument/2006/relationships/hyperlink" Target="http://pbs.twimg.com/profile_images/1119164058379231233/LsbQ7iYJ_normal.jpg" TargetMode="External" /><Relationship Id="rId462" Type="http://schemas.openxmlformats.org/officeDocument/2006/relationships/hyperlink" Target="http://pbs.twimg.com/profile_images/908703729813254145/hfgw7Shs_normal.jpg" TargetMode="External" /><Relationship Id="rId463" Type="http://schemas.openxmlformats.org/officeDocument/2006/relationships/hyperlink" Target="http://pbs.twimg.com/profile_images/1102940827075203073/3Ywj3wKa_normal.png" TargetMode="External" /><Relationship Id="rId464" Type="http://schemas.openxmlformats.org/officeDocument/2006/relationships/hyperlink" Target="http://pbs.twimg.com/profile_images/983324781457104896/OJXdfPPM_normal.jpg" TargetMode="External" /><Relationship Id="rId465" Type="http://schemas.openxmlformats.org/officeDocument/2006/relationships/hyperlink" Target="http://pbs.twimg.com/profile_images/866251961322156032/mrUoWm0p_normal.jpg" TargetMode="External" /><Relationship Id="rId466" Type="http://schemas.openxmlformats.org/officeDocument/2006/relationships/hyperlink" Target="http://pbs.twimg.com/profile_images/1068529271126208512/HtAyyp7S_normal.jpg" TargetMode="External" /><Relationship Id="rId467" Type="http://schemas.openxmlformats.org/officeDocument/2006/relationships/hyperlink" Target="http://pbs.twimg.com/profile_images/938398020584042496/lbI9Va1c_normal.jpg" TargetMode="External" /><Relationship Id="rId468" Type="http://schemas.openxmlformats.org/officeDocument/2006/relationships/hyperlink" Target="http://pbs.twimg.com/profile_images/828920060261593089/o6Eoapr7_normal.jpg" TargetMode="External" /><Relationship Id="rId469" Type="http://schemas.openxmlformats.org/officeDocument/2006/relationships/hyperlink" Target="http://pbs.twimg.com/profile_images/1061965124603404288/SCTeXD4z_normal.jpg" TargetMode="External" /><Relationship Id="rId470" Type="http://schemas.openxmlformats.org/officeDocument/2006/relationships/hyperlink" Target="http://pbs.twimg.com/profile_images/1133833025064771585/WhithDdO_normal.jpg" TargetMode="External" /><Relationship Id="rId471" Type="http://schemas.openxmlformats.org/officeDocument/2006/relationships/hyperlink" Target="http://pbs.twimg.com/profile_images/1146772070547841024/u1aKb70M_normal.jpg" TargetMode="External" /><Relationship Id="rId472" Type="http://schemas.openxmlformats.org/officeDocument/2006/relationships/hyperlink" Target="http://pbs.twimg.com/profile_images/760774125522518016/jhzjWv0i_normal.jpg" TargetMode="External" /><Relationship Id="rId473" Type="http://schemas.openxmlformats.org/officeDocument/2006/relationships/hyperlink" Target="http://pbs.twimg.com/profile_images/849133030237061120/6hUrNP0a_normal.jpg" TargetMode="External" /><Relationship Id="rId474" Type="http://schemas.openxmlformats.org/officeDocument/2006/relationships/hyperlink" Target="http://pbs.twimg.com/profile_images/1136525117285179392/4LBIES5Y_normal.png" TargetMode="External" /><Relationship Id="rId475" Type="http://schemas.openxmlformats.org/officeDocument/2006/relationships/hyperlink" Target="http://pbs.twimg.com/profile_images/849132774661308416/pa2Uplq1_normal.jpg" TargetMode="External" /><Relationship Id="rId476" Type="http://schemas.openxmlformats.org/officeDocument/2006/relationships/hyperlink" Target="http://pbs.twimg.com/profile_images/1102594034923638786/ixdXE3Vt_normal.png" TargetMode="External" /><Relationship Id="rId477" Type="http://schemas.openxmlformats.org/officeDocument/2006/relationships/hyperlink" Target="http://pbs.twimg.com/profile_images/1133801411345412096/7_PKXwCE_normal.jpg" TargetMode="External" /><Relationship Id="rId478" Type="http://schemas.openxmlformats.org/officeDocument/2006/relationships/hyperlink" Target="http://pbs.twimg.com/profile_images/780451899040342020/t5Fwh2GQ_normal.jpg" TargetMode="External" /><Relationship Id="rId479" Type="http://schemas.openxmlformats.org/officeDocument/2006/relationships/hyperlink" Target="http://pbs.twimg.com/profile_images/1014272128689033216/QGL0FELi_normal.jpg" TargetMode="External" /><Relationship Id="rId480" Type="http://schemas.openxmlformats.org/officeDocument/2006/relationships/hyperlink" Target="http://pbs.twimg.com/profile_images/943596894831255552/cMOzkc5i_normal.jpg" TargetMode="External" /><Relationship Id="rId481" Type="http://schemas.openxmlformats.org/officeDocument/2006/relationships/hyperlink" Target="http://pbs.twimg.com/profile_images/477088035348021248/mJe3ANUK_normal.jpeg" TargetMode="External" /><Relationship Id="rId482" Type="http://schemas.openxmlformats.org/officeDocument/2006/relationships/hyperlink" Target="http://pbs.twimg.com/profile_images/874985879995125760/DT9B-r5m_normal.jpg" TargetMode="External" /><Relationship Id="rId483" Type="http://schemas.openxmlformats.org/officeDocument/2006/relationships/hyperlink" Target="http://pbs.twimg.com/profile_images/1083333523392602112/YUSrahyh_normal.jpg" TargetMode="External" /><Relationship Id="rId484" Type="http://schemas.openxmlformats.org/officeDocument/2006/relationships/hyperlink" Target="http://pbs.twimg.com/profile_images/1131110339888766981/JK5KnBn5_normal.jpg" TargetMode="External" /><Relationship Id="rId485" Type="http://schemas.openxmlformats.org/officeDocument/2006/relationships/hyperlink" Target="http://pbs.twimg.com/profile_images/489105656272543744/G5_bJDKT_normal.jpeg" TargetMode="External" /><Relationship Id="rId486" Type="http://schemas.openxmlformats.org/officeDocument/2006/relationships/hyperlink" Target="http://pbs.twimg.com/profile_images/1088467528379260928/Jpqavmrb_normal.jpg" TargetMode="External" /><Relationship Id="rId487" Type="http://schemas.openxmlformats.org/officeDocument/2006/relationships/hyperlink" Target="http://pbs.twimg.com/profile_images/1100425297789419522/vHCUefqM_normal.jpg" TargetMode="External" /><Relationship Id="rId488" Type="http://schemas.openxmlformats.org/officeDocument/2006/relationships/hyperlink" Target="http://pbs.twimg.com/profile_images/1116376204364386305/7QJXBi6x_normal.jpg" TargetMode="External" /><Relationship Id="rId489" Type="http://schemas.openxmlformats.org/officeDocument/2006/relationships/hyperlink" Target="http://pbs.twimg.com/profile_images/1045750148062752768/f0VAdbsq_normal.jpg" TargetMode="External" /><Relationship Id="rId490" Type="http://schemas.openxmlformats.org/officeDocument/2006/relationships/hyperlink" Target="http://abs.twimg.com/sticky/default_profile_images/default_profile_normal.png" TargetMode="External" /><Relationship Id="rId491" Type="http://schemas.openxmlformats.org/officeDocument/2006/relationships/hyperlink" Target="http://pbs.twimg.com/profile_images/1105107359431618560/IcEq4loB_normal.png" TargetMode="External" /><Relationship Id="rId492" Type="http://schemas.openxmlformats.org/officeDocument/2006/relationships/hyperlink" Target="http://pbs.twimg.com/profile_images/920256724010876929/_E_DFBra_normal.jpg" TargetMode="External" /><Relationship Id="rId493" Type="http://schemas.openxmlformats.org/officeDocument/2006/relationships/hyperlink" Target="http://pbs.twimg.com/profile_images/1092797947056738309/0juwDZ5H_normal.jpg" TargetMode="External" /><Relationship Id="rId494" Type="http://schemas.openxmlformats.org/officeDocument/2006/relationships/hyperlink" Target="http://pbs.twimg.com/profile_images/848494594539040768/WNVeZVHd_normal.jpg" TargetMode="External" /><Relationship Id="rId495" Type="http://schemas.openxmlformats.org/officeDocument/2006/relationships/hyperlink" Target="http://pbs.twimg.com/profile_images/1043088073284673536/ZoKjNNic_normal.jpg" TargetMode="External" /><Relationship Id="rId496" Type="http://schemas.openxmlformats.org/officeDocument/2006/relationships/hyperlink" Target="http://pbs.twimg.com/profile_images/1141657459599269888/IzEdI-Hx_normal.jpg" TargetMode="External" /><Relationship Id="rId497" Type="http://schemas.openxmlformats.org/officeDocument/2006/relationships/hyperlink" Target="http://pbs.twimg.com/profile_images/1043264845221642240/cEVTQZT7_normal.jpg" TargetMode="External" /><Relationship Id="rId498" Type="http://schemas.openxmlformats.org/officeDocument/2006/relationships/hyperlink" Target="http://pbs.twimg.com/profile_images/1106944650408087552/98enr64W_normal.jpg" TargetMode="External" /><Relationship Id="rId499" Type="http://schemas.openxmlformats.org/officeDocument/2006/relationships/hyperlink" Target="http://pbs.twimg.com/profile_images/460037731742011392/89-wbbyN_normal.jpeg" TargetMode="External" /><Relationship Id="rId500" Type="http://schemas.openxmlformats.org/officeDocument/2006/relationships/hyperlink" Target="http://pbs.twimg.com/profile_images/1102976062739369985/EZcuBSt1_normal.png" TargetMode="External" /><Relationship Id="rId501" Type="http://schemas.openxmlformats.org/officeDocument/2006/relationships/hyperlink" Target="http://pbs.twimg.com/profile_images/1150194383217725440/4ey_eQPI_normal.jpg" TargetMode="External" /><Relationship Id="rId502" Type="http://schemas.openxmlformats.org/officeDocument/2006/relationships/hyperlink" Target="http://pbs.twimg.com/profile_images/1108367690220126209/XBcfDEbE_normal.jpg" TargetMode="External" /><Relationship Id="rId503" Type="http://schemas.openxmlformats.org/officeDocument/2006/relationships/hyperlink" Target="http://pbs.twimg.com/profile_images/1070786753706016768/eEBimI9p_normal.jpg" TargetMode="External" /><Relationship Id="rId504" Type="http://schemas.openxmlformats.org/officeDocument/2006/relationships/hyperlink" Target="http://pbs.twimg.com/profile_images/1057564877009707008/4mJ0c-Bi_normal.jpg" TargetMode="External" /><Relationship Id="rId505" Type="http://schemas.openxmlformats.org/officeDocument/2006/relationships/hyperlink" Target="http://pbs.twimg.com/profile_images/2161569036/NSMNSS_normal.JPG" TargetMode="External" /><Relationship Id="rId506" Type="http://schemas.openxmlformats.org/officeDocument/2006/relationships/hyperlink" Target="http://pbs.twimg.com/profile_images/972197921549668352/q35pAXK6_normal.jpg" TargetMode="External" /><Relationship Id="rId507" Type="http://schemas.openxmlformats.org/officeDocument/2006/relationships/hyperlink" Target="http://pbs.twimg.com/profile_images/1128030189022273537/ce_xp-Gy_normal.jpg" TargetMode="External" /><Relationship Id="rId508" Type="http://schemas.openxmlformats.org/officeDocument/2006/relationships/hyperlink" Target="http://pbs.twimg.com/profile_images/841939001212866560/IjX_Yzzz_normal.jpg" TargetMode="External" /><Relationship Id="rId509" Type="http://schemas.openxmlformats.org/officeDocument/2006/relationships/hyperlink" Target="http://pbs.twimg.com/profile_images/1142176392848826368/EzA8rdQD_normal.jpg" TargetMode="External" /><Relationship Id="rId510" Type="http://schemas.openxmlformats.org/officeDocument/2006/relationships/hyperlink" Target="http://pbs.twimg.com/profile_images/971522597266575362/03lHby3-_normal.jpg" TargetMode="External" /><Relationship Id="rId511" Type="http://schemas.openxmlformats.org/officeDocument/2006/relationships/hyperlink" Target="http://pbs.twimg.com/profile_images/1102663389074067458/MZU9bPCN_normal.jpg" TargetMode="External" /><Relationship Id="rId512" Type="http://schemas.openxmlformats.org/officeDocument/2006/relationships/hyperlink" Target="http://pbs.twimg.com/profile_images/2258257973/Heartland4web_normal.jpg" TargetMode="External" /><Relationship Id="rId513" Type="http://schemas.openxmlformats.org/officeDocument/2006/relationships/hyperlink" Target="http://pbs.twimg.com/profile_images/1040560619806765056/aIFfG1tM_normal.jpg" TargetMode="External" /><Relationship Id="rId514" Type="http://schemas.openxmlformats.org/officeDocument/2006/relationships/hyperlink" Target="http://pbs.twimg.com/profile_images/1085463151854972928/JEjDxnZP_normal.jpg" TargetMode="External" /><Relationship Id="rId515" Type="http://schemas.openxmlformats.org/officeDocument/2006/relationships/hyperlink" Target="http://pbs.twimg.com/profile_images/752530081134837760/SoxVPTBo_normal.jpg" TargetMode="External" /><Relationship Id="rId516" Type="http://schemas.openxmlformats.org/officeDocument/2006/relationships/hyperlink" Target="http://pbs.twimg.com/profile_images/3532181986/7c2af885cc0fab7babae2e0df1d1a9e3_normal.jpeg" TargetMode="External" /><Relationship Id="rId517" Type="http://schemas.openxmlformats.org/officeDocument/2006/relationships/hyperlink" Target="http://pbs.twimg.com/profile_images/770731174297604098/0L-3swJY_normal.jpg" TargetMode="External" /><Relationship Id="rId518" Type="http://schemas.openxmlformats.org/officeDocument/2006/relationships/hyperlink" Target="http://pbs.twimg.com/profile_images/817462906258386944/3Rrk3JS7_normal.jpg" TargetMode="External" /><Relationship Id="rId519" Type="http://schemas.openxmlformats.org/officeDocument/2006/relationships/hyperlink" Target="http://pbs.twimg.com/profile_images/1023847341403656192/GxpS7Xa8_normal.jpg" TargetMode="External" /><Relationship Id="rId520" Type="http://schemas.openxmlformats.org/officeDocument/2006/relationships/hyperlink" Target="http://pbs.twimg.com/profile_images/1146457924778283008/-cEnlcke_normal.png" TargetMode="External" /><Relationship Id="rId521" Type="http://schemas.openxmlformats.org/officeDocument/2006/relationships/hyperlink" Target="http://pbs.twimg.com/profile_images/1121363849691709450/mXp43BYP_normal.jpg" TargetMode="External" /><Relationship Id="rId522" Type="http://schemas.openxmlformats.org/officeDocument/2006/relationships/hyperlink" Target="http://pbs.twimg.com/profile_images/1147709182574903296/U1dK6W_m_normal.jpg" TargetMode="External" /><Relationship Id="rId523" Type="http://schemas.openxmlformats.org/officeDocument/2006/relationships/hyperlink" Target="http://pbs.twimg.com/profile_images/1069714229542961152/Y6hi7Him_normal.jpg" TargetMode="External" /><Relationship Id="rId524" Type="http://schemas.openxmlformats.org/officeDocument/2006/relationships/hyperlink" Target="http://pbs.twimg.com/profile_images/1111565723502022656/VjsJoO-A_normal.png" TargetMode="External" /><Relationship Id="rId525" Type="http://schemas.openxmlformats.org/officeDocument/2006/relationships/hyperlink" Target="http://pbs.twimg.com/profile_images/761975252/Default.sorter_normal.png" TargetMode="External" /><Relationship Id="rId526" Type="http://schemas.openxmlformats.org/officeDocument/2006/relationships/hyperlink" Target="http://pbs.twimg.com/profile_images/952906678776758273/uBFU5mj5_normal.jpg" TargetMode="External" /><Relationship Id="rId527" Type="http://schemas.openxmlformats.org/officeDocument/2006/relationships/hyperlink" Target="http://pbs.twimg.com/profile_images/469827247365312515/RBVRMFkN_normal.jpeg" TargetMode="External" /><Relationship Id="rId528" Type="http://schemas.openxmlformats.org/officeDocument/2006/relationships/hyperlink" Target="http://pbs.twimg.com/profile_images/603649814769901568/nNH5ZirL_normal.png" TargetMode="External" /><Relationship Id="rId529" Type="http://schemas.openxmlformats.org/officeDocument/2006/relationships/hyperlink" Target="http://pbs.twimg.com/profile_images/450992520550297600/NniRQaLk_normal.jpeg" TargetMode="External" /><Relationship Id="rId530" Type="http://schemas.openxmlformats.org/officeDocument/2006/relationships/hyperlink" Target="http://pbs.twimg.com/profile_images/731209885145239552/5pD3MB5M_normal.jpg" TargetMode="External" /><Relationship Id="rId531" Type="http://schemas.openxmlformats.org/officeDocument/2006/relationships/hyperlink" Target="http://pbs.twimg.com/profile_images/499257180009529344/CSWhr7LZ_normal.jpeg" TargetMode="External" /><Relationship Id="rId532" Type="http://schemas.openxmlformats.org/officeDocument/2006/relationships/hyperlink" Target="http://pbs.twimg.com/profile_images/1102583861068865538/EiwMMLpc_normal.jpg" TargetMode="External" /><Relationship Id="rId533" Type="http://schemas.openxmlformats.org/officeDocument/2006/relationships/hyperlink" Target="http://pbs.twimg.com/profile_images/1148347090940153857/uhX59G7b_normal.jpg" TargetMode="External" /><Relationship Id="rId534" Type="http://schemas.openxmlformats.org/officeDocument/2006/relationships/hyperlink" Target="http://pbs.twimg.com/profile_images/1093785435443249152/3dv1-cRX_normal.jpg" TargetMode="External" /><Relationship Id="rId535" Type="http://schemas.openxmlformats.org/officeDocument/2006/relationships/hyperlink" Target="http://abs.twimg.com/sticky/default_profile_images/default_profile_normal.png" TargetMode="External" /><Relationship Id="rId536" Type="http://schemas.openxmlformats.org/officeDocument/2006/relationships/hyperlink" Target="http://pbs.twimg.com/profile_images/1129422054195945477/beCk_UUT_normal.jpg" TargetMode="External" /><Relationship Id="rId537" Type="http://schemas.openxmlformats.org/officeDocument/2006/relationships/hyperlink" Target="http://pbs.twimg.com/profile_images/1133288839030726657/3PtAwybM_normal.jpg" TargetMode="External" /><Relationship Id="rId538" Type="http://schemas.openxmlformats.org/officeDocument/2006/relationships/hyperlink" Target="http://pbs.twimg.com/profile_images/878678629500293121/7u6pHCOs_normal.jpg" TargetMode="External" /><Relationship Id="rId539" Type="http://schemas.openxmlformats.org/officeDocument/2006/relationships/hyperlink" Target="http://pbs.twimg.com/profile_images/3267376246/de28986efbf6f5fa891f62b9a0211ee0_normal.jpeg" TargetMode="External" /><Relationship Id="rId540" Type="http://schemas.openxmlformats.org/officeDocument/2006/relationships/hyperlink" Target="http://pbs.twimg.com/profile_images/694440270964899841/6TD_15lC_normal.jpg" TargetMode="External" /><Relationship Id="rId541" Type="http://schemas.openxmlformats.org/officeDocument/2006/relationships/hyperlink" Target="http://pbs.twimg.com/profile_images/1032199446573010944/ROLSiJdG_normal.jpg" TargetMode="External" /><Relationship Id="rId542" Type="http://schemas.openxmlformats.org/officeDocument/2006/relationships/hyperlink" Target="http://pbs.twimg.com/profile_images/1134192358365569025/Mia3Bo4x_normal.jpg" TargetMode="External" /><Relationship Id="rId543" Type="http://schemas.openxmlformats.org/officeDocument/2006/relationships/hyperlink" Target="http://pbs.twimg.com/profile_images/746774582091100160/MHg_TXgm_normal.jpg" TargetMode="External" /><Relationship Id="rId544" Type="http://schemas.openxmlformats.org/officeDocument/2006/relationships/hyperlink" Target="http://pbs.twimg.com/profile_images/1045197576859860992/Z3waumKM_normal.jpg" TargetMode="External" /><Relationship Id="rId545" Type="http://schemas.openxmlformats.org/officeDocument/2006/relationships/hyperlink" Target="http://pbs.twimg.com/profile_images/442318740412055552/7PS6LVs4_normal.jpeg" TargetMode="External" /><Relationship Id="rId546" Type="http://schemas.openxmlformats.org/officeDocument/2006/relationships/hyperlink" Target="http://pbs.twimg.com/profile_images/1147787099917180933/Zbza0ON8_normal.jpg" TargetMode="External" /><Relationship Id="rId547" Type="http://schemas.openxmlformats.org/officeDocument/2006/relationships/hyperlink" Target="http://pbs.twimg.com/profile_images/2156246148/image_normal.jpg" TargetMode="External" /><Relationship Id="rId548" Type="http://schemas.openxmlformats.org/officeDocument/2006/relationships/hyperlink" Target="http://pbs.twimg.com/profile_images/741063277548044289/5Z73u8tj_normal.jpg" TargetMode="External" /><Relationship Id="rId549" Type="http://schemas.openxmlformats.org/officeDocument/2006/relationships/hyperlink" Target="http://pbs.twimg.com/profile_images/813464241462124545/WAaqM3uG_normal.jpg" TargetMode="External" /><Relationship Id="rId550" Type="http://schemas.openxmlformats.org/officeDocument/2006/relationships/hyperlink" Target="http://pbs.twimg.com/profile_images/378800000611128908/8d8e1c4984b4d9ee557d6722f805912a_normal.jpeg" TargetMode="External" /><Relationship Id="rId551" Type="http://schemas.openxmlformats.org/officeDocument/2006/relationships/hyperlink" Target="http://pbs.twimg.com/profile_images/857072871746752513/2S-zNH_R_normal.jpg" TargetMode="External" /><Relationship Id="rId552" Type="http://schemas.openxmlformats.org/officeDocument/2006/relationships/hyperlink" Target="http://pbs.twimg.com/profile_images/1771074427/image_normal.jpg" TargetMode="External" /><Relationship Id="rId553" Type="http://schemas.openxmlformats.org/officeDocument/2006/relationships/hyperlink" Target="http://a0.twimg.com/profile_images/68169350/stefan-avatar_normal.jpg" TargetMode="External" /><Relationship Id="rId554" Type="http://schemas.openxmlformats.org/officeDocument/2006/relationships/hyperlink" Target="http://pbs.twimg.com/profile_images/1148367639850422279/hwPsaNfW_normal.png" TargetMode="External" /><Relationship Id="rId555" Type="http://schemas.openxmlformats.org/officeDocument/2006/relationships/hyperlink" Target="http://pbs.twimg.com/profile_images/837378254667452417/7spZ1vGU_normal.jpg" TargetMode="External" /><Relationship Id="rId556" Type="http://schemas.openxmlformats.org/officeDocument/2006/relationships/hyperlink" Target="http://pbs.twimg.com/profile_images/1147504865792462848/rcQBDKYB_normal.jpg" TargetMode="External" /><Relationship Id="rId557" Type="http://schemas.openxmlformats.org/officeDocument/2006/relationships/hyperlink" Target="http://pbs.twimg.com/profile_images/1147513388546895878/Kd3owQN3_normal.jpg" TargetMode="External" /><Relationship Id="rId558" Type="http://schemas.openxmlformats.org/officeDocument/2006/relationships/hyperlink" Target="http://pbs.twimg.com/profile_images/1002469611084894208/afu5rbMM_normal.jpg" TargetMode="External" /><Relationship Id="rId559" Type="http://schemas.openxmlformats.org/officeDocument/2006/relationships/hyperlink" Target="http://pbs.twimg.com/profile_images/1121101056929345538/uCAEvZ-n_normal.jpg" TargetMode="External" /><Relationship Id="rId560" Type="http://schemas.openxmlformats.org/officeDocument/2006/relationships/hyperlink" Target="http://pbs.twimg.com/profile_images/1039299405076213766/M4zBLWyf_normal.jpg" TargetMode="External" /><Relationship Id="rId561" Type="http://schemas.openxmlformats.org/officeDocument/2006/relationships/hyperlink" Target="http://pbs.twimg.com/profile_images/783652165965479936/K7UyJyCD_normal.jpg" TargetMode="External" /><Relationship Id="rId562" Type="http://schemas.openxmlformats.org/officeDocument/2006/relationships/hyperlink" Target="http://pbs.twimg.com/profile_images/957988379173556224/a6YOjb2f_normal.jpg" TargetMode="External" /><Relationship Id="rId563" Type="http://schemas.openxmlformats.org/officeDocument/2006/relationships/hyperlink" Target="http://pbs.twimg.com/profile_images/658238458075459584/xMjzmAtG_normal.jpg" TargetMode="External" /><Relationship Id="rId564" Type="http://schemas.openxmlformats.org/officeDocument/2006/relationships/hyperlink" Target="http://pbs.twimg.com/profile_images/488805943497338880/vjzEF43F_normal.png" TargetMode="External" /><Relationship Id="rId565" Type="http://schemas.openxmlformats.org/officeDocument/2006/relationships/hyperlink" Target="http://pbs.twimg.com/profile_images/603929501647577088/4p3avi_D_normal.png" TargetMode="External" /><Relationship Id="rId566" Type="http://schemas.openxmlformats.org/officeDocument/2006/relationships/hyperlink" Target="http://pbs.twimg.com/profile_images/984413194763587584/98-UX5cg_normal.jpg" TargetMode="External" /><Relationship Id="rId567" Type="http://schemas.openxmlformats.org/officeDocument/2006/relationships/hyperlink" Target="http://pbs.twimg.com/profile_images/2190857671/photo_normal.jpg" TargetMode="External" /><Relationship Id="rId568" Type="http://schemas.openxmlformats.org/officeDocument/2006/relationships/hyperlink" Target="http://pbs.twimg.com/profile_images/1068329878850686976/UH5WzvpQ_normal.jpg" TargetMode="External" /><Relationship Id="rId569" Type="http://schemas.openxmlformats.org/officeDocument/2006/relationships/hyperlink" Target="http://pbs.twimg.com/profile_images/855503087049482242/S7WZv--L_normal.jpg" TargetMode="External" /><Relationship Id="rId570" Type="http://schemas.openxmlformats.org/officeDocument/2006/relationships/hyperlink" Target="http://pbs.twimg.com/profile_images/1064825940839157760/8EFfe6QT_normal.jpg" TargetMode="External" /><Relationship Id="rId571" Type="http://schemas.openxmlformats.org/officeDocument/2006/relationships/hyperlink" Target="http://pbs.twimg.com/profile_images/833896377818062849/BjH7oWZS_normal.jpg" TargetMode="External" /><Relationship Id="rId572" Type="http://schemas.openxmlformats.org/officeDocument/2006/relationships/hyperlink" Target="http://pbs.twimg.com/profile_images/879822922918973440/a_oxUuk2_normal.jpg" TargetMode="External" /><Relationship Id="rId573" Type="http://schemas.openxmlformats.org/officeDocument/2006/relationships/hyperlink" Target="http://pbs.twimg.com/profile_images/921420694335913985/ESpihTQz_normal.jpg" TargetMode="External" /><Relationship Id="rId574" Type="http://schemas.openxmlformats.org/officeDocument/2006/relationships/hyperlink" Target="http://pbs.twimg.com/profile_images/967506429027418114/cIlK0Mf0_normal.jpg" TargetMode="External" /><Relationship Id="rId575" Type="http://schemas.openxmlformats.org/officeDocument/2006/relationships/hyperlink" Target="http://pbs.twimg.com/profile_images/1063173430474878976/6BP3k1ZF_normal.jpg" TargetMode="External" /><Relationship Id="rId576" Type="http://schemas.openxmlformats.org/officeDocument/2006/relationships/hyperlink" Target="http://pbs.twimg.com/profile_images/983304127202684928/sHdgPnVi_normal.jpg" TargetMode="External" /><Relationship Id="rId577" Type="http://schemas.openxmlformats.org/officeDocument/2006/relationships/hyperlink" Target="http://pbs.twimg.com/profile_images/1145428952/blog_uplink_normal.jpg" TargetMode="External" /><Relationship Id="rId578" Type="http://schemas.openxmlformats.org/officeDocument/2006/relationships/hyperlink" Target="http://pbs.twimg.com/profile_images/610361457910284288/1mGE0aTY_normal.jpg" TargetMode="External" /><Relationship Id="rId579" Type="http://schemas.openxmlformats.org/officeDocument/2006/relationships/hyperlink" Target="http://pbs.twimg.com/profile_images/877490086278971393/B_zS1PGw_normal.jpg" TargetMode="External" /><Relationship Id="rId580" Type="http://schemas.openxmlformats.org/officeDocument/2006/relationships/hyperlink" Target="http://pbs.twimg.com/profile_images/992646950393647104/gJKnD55Z_normal.jpg" TargetMode="External" /><Relationship Id="rId581" Type="http://schemas.openxmlformats.org/officeDocument/2006/relationships/hyperlink" Target="http://pbs.twimg.com/profile_images/990559626759303168/HQZj99wV_normal.jpg" TargetMode="External" /><Relationship Id="rId582" Type="http://schemas.openxmlformats.org/officeDocument/2006/relationships/hyperlink" Target="http://pbs.twimg.com/profile_images/485049154880536576/ZoQ3rXKw_normal.png" TargetMode="External" /><Relationship Id="rId583" Type="http://schemas.openxmlformats.org/officeDocument/2006/relationships/hyperlink" Target="http://pbs.twimg.com/profile_images/945953979535564800/L3zNCNHo_normal.jpg" TargetMode="External" /><Relationship Id="rId584" Type="http://schemas.openxmlformats.org/officeDocument/2006/relationships/hyperlink" Target="http://abs.twimg.com/sticky/default_profile_images/default_profile_normal.png" TargetMode="External" /><Relationship Id="rId585" Type="http://schemas.openxmlformats.org/officeDocument/2006/relationships/hyperlink" Target="http://pbs.twimg.com/profile_images/1069125535824060416/F2pwstLW_normal.jpg" TargetMode="External" /><Relationship Id="rId586" Type="http://schemas.openxmlformats.org/officeDocument/2006/relationships/hyperlink" Target="http://pbs.twimg.com/profile_images/942456518074564608/SZctDvWe_normal.jpg" TargetMode="External" /><Relationship Id="rId587" Type="http://schemas.openxmlformats.org/officeDocument/2006/relationships/hyperlink" Target="http://pbs.twimg.com/profile_images/1038138917843808256/eactcl1I_normal.jpg" TargetMode="External" /><Relationship Id="rId588" Type="http://schemas.openxmlformats.org/officeDocument/2006/relationships/hyperlink" Target="http://pbs.twimg.com/profile_images/642744174744313857/VaPUCm3l_normal.jpg" TargetMode="External" /><Relationship Id="rId589" Type="http://schemas.openxmlformats.org/officeDocument/2006/relationships/hyperlink" Target="http://pbs.twimg.com/profile_images/1024656949458153472/Ok-BD5V__normal.jpg" TargetMode="External" /><Relationship Id="rId590" Type="http://schemas.openxmlformats.org/officeDocument/2006/relationships/hyperlink" Target="http://pbs.twimg.com/profile_images/598951050222170112/mW0tMsJg_normal.jpg" TargetMode="External" /><Relationship Id="rId591" Type="http://schemas.openxmlformats.org/officeDocument/2006/relationships/hyperlink" Target="http://pbs.twimg.com/profile_images/828564150787985408/CR4wEcF9_normal.jpg" TargetMode="External" /><Relationship Id="rId592" Type="http://schemas.openxmlformats.org/officeDocument/2006/relationships/hyperlink" Target="http://pbs.twimg.com/profile_images/1145600873831292928/5R4IskmU_normal.png" TargetMode="External" /><Relationship Id="rId593" Type="http://schemas.openxmlformats.org/officeDocument/2006/relationships/hyperlink" Target="http://pbs.twimg.com/profile_images/1101419226848481281/8V_6Xwia_normal.png" TargetMode="External" /><Relationship Id="rId594" Type="http://schemas.openxmlformats.org/officeDocument/2006/relationships/hyperlink" Target="http://pbs.twimg.com/profile_images/1101421748514365440/U0Hh28Tf_normal.png" TargetMode="External" /><Relationship Id="rId595" Type="http://schemas.openxmlformats.org/officeDocument/2006/relationships/hyperlink" Target="http://pbs.twimg.com/profile_images/805162377616457728/MWsJDlvR_normal.jpg" TargetMode="External" /><Relationship Id="rId596" Type="http://schemas.openxmlformats.org/officeDocument/2006/relationships/hyperlink" Target="http://pbs.twimg.com/profile_images/1133430141068013568/2_YRvEqV_normal.png" TargetMode="External" /><Relationship Id="rId597" Type="http://schemas.openxmlformats.org/officeDocument/2006/relationships/hyperlink" Target="http://pbs.twimg.com/profile_images/1058048657038094336/9VczTA2O_normal.jpg" TargetMode="External" /><Relationship Id="rId598" Type="http://schemas.openxmlformats.org/officeDocument/2006/relationships/hyperlink" Target="http://pbs.twimg.com/profile_images/1132335395528691712/161rXVij_normal.jpg" TargetMode="External" /><Relationship Id="rId599" Type="http://schemas.openxmlformats.org/officeDocument/2006/relationships/hyperlink" Target="http://pbs.twimg.com/profile_images/1015328036705538048/D8Gtstw7_normal.jpg" TargetMode="External" /><Relationship Id="rId600" Type="http://schemas.openxmlformats.org/officeDocument/2006/relationships/hyperlink" Target="http://pbs.twimg.com/profile_images/1139451164016218112/TtnmtZmM_normal.jpg" TargetMode="External" /><Relationship Id="rId601" Type="http://schemas.openxmlformats.org/officeDocument/2006/relationships/hyperlink" Target="http://pbs.twimg.com/profile_images/514961341967114241/9oD39MJA_normal.jpeg" TargetMode="External" /><Relationship Id="rId602" Type="http://schemas.openxmlformats.org/officeDocument/2006/relationships/hyperlink" Target="http://pbs.twimg.com/profile_images/685394970635821057/SasdU3nB_normal.png" TargetMode="External" /><Relationship Id="rId603" Type="http://schemas.openxmlformats.org/officeDocument/2006/relationships/hyperlink" Target="http://pbs.twimg.com/profile_images/1046656251122221056/w8rfC0nL_normal.jpg" TargetMode="External" /><Relationship Id="rId604" Type="http://schemas.openxmlformats.org/officeDocument/2006/relationships/hyperlink" Target="http://pbs.twimg.com/profile_images/949370217951649794/J34iyAy0_normal.jpg" TargetMode="External" /><Relationship Id="rId605" Type="http://schemas.openxmlformats.org/officeDocument/2006/relationships/hyperlink" Target="http://pbs.twimg.com/profile_images/1138016428261564418/7YJjY4t8_normal.jpg" TargetMode="External" /><Relationship Id="rId606" Type="http://schemas.openxmlformats.org/officeDocument/2006/relationships/hyperlink" Target="http://pbs.twimg.com/profile_images/710772475584315393/0-A6Tj51_normal.jpg" TargetMode="External" /><Relationship Id="rId607" Type="http://schemas.openxmlformats.org/officeDocument/2006/relationships/hyperlink" Target="http://pbs.twimg.com/profile_images/459256371544727552/DF5zU3yS_normal.jpeg" TargetMode="External" /><Relationship Id="rId608" Type="http://schemas.openxmlformats.org/officeDocument/2006/relationships/hyperlink" Target="http://pbs.twimg.com/profile_images/1148179038764244994/hG-wAzvV_normal.png" TargetMode="External" /><Relationship Id="rId609" Type="http://schemas.openxmlformats.org/officeDocument/2006/relationships/hyperlink" Target="http://pbs.twimg.com/profile_images/580394947855159296/BxAFgtKN_normal.jpg" TargetMode="External" /><Relationship Id="rId610" Type="http://schemas.openxmlformats.org/officeDocument/2006/relationships/hyperlink" Target="http://pbs.twimg.com/profile_images/378800000339149999/d40c13a89655fe1d2c064610aed85780_normal.jpeg" TargetMode="External" /><Relationship Id="rId611" Type="http://schemas.openxmlformats.org/officeDocument/2006/relationships/hyperlink" Target="http://pbs.twimg.com/profile_images/1027872098696482817/blGjaeDH_normal.jpg" TargetMode="External" /><Relationship Id="rId612" Type="http://schemas.openxmlformats.org/officeDocument/2006/relationships/hyperlink" Target="http://pbs.twimg.com/profile_images/1031931519512793088/9vXDfGZL_normal.jpg" TargetMode="External" /><Relationship Id="rId613" Type="http://schemas.openxmlformats.org/officeDocument/2006/relationships/hyperlink" Target="http://pbs.twimg.com/profile_images/917835960007700480/aALlwRMu_normal.jpg" TargetMode="External" /><Relationship Id="rId614" Type="http://schemas.openxmlformats.org/officeDocument/2006/relationships/hyperlink" Target="http://pbs.twimg.com/profile_images/685926471077072896/FVn9MBix_normal.jpg" TargetMode="External" /><Relationship Id="rId615" Type="http://schemas.openxmlformats.org/officeDocument/2006/relationships/hyperlink" Target="http://pbs.twimg.com/profile_images/887680448234758146/YyeW9v4G_normal.jpg" TargetMode="External" /><Relationship Id="rId616" Type="http://schemas.openxmlformats.org/officeDocument/2006/relationships/hyperlink" Target="http://pbs.twimg.com/profile_images/653815754119221249/QzgAJnrQ_normal.png" TargetMode="External" /><Relationship Id="rId617" Type="http://schemas.openxmlformats.org/officeDocument/2006/relationships/hyperlink" Target="http://pbs.twimg.com/profile_images/1121536920973139969/l7DR082v_normal.jpg" TargetMode="External" /><Relationship Id="rId618" Type="http://schemas.openxmlformats.org/officeDocument/2006/relationships/hyperlink" Target="http://pbs.twimg.com/profile_images/1092476256292089856/Lu6WFgif_normal.jpg" TargetMode="External" /><Relationship Id="rId619" Type="http://schemas.openxmlformats.org/officeDocument/2006/relationships/hyperlink" Target="http://pbs.twimg.com/profile_images/776173479817121792/dN2GMFlD_normal.jpg" TargetMode="External" /><Relationship Id="rId620" Type="http://schemas.openxmlformats.org/officeDocument/2006/relationships/hyperlink" Target="http://pbs.twimg.com/profile_images/953897760184590337/3OOXg1sn_normal.jpg" TargetMode="External" /><Relationship Id="rId621" Type="http://schemas.openxmlformats.org/officeDocument/2006/relationships/hyperlink" Target="http://pbs.twimg.com/profile_images/1146499461297971203/v3T9RcUy_normal.png" TargetMode="External" /><Relationship Id="rId622" Type="http://schemas.openxmlformats.org/officeDocument/2006/relationships/hyperlink" Target="http://pbs.twimg.com/profile_images/854813617061068801/APMcNz3A_normal.jpg" TargetMode="External" /><Relationship Id="rId623" Type="http://schemas.openxmlformats.org/officeDocument/2006/relationships/hyperlink" Target="http://pbs.twimg.com/profile_images/935840922448941057/gWYtmf-b_normal.jpg" TargetMode="External" /><Relationship Id="rId624" Type="http://schemas.openxmlformats.org/officeDocument/2006/relationships/hyperlink" Target="http://pbs.twimg.com/profile_images/1030813591748964352/SK1WVieR_normal.jpg" TargetMode="External" /><Relationship Id="rId625" Type="http://schemas.openxmlformats.org/officeDocument/2006/relationships/hyperlink" Target="http://pbs.twimg.com/profile_images/543815720371376128/1s0abGOZ_normal.jpeg" TargetMode="External" /><Relationship Id="rId626" Type="http://schemas.openxmlformats.org/officeDocument/2006/relationships/hyperlink" Target="http://pbs.twimg.com/profile_images/459355657691340801/kUjshbsE_normal.png" TargetMode="External" /><Relationship Id="rId627" Type="http://schemas.openxmlformats.org/officeDocument/2006/relationships/hyperlink" Target="http://pbs.twimg.com/profile_images/1140693722201513985/cvIkwjz9_normal.jpg" TargetMode="External" /><Relationship Id="rId628" Type="http://schemas.openxmlformats.org/officeDocument/2006/relationships/hyperlink" Target="http://pbs.twimg.com/profile_images/885243329520308224/kqJt-uP-_normal.jpg" TargetMode="External" /><Relationship Id="rId629" Type="http://schemas.openxmlformats.org/officeDocument/2006/relationships/hyperlink" Target="http://pbs.twimg.com/profile_images/1144315758643728386/j4rWIEfP_normal.png" TargetMode="External" /><Relationship Id="rId630" Type="http://schemas.openxmlformats.org/officeDocument/2006/relationships/hyperlink" Target="http://a0.twimg.com/profile_images/378800000154350888/829a636d7c32a75b22e2dbd7ef1ee47e_normal.gif" TargetMode="External" /><Relationship Id="rId631" Type="http://schemas.openxmlformats.org/officeDocument/2006/relationships/hyperlink" Target="http://pbs.twimg.com/profile_images/979410456967131136/V-Z8q8jk_normal.jpg" TargetMode="External" /><Relationship Id="rId632" Type="http://schemas.openxmlformats.org/officeDocument/2006/relationships/hyperlink" Target="https://twitter.com/alexfenton" TargetMode="External" /><Relationship Id="rId633" Type="http://schemas.openxmlformats.org/officeDocument/2006/relationships/hyperlink" Target="https://twitter.com/fb_collective" TargetMode="External" /><Relationship Id="rId634" Type="http://schemas.openxmlformats.org/officeDocument/2006/relationships/hyperlink" Target="https://twitter.com/drjdlord" TargetMode="External" /><Relationship Id="rId635" Type="http://schemas.openxmlformats.org/officeDocument/2006/relationships/hyperlink" Target="https://twitter.com/cristinavas" TargetMode="External" /><Relationship Id="rId636" Type="http://schemas.openxmlformats.org/officeDocument/2006/relationships/hyperlink" Target="https://twitter.com/prof_chadwick" TargetMode="External" /><Relationship Id="rId637" Type="http://schemas.openxmlformats.org/officeDocument/2006/relationships/hyperlink" Target="https://twitter.com/fire_and_skill" TargetMode="External" /><Relationship Id="rId638" Type="http://schemas.openxmlformats.org/officeDocument/2006/relationships/hyperlink" Target="https://twitter.com/richdron" TargetMode="External" /><Relationship Id="rId639" Type="http://schemas.openxmlformats.org/officeDocument/2006/relationships/hyperlink" Target="https://twitter.com/helenbevan" TargetMode="External" /><Relationship Id="rId640" Type="http://schemas.openxmlformats.org/officeDocument/2006/relationships/hyperlink" Target="https://twitter.com/leighakendall" TargetMode="External" /><Relationship Id="rId641" Type="http://schemas.openxmlformats.org/officeDocument/2006/relationships/hyperlink" Target="https://twitter.com/jgustavob" TargetMode="External" /><Relationship Id="rId642" Type="http://schemas.openxmlformats.org/officeDocument/2006/relationships/hyperlink" Target="https://twitter.com/georgemasonu" TargetMode="External" /><Relationship Id="rId643" Type="http://schemas.openxmlformats.org/officeDocument/2006/relationships/hyperlink" Target="https://twitter.com/rainydaypftu" TargetMode="External" /><Relationship Id="rId644" Type="http://schemas.openxmlformats.org/officeDocument/2006/relationships/hyperlink" Target="https://twitter.com/businessinsider" TargetMode="External" /><Relationship Id="rId645" Type="http://schemas.openxmlformats.org/officeDocument/2006/relationships/hyperlink" Target="https://twitter.com/gearaguirang" TargetMode="External" /><Relationship Id="rId646" Type="http://schemas.openxmlformats.org/officeDocument/2006/relationships/hyperlink" Target="https://twitter.com/lseimpactblog" TargetMode="External" /><Relationship Id="rId647" Type="http://schemas.openxmlformats.org/officeDocument/2006/relationships/hyperlink" Target="https://twitter.com/was3210" TargetMode="External" /><Relationship Id="rId648" Type="http://schemas.openxmlformats.org/officeDocument/2006/relationships/hyperlink" Target="https://twitter.com/mscactions" TargetMode="External" /><Relationship Id="rId649" Type="http://schemas.openxmlformats.org/officeDocument/2006/relationships/hyperlink" Target="https://twitter.com/profkmorrell" TargetMode="External" /><Relationship Id="rId650" Type="http://schemas.openxmlformats.org/officeDocument/2006/relationships/hyperlink" Target="https://twitter.com/carmelabchem" TargetMode="External" /><Relationship Id="rId651" Type="http://schemas.openxmlformats.org/officeDocument/2006/relationships/hyperlink" Target="https://twitter.com/mca3c" TargetMode="External" /><Relationship Id="rId652" Type="http://schemas.openxmlformats.org/officeDocument/2006/relationships/hyperlink" Target="https://twitter.com/falias" TargetMode="External" /><Relationship Id="rId653" Type="http://schemas.openxmlformats.org/officeDocument/2006/relationships/hyperlink" Target="https://twitter.com/lhsct_at" TargetMode="External" /><Relationship Id="rId654" Type="http://schemas.openxmlformats.org/officeDocument/2006/relationships/hyperlink" Target="https://twitter.com/b_angelam" TargetMode="External" /><Relationship Id="rId655" Type="http://schemas.openxmlformats.org/officeDocument/2006/relationships/hyperlink" Target="https://twitter.com/thecuriousluke" TargetMode="External" /><Relationship Id="rId656" Type="http://schemas.openxmlformats.org/officeDocument/2006/relationships/hyperlink" Target="https://twitter.com/chidambara09" TargetMode="External" /><Relationship Id="rId657" Type="http://schemas.openxmlformats.org/officeDocument/2006/relationships/hyperlink" Target="https://twitter.com/smr_foundation" TargetMode="External" /><Relationship Id="rId658" Type="http://schemas.openxmlformats.org/officeDocument/2006/relationships/hyperlink" Target="https://twitter.com/vivianfrancos" TargetMode="External" /><Relationship Id="rId659" Type="http://schemas.openxmlformats.org/officeDocument/2006/relationships/hyperlink" Target="https://twitter.com/nodexl" TargetMode="External" /><Relationship Id="rId660" Type="http://schemas.openxmlformats.org/officeDocument/2006/relationships/hyperlink" Target="https://twitter.com/thomas_harrer" TargetMode="External" /><Relationship Id="rId661" Type="http://schemas.openxmlformats.org/officeDocument/2006/relationships/hyperlink" Target="https://twitter.com/_oliviabot" TargetMode="External" /><Relationship Id="rId662" Type="http://schemas.openxmlformats.org/officeDocument/2006/relationships/hyperlink" Target="https://twitter.com/martinhoyes" TargetMode="External" /><Relationship Id="rId663" Type="http://schemas.openxmlformats.org/officeDocument/2006/relationships/hyperlink" Target="https://twitter.com/gmacscotland" TargetMode="External" /><Relationship Id="rId664" Type="http://schemas.openxmlformats.org/officeDocument/2006/relationships/hyperlink" Target="https://twitter.com/marc_smith" TargetMode="External" /><Relationship Id="rId665" Type="http://schemas.openxmlformats.org/officeDocument/2006/relationships/hyperlink" Target="https://twitter.com/statmaven" TargetMode="External" /><Relationship Id="rId666" Type="http://schemas.openxmlformats.org/officeDocument/2006/relationships/hyperlink" Target="https://twitter.com/longpopitn" TargetMode="External" /><Relationship Id="rId667" Type="http://schemas.openxmlformats.org/officeDocument/2006/relationships/hyperlink" Target="https://twitter.com/demografia_csic" TargetMode="External" /><Relationship Id="rId668" Type="http://schemas.openxmlformats.org/officeDocument/2006/relationships/hyperlink" Target="https://twitter.com/azsciencecomm" TargetMode="External" /><Relationship Id="rId669" Type="http://schemas.openxmlformats.org/officeDocument/2006/relationships/hyperlink" Target="https://twitter.com/sanjivvmore" TargetMode="External" /><Relationship Id="rId670" Type="http://schemas.openxmlformats.org/officeDocument/2006/relationships/hyperlink" Target="https://twitter.com/greentechdon" TargetMode="External" /><Relationship Id="rId671" Type="http://schemas.openxmlformats.org/officeDocument/2006/relationships/hyperlink" Target="https://twitter.com/benedicterios" TargetMode="External" /><Relationship Id="rId672" Type="http://schemas.openxmlformats.org/officeDocument/2006/relationships/hyperlink" Target="https://twitter.com/fez1099" TargetMode="External" /><Relationship Id="rId673" Type="http://schemas.openxmlformats.org/officeDocument/2006/relationships/hyperlink" Target="https://twitter.com/papajohns" TargetMode="External" /><Relationship Id="rId674" Type="http://schemas.openxmlformats.org/officeDocument/2006/relationships/hyperlink" Target="https://twitter.com/brboland" TargetMode="External" /><Relationship Id="rId675" Type="http://schemas.openxmlformats.org/officeDocument/2006/relationships/hyperlink" Target="https://twitter.com/fortunata_2030" TargetMode="External" /><Relationship Id="rId676" Type="http://schemas.openxmlformats.org/officeDocument/2006/relationships/hyperlink" Target="https://twitter.com/mariecurie_ncp" TargetMode="External" /><Relationship Id="rId677" Type="http://schemas.openxmlformats.org/officeDocument/2006/relationships/hyperlink" Target="https://twitter.com/ied_europe" TargetMode="External" /><Relationship Id="rId678" Type="http://schemas.openxmlformats.org/officeDocument/2006/relationships/hyperlink" Target="https://twitter.com/jseubaparis" TargetMode="External" /><Relationship Id="rId679" Type="http://schemas.openxmlformats.org/officeDocument/2006/relationships/hyperlink" Target="https://twitter.com/syu_adnan" TargetMode="External" /><Relationship Id="rId680" Type="http://schemas.openxmlformats.org/officeDocument/2006/relationships/hyperlink" Target="https://twitter.com/protect_itn" TargetMode="External" /><Relationship Id="rId681" Type="http://schemas.openxmlformats.org/officeDocument/2006/relationships/hyperlink" Target="https://twitter.com/tyajoon" TargetMode="External" /><Relationship Id="rId682" Type="http://schemas.openxmlformats.org/officeDocument/2006/relationships/hyperlink" Target="https://twitter.com/emjjj94" TargetMode="External" /><Relationship Id="rId683" Type="http://schemas.openxmlformats.org/officeDocument/2006/relationships/hyperlink" Target="https://twitter.com/openp2pdesign" TargetMode="External" /><Relationship Id="rId684" Type="http://schemas.openxmlformats.org/officeDocument/2006/relationships/hyperlink" Target="https://twitter.com/aqsaqal" TargetMode="External" /><Relationship Id="rId685" Type="http://schemas.openxmlformats.org/officeDocument/2006/relationships/hyperlink" Target="https://twitter.com/academicchatter" TargetMode="External" /><Relationship Id="rId686" Type="http://schemas.openxmlformats.org/officeDocument/2006/relationships/hyperlink" Target="https://twitter.com/hiljnl" TargetMode="External" /><Relationship Id="rId687" Type="http://schemas.openxmlformats.org/officeDocument/2006/relationships/hyperlink" Target="https://twitter.com/casettarilab" TargetMode="External" /><Relationship Id="rId688" Type="http://schemas.openxmlformats.org/officeDocument/2006/relationships/hyperlink" Target="https://twitter.com/crespelelodie" TargetMode="External" /><Relationship Id="rId689" Type="http://schemas.openxmlformats.org/officeDocument/2006/relationships/hyperlink" Target="https://twitter.com/nsmnss" TargetMode="External" /><Relationship Id="rId690" Type="http://schemas.openxmlformats.org/officeDocument/2006/relationships/hyperlink" Target="https://twitter.com/asist_sigsm" TargetMode="External" /><Relationship Id="rId691" Type="http://schemas.openxmlformats.org/officeDocument/2006/relationships/hyperlink" Target="https://twitter.com/obspsy" TargetMode="External" /><Relationship Id="rId692" Type="http://schemas.openxmlformats.org/officeDocument/2006/relationships/hyperlink" Target="https://twitter.com/shortcutstv_cjl" TargetMode="External" /><Relationship Id="rId693" Type="http://schemas.openxmlformats.org/officeDocument/2006/relationships/hyperlink" Target="https://twitter.com/pamela1981" TargetMode="External" /><Relationship Id="rId694" Type="http://schemas.openxmlformats.org/officeDocument/2006/relationships/hyperlink" Target="https://twitter.com/spicer_booth" TargetMode="External" /><Relationship Id="rId695" Type="http://schemas.openxmlformats.org/officeDocument/2006/relationships/hyperlink" Target="https://twitter.com/luiy" TargetMode="External" /><Relationship Id="rId696" Type="http://schemas.openxmlformats.org/officeDocument/2006/relationships/hyperlink" Target="https://twitter.com/irishetchings" TargetMode="External" /><Relationship Id="rId697" Type="http://schemas.openxmlformats.org/officeDocument/2006/relationships/hyperlink" Target="https://twitter.com/larerbloggen" TargetMode="External" /><Relationship Id="rId698" Type="http://schemas.openxmlformats.org/officeDocument/2006/relationships/hyperlink" Target="https://twitter.com/dale_munday" TargetMode="External" /><Relationship Id="rId699" Type="http://schemas.openxmlformats.org/officeDocument/2006/relationships/hyperlink" Target="https://twitter.com/suebecks" TargetMode="External" /><Relationship Id="rId700" Type="http://schemas.openxmlformats.org/officeDocument/2006/relationships/hyperlink" Target="https://twitter.com/lenandlar" TargetMode="External" /><Relationship Id="rId701" Type="http://schemas.openxmlformats.org/officeDocument/2006/relationships/hyperlink" Target="https://twitter.com/koltaikolina" TargetMode="External" /><Relationship Id="rId702" Type="http://schemas.openxmlformats.org/officeDocument/2006/relationships/hyperlink" Target="https://twitter.com/paulfenn16" TargetMode="External" /><Relationship Id="rId703" Type="http://schemas.openxmlformats.org/officeDocument/2006/relationships/hyperlink" Target="https://twitter.com/sheffhallamuni" TargetMode="External" /><Relationship Id="rId704" Type="http://schemas.openxmlformats.org/officeDocument/2006/relationships/hyperlink" Target="https://twitter.com/evaanyon" TargetMode="External" /><Relationship Id="rId705" Type="http://schemas.openxmlformats.org/officeDocument/2006/relationships/hyperlink" Target="https://twitter.com/kauship1" TargetMode="External" /><Relationship Id="rId706" Type="http://schemas.openxmlformats.org/officeDocument/2006/relationships/hyperlink" Target="https://twitter.com/elliiipses" TargetMode="External" /><Relationship Id="rId707" Type="http://schemas.openxmlformats.org/officeDocument/2006/relationships/hyperlink" Target="https://twitter.com/aeleraqi" TargetMode="External" /><Relationship Id="rId708" Type="http://schemas.openxmlformats.org/officeDocument/2006/relationships/hyperlink" Target="https://twitter.com/thesraorg" TargetMode="External" /><Relationship Id="rId709" Type="http://schemas.openxmlformats.org/officeDocument/2006/relationships/hyperlink" Target="https://twitter.com/digitalmethods" TargetMode="External" /><Relationship Id="rId710" Type="http://schemas.openxmlformats.org/officeDocument/2006/relationships/hyperlink" Target="https://twitter.com/bigdatasoc" TargetMode="External" /><Relationship Id="rId711" Type="http://schemas.openxmlformats.org/officeDocument/2006/relationships/hyperlink" Target="https://twitter.com/vissocmedlab" TargetMode="External" /><Relationship Id="rId712" Type="http://schemas.openxmlformats.org/officeDocument/2006/relationships/hyperlink" Target="https://twitter.com/socdatalab" TargetMode="External" /><Relationship Id="rId713" Type="http://schemas.openxmlformats.org/officeDocument/2006/relationships/hyperlink" Target="https://twitter.com/pelikankristina" TargetMode="External" /><Relationship Id="rId714" Type="http://schemas.openxmlformats.org/officeDocument/2006/relationships/hyperlink" Target="https://twitter.com/anandstweets" TargetMode="External" /><Relationship Id="rId715" Type="http://schemas.openxmlformats.org/officeDocument/2006/relationships/hyperlink" Target="https://twitter.com/nosqldigest" TargetMode="External" /><Relationship Id="rId716" Type="http://schemas.openxmlformats.org/officeDocument/2006/relationships/hyperlink" Target="https://twitter.com/annamariafabia2" TargetMode="External" /><Relationship Id="rId717" Type="http://schemas.openxmlformats.org/officeDocument/2006/relationships/hyperlink" Target="https://twitter.com/roshnied1" TargetMode="External" /><Relationship Id="rId718" Type="http://schemas.openxmlformats.org/officeDocument/2006/relationships/hyperlink" Target="https://twitter.com/manutd" TargetMode="External" /><Relationship Id="rId719" Type="http://schemas.openxmlformats.org/officeDocument/2006/relationships/hyperlink" Target="https://twitter.com/wonderfulcoffe_" TargetMode="External" /><Relationship Id="rId720" Type="http://schemas.openxmlformats.org/officeDocument/2006/relationships/hyperlink" Target="https://twitter.com/melanielybarger" TargetMode="External" /><Relationship Id="rId721" Type="http://schemas.openxmlformats.org/officeDocument/2006/relationships/hyperlink" Target="https://twitter.com/filmstarstudies" TargetMode="External" /><Relationship Id="rId722" Type="http://schemas.openxmlformats.org/officeDocument/2006/relationships/hyperlink" Target="https://twitter.com/socialcoachdach" TargetMode="External" /><Relationship Id="rId723" Type="http://schemas.openxmlformats.org/officeDocument/2006/relationships/hyperlink" Target="https://twitter.com/mayseitanidi" TargetMode="External" /><Relationship Id="rId724" Type="http://schemas.openxmlformats.org/officeDocument/2006/relationships/hyperlink" Target="https://twitter.com/bpscyberpsych" TargetMode="External" /><Relationship Id="rId725" Type="http://schemas.openxmlformats.org/officeDocument/2006/relationships/hyperlink" Target="https://twitter.com/lieberothdk" TargetMode="External" /><Relationship Id="rId726" Type="http://schemas.openxmlformats.org/officeDocument/2006/relationships/hyperlink" Target="https://twitter.com/britdavidson" TargetMode="External" /><Relationship Id="rId727" Type="http://schemas.openxmlformats.org/officeDocument/2006/relationships/hyperlink" Target="https://twitter.com/verenanz" TargetMode="External" /><Relationship Id="rId728" Type="http://schemas.openxmlformats.org/officeDocument/2006/relationships/hyperlink" Target="https://twitter.com/_valeriei" TargetMode="External" /><Relationship Id="rId729" Type="http://schemas.openxmlformats.org/officeDocument/2006/relationships/hyperlink" Target="https://twitter.com/dibungikalend" TargetMode="External" /><Relationship Id="rId730" Type="http://schemas.openxmlformats.org/officeDocument/2006/relationships/hyperlink" Target="https://twitter.com/grazytgrazynatt" TargetMode="External" /><Relationship Id="rId731" Type="http://schemas.openxmlformats.org/officeDocument/2006/relationships/hyperlink" Target="https://twitter.com/cookhamdeancc" TargetMode="External" /><Relationship Id="rId732" Type="http://schemas.openxmlformats.org/officeDocument/2006/relationships/hyperlink" Target="https://twitter.com/malikslam" TargetMode="External" /><Relationship Id="rId733" Type="http://schemas.openxmlformats.org/officeDocument/2006/relationships/hyperlink" Target="https://twitter.com/technolandy" TargetMode="External" /><Relationship Id="rId734" Type="http://schemas.openxmlformats.org/officeDocument/2006/relationships/hyperlink" Target="https://twitter.com/supayalaya" TargetMode="External" /><Relationship Id="rId735" Type="http://schemas.openxmlformats.org/officeDocument/2006/relationships/hyperlink" Target="https://twitter.com/josephdowning1" TargetMode="External" /><Relationship Id="rId736" Type="http://schemas.openxmlformats.org/officeDocument/2006/relationships/hyperlink" Target="https://twitter.com/alanhayes725" TargetMode="External" /><Relationship Id="rId737" Type="http://schemas.openxmlformats.org/officeDocument/2006/relationships/hyperlink" Target="https://twitter.com/st" TargetMode="External" /><Relationship Id="rId738" Type="http://schemas.openxmlformats.org/officeDocument/2006/relationships/hyperlink" Target="https://twitter.com/jimmyroybloom" TargetMode="External" /><Relationship Id="rId739" Type="http://schemas.openxmlformats.org/officeDocument/2006/relationships/hyperlink" Target="https://twitter.com/wasim_ahmed_" TargetMode="External" /><Relationship Id="rId740" Type="http://schemas.openxmlformats.org/officeDocument/2006/relationships/hyperlink" Target="https://twitter.com/maryamnsharif" TargetMode="External" /><Relationship Id="rId741" Type="http://schemas.openxmlformats.org/officeDocument/2006/relationships/hyperlink" Target="https://twitter.com/tahirmughalpml1" TargetMode="External" /><Relationship Id="rId742" Type="http://schemas.openxmlformats.org/officeDocument/2006/relationships/hyperlink" Target="https://twitter.com/hamidmirpak" TargetMode="External" /><Relationship Id="rId743" Type="http://schemas.openxmlformats.org/officeDocument/2006/relationships/hyperlink" Target="https://twitter.com/bbhuttozardari" TargetMode="External" /><Relationship Id="rId744" Type="http://schemas.openxmlformats.org/officeDocument/2006/relationships/hyperlink" Target="https://twitter.com/bakhtawarbz" TargetMode="External" /><Relationship Id="rId745" Type="http://schemas.openxmlformats.org/officeDocument/2006/relationships/hyperlink" Target="https://twitter.com/praxsozi" TargetMode="External" /><Relationship Id="rId746" Type="http://schemas.openxmlformats.org/officeDocument/2006/relationships/hyperlink" Target="https://twitter.com/sageoceantweets" TargetMode="External" /><Relationship Id="rId747" Type="http://schemas.openxmlformats.org/officeDocument/2006/relationships/hyperlink" Target="https://twitter.com/danielamof" TargetMode="External" /><Relationship Id="rId748" Type="http://schemas.openxmlformats.org/officeDocument/2006/relationships/hyperlink" Target="https://twitter.com/anncavoukian" TargetMode="External" /><Relationship Id="rId749" Type="http://schemas.openxmlformats.org/officeDocument/2006/relationships/hyperlink" Target="https://twitter.com/carebaccer" TargetMode="External" /><Relationship Id="rId750" Type="http://schemas.openxmlformats.org/officeDocument/2006/relationships/hyperlink" Target="https://twitter.com/sshrc_crsh" TargetMode="External" /><Relationship Id="rId751" Type="http://schemas.openxmlformats.org/officeDocument/2006/relationships/hyperlink" Target="https://twitter.com/onlinecrslady" TargetMode="External" /><Relationship Id="rId752" Type="http://schemas.openxmlformats.org/officeDocument/2006/relationships/hyperlink" Target="https://twitter.com/jhengstler" TargetMode="External" /><Relationship Id="rId753" Type="http://schemas.openxmlformats.org/officeDocument/2006/relationships/hyperlink" Target="https://twitter.com/philonedtech" TargetMode="External" /><Relationship Id="rId754" Type="http://schemas.openxmlformats.org/officeDocument/2006/relationships/hyperlink" Target="https://twitter.com/engbrg" TargetMode="External" /><Relationship Id="rId755" Type="http://schemas.openxmlformats.org/officeDocument/2006/relationships/hyperlink" Target="https://twitter.com/bcgeu" TargetMode="External" /><Relationship Id="rId756" Type="http://schemas.openxmlformats.org/officeDocument/2006/relationships/hyperlink" Target="https://twitter.com/bctf" TargetMode="External" /><Relationship Id="rId757" Type="http://schemas.openxmlformats.org/officeDocument/2006/relationships/hyperlink" Target="https://twitter.com/noybeu" TargetMode="External" /><Relationship Id="rId758" Type="http://schemas.openxmlformats.org/officeDocument/2006/relationships/hyperlink" Target="https://twitter.com/real_person_dh" TargetMode="External" /><Relationship Id="rId759" Type="http://schemas.openxmlformats.org/officeDocument/2006/relationships/hyperlink" Target="https://twitter.com/emmanueldabophd" TargetMode="External" /><Relationship Id="rId760" Type="http://schemas.openxmlformats.org/officeDocument/2006/relationships/hyperlink" Target="https://twitter.com/jorgegeo28" TargetMode="External" /><Relationship Id="rId761" Type="http://schemas.openxmlformats.org/officeDocument/2006/relationships/hyperlink" Target="https://twitter.com/paulomatui" TargetMode="External" /><Relationship Id="rId762" Type="http://schemas.openxmlformats.org/officeDocument/2006/relationships/hyperlink" Target="https://twitter.com/wasim_ahmed" TargetMode="External" /><Relationship Id="rId763" Type="http://schemas.openxmlformats.org/officeDocument/2006/relationships/hyperlink" Target="https://twitter.com/aajtak" TargetMode="External" /><Relationship Id="rId764" Type="http://schemas.openxmlformats.org/officeDocument/2006/relationships/hyperlink" Target="https://twitter.com/drmmgs" TargetMode="External" /><Relationship Id="rId765" Type="http://schemas.openxmlformats.org/officeDocument/2006/relationships/hyperlink" Target="https://twitter.com/drmdhnecr" TargetMode="External" /><Relationship Id="rId766" Type="http://schemas.openxmlformats.org/officeDocument/2006/relationships/hyperlink" Target="https://twitter.com/railminindia" TargetMode="External" /><Relationship Id="rId767" Type="http://schemas.openxmlformats.org/officeDocument/2006/relationships/hyperlink" Target="https://twitter.com/railwayseva" TargetMode="External" /><Relationship Id="rId768" Type="http://schemas.openxmlformats.org/officeDocument/2006/relationships/hyperlink" Target="https://twitter.com/crsechgecr1" TargetMode="External" /><Relationship Id="rId769" Type="http://schemas.openxmlformats.org/officeDocument/2006/relationships/hyperlink" Target="https://twitter.com/kp24" TargetMode="External" /><Relationship Id="rId770" Type="http://schemas.openxmlformats.org/officeDocument/2006/relationships/hyperlink" Target="https://twitter.com/spainportugalmc" TargetMode="External" /><Relationship Id="rId771" Type="http://schemas.openxmlformats.org/officeDocument/2006/relationships/hyperlink" Target="https://twitter.com/wasim___ahmed" TargetMode="External" /><Relationship Id="rId772" Type="http://schemas.openxmlformats.org/officeDocument/2006/relationships/hyperlink" Target="https://twitter.com/rickygervais" TargetMode="External" /><Relationship Id="rId773" Type="http://schemas.openxmlformats.org/officeDocument/2006/relationships/hyperlink" Target="https://twitter.com/theladythinks" TargetMode="External" /><Relationship Id="rId774" Type="http://schemas.openxmlformats.org/officeDocument/2006/relationships/hyperlink" Target="https://twitter.com/walejay" TargetMode="External" /><Relationship Id="rId775" Type="http://schemas.openxmlformats.org/officeDocument/2006/relationships/hyperlink" Target="https://twitter.com/openresleeds" TargetMode="External" /><Relationship Id="rId776" Type="http://schemas.openxmlformats.org/officeDocument/2006/relationships/hyperlink" Target="https://twitter.com/emeraldglobal" TargetMode="External" /><Relationship Id="rId777" Type="http://schemas.openxmlformats.org/officeDocument/2006/relationships/hyperlink" Target="https://twitter.com/studentsncl" TargetMode="External" /><Relationship Id="rId778" Type="http://schemas.openxmlformats.org/officeDocument/2006/relationships/hyperlink" Target="https://twitter.com/uniofnewcastle" TargetMode="External" /><Relationship Id="rId779" Type="http://schemas.openxmlformats.org/officeDocument/2006/relationships/hyperlink" Target="https://twitter.com/prof_chrisday" TargetMode="External" /><Relationship Id="rId780" Type="http://schemas.openxmlformats.org/officeDocument/2006/relationships/hyperlink" Target="https://twitter.com/cassie_boness" TargetMode="External" /><Relationship Id="rId781" Type="http://schemas.openxmlformats.org/officeDocument/2006/relationships/hyperlink" Target="https://twitter.com/subatomicdoc" TargetMode="External" /><Relationship Id="rId782" Type="http://schemas.openxmlformats.org/officeDocument/2006/relationships/hyperlink" Target="https://twitter.com/sonsocmed" TargetMode="External" /><Relationship Id="rId783" Type="http://schemas.openxmlformats.org/officeDocument/2006/relationships/hyperlink" Target="https://twitter.com/lawrie_michelle" TargetMode="External" /><Relationship Id="rId784" Type="http://schemas.openxmlformats.org/officeDocument/2006/relationships/hyperlink" Target="https://twitter.com/ronesh" TargetMode="External" /><Relationship Id="rId785" Type="http://schemas.openxmlformats.org/officeDocument/2006/relationships/hyperlink" Target="https://twitter.com/whoisabishag" TargetMode="External" /><Relationship Id="rId786" Type="http://schemas.openxmlformats.org/officeDocument/2006/relationships/hyperlink" Target="https://twitter.com/scporesearch" TargetMode="External" /><Relationship Id="rId787" Type="http://schemas.openxmlformats.org/officeDocument/2006/relationships/hyperlink" Target="https://twitter.com/jennifertieman" TargetMode="External" /><Relationship Id="rId788" Type="http://schemas.openxmlformats.org/officeDocument/2006/relationships/hyperlink" Target="https://twitter.com/digifootballnet" TargetMode="External" /><Relationship Id="rId789" Type="http://schemas.openxmlformats.org/officeDocument/2006/relationships/hyperlink" Target="https://twitter.com/vaughanconnolly" TargetMode="External" /><Relationship Id="rId790" Type="http://schemas.openxmlformats.org/officeDocument/2006/relationships/hyperlink" Target="https://twitter.com/tera_sawa" TargetMode="External" /><Relationship Id="rId791" Type="http://schemas.openxmlformats.org/officeDocument/2006/relationships/hyperlink" Target="https://twitter.com/bernardamus" TargetMode="External" /><Relationship Id="rId792" Type="http://schemas.openxmlformats.org/officeDocument/2006/relationships/hyperlink" Target="https://twitter.com/metrouk" TargetMode="External" /><Relationship Id="rId793" Type="http://schemas.openxmlformats.org/officeDocument/2006/relationships/hyperlink" Target="https://twitter.com/profkpritchard" TargetMode="External" /><Relationship Id="rId794" Type="http://schemas.openxmlformats.org/officeDocument/2006/relationships/hyperlink" Target="https://twitter.com/prateekbuch" TargetMode="External" /><Relationship Id="rId795" Type="http://schemas.openxmlformats.org/officeDocument/2006/relationships/hyperlink" Target="https://twitter.com/kayenightingale" TargetMode="External" /><Relationship Id="rId796" Type="http://schemas.openxmlformats.org/officeDocument/2006/relationships/hyperlink" Target="https://twitter.com/anna_de_simoni" TargetMode="External" /><Relationship Id="rId797" Type="http://schemas.openxmlformats.org/officeDocument/2006/relationships/hyperlink" Target="https://twitter.com/natashachilman" TargetMode="External" /><Relationship Id="rId798" Type="http://schemas.openxmlformats.org/officeDocument/2006/relationships/hyperlink" Target="https://twitter.com/globalphobserv" TargetMode="External" /><Relationship Id="rId799" Type="http://schemas.openxmlformats.org/officeDocument/2006/relationships/hyperlink" Target="https://twitter.com/dilekonkal" TargetMode="External" /><Relationship Id="rId800" Type="http://schemas.openxmlformats.org/officeDocument/2006/relationships/hyperlink" Target="https://twitter.com/thinkforward" TargetMode="External" /><Relationship Id="rId801" Type="http://schemas.openxmlformats.org/officeDocument/2006/relationships/hyperlink" Target="https://twitter.com/dbatanasova" TargetMode="External" /><Relationship Id="rId802" Type="http://schemas.openxmlformats.org/officeDocument/2006/relationships/hyperlink" Target="https://twitter.com/pg_2019" TargetMode="External" /><Relationship Id="rId803" Type="http://schemas.openxmlformats.org/officeDocument/2006/relationships/hyperlink" Target="https://twitter.com/symplur" TargetMode="External" /><Relationship Id="rId804" Type="http://schemas.openxmlformats.org/officeDocument/2006/relationships/hyperlink" Target="https://twitter.com/ziqizhang_zz" TargetMode="External" /><Relationship Id="rId805" Type="http://schemas.openxmlformats.org/officeDocument/2006/relationships/hyperlink" Target="https://twitter.com/kinza3310" TargetMode="External" /><Relationship Id="rId806" Type="http://schemas.openxmlformats.org/officeDocument/2006/relationships/hyperlink" Target="https://twitter.com/mrnick" TargetMode="External" /><Relationship Id="rId807" Type="http://schemas.openxmlformats.org/officeDocument/2006/relationships/hyperlink" Target="https://twitter.com/infoschoolsheff" TargetMode="External" /><Relationship Id="rId808" Type="http://schemas.openxmlformats.org/officeDocument/2006/relationships/hyperlink" Target="https://twitter.com/andy_tattersall" TargetMode="External" /><Relationship Id="rId809" Type="http://schemas.openxmlformats.org/officeDocument/2006/relationships/hyperlink" Target="https://twitter.com/peterabath" TargetMode="External" /><Relationship Id="rId810" Type="http://schemas.openxmlformats.org/officeDocument/2006/relationships/hyperlink" Target="https://twitter.com/scharrsheffield" TargetMode="External" /><Relationship Id="rId811" Type="http://schemas.openxmlformats.org/officeDocument/2006/relationships/hyperlink" Target="https://twitter.com/sputniksteve" TargetMode="External" /><Relationship Id="rId812" Type="http://schemas.openxmlformats.org/officeDocument/2006/relationships/hyperlink" Target="https://twitter.com/_zen_bot_" TargetMode="External" /><Relationship Id="rId813" Type="http://schemas.openxmlformats.org/officeDocument/2006/relationships/hyperlink" Target="https://twitter.com/mark_carrigan" TargetMode="External" /><Relationship Id="rId814" Type="http://schemas.openxmlformats.org/officeDocument/2006/relationships/hyperlink" Target="https://twitter.com/sta" TargetMode="External" /><Relationship Id="rId815" Type="http://schemas.openxmlformats.org/officeDocument/2006/relationships/hyperlink" Target="https://twitter.com/wa" TargetMode="External" /><Relationship Id="rId816" Type="http://schemas.openxmlformats.org/officeDocument/2006/relationships/comments" Target="../comments2.xml" /><Relationship Id="rId817" Type="http://schemas.openxmlformats.org/officeDocument/2006/relationships/vmlDrawing" Target="../drawings/vmlDrawing2.vml" /><Relationship Id="rId818" Type="http://schemas.openxmlformats.org/officeDocument/2006/relationships/table" Target="../tables/table2.xml" /><Relationship Id="rId8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yasiv.com/" TargetMode="External" /><Relationship Id="rId2" Type="http://schemas.openxmlformats.org/officeDocument/2006/relationships/hyperlink" Target="https://blogs.lse.ac.uk/impactofsocialsciences/2019/06/18/using-twitter-as-a-data-source-an-overview-of-social-media-research-tools-2019/" TargetMode="External" /><Relationship Id="rId3" Type="http://schemas.openxmlformats.org/officeDocument/2006/relationships/hyperlink" Target="https://twitter.com/smr_foundation/status/1149002182999584769" TargetMode="External" /><Relationship Id="rId4" Type="http://schemas.openxmlformats.org/officeDocument/2006/relationships/hyperlink" Target="https://www.businessinsider.co.za/millionaire-study-building-wealth-success-factors-conscientiousness-financial-literacy-2019-3" TargetMode="External" /><Relationship Id="rId5" Type="http://schemas.openxmlformats.org/officeDocument/2006/relationships/hyperlink" Target="https://nodexlgraphgallery.org/Pages/Graph.aspx?graphID=199355" TargetMode="External" /><Relationship Id="rId6" Type="http://schemas.openxmlformats.org/officeDocument/2006/relationships/hyperlink" Target="https://nodexlgraphgallery.org/Pages/Graph.aspx?graphID=199355" TargetMode="External" /><Relationship Id="rId7" Type="http://schemas.openxmlformats.org/officeDocument/2006/relationships/hyperlink" Target="https://link.springer.com/article/10.1007%2Fs00038-018-1192-5" TargetMode="External" /><Relationship Id="rId8" Type="http://schemas.openxmlformats.org/officeDocument/2006/relationships/hyperlink" Target="https://twitter.com/was3210/status/1146481965744308225" TargetMode="External" /><Relationship Id="rId9" Type="http://schemas.openxmlformats.org/officeDocument/2006/relationships/hyperlink" Target="https://twitter.com/was3210/status/1146400309192908802" TargetMode="External" /><Relationship Id="rId10" Type="http://schemas.openxmlformats.org/officeDocument/2006/relationships/hyperlink" Target="http://www.nodexlgraphgallery.org/Pages/Graph.aspx?graphID=201982" TargetMode="External" /><Relationship Id="rId11" Type="http://schemas.openxmlformats.org/officeDocument/2006/relationships/hyperlink" Target="https://blogs.lse.ac.uk/impactofsocialsciences/?p=35732" TargetMode="External" /><Relationship Id="rId12" Type="http://schemas.openxmlformats.org/officeDocument/2006/relationships/hyperlink" Target="https://ocean.sagepub.com/blog/social-media-data-in-research-a-review-of-the-current-landscape?utm_sq=g3qnyk8bce&amp;utm_source=twitter&amp;utm_medium=SAGE_social&amp;utm_content=sageoceantweets&amp;utm_term=c6a8b96a-8b46-4efa-bf14-2bf6862e8b0e" TargetMode="External" /><Relationship Id="rId13" Type="http://schemas.openxmlformats.org/officeDocument/2006/relationships/hyperlink" Target="https://nodexlgraphgallery.org/Pages/Graph.aspx?graphID=199355" TargetMode="External" /><Relationship Id="rId14" Type="http://schemas.openxmlformats.org/officeDocument/2006/relationships/hyperlink" Target="http://www.yasiv.com/" TargetMode="External" /><Relationship Id="rId15" Type="http://schemas.openxmlformats.org/officeDocument/2006/relationships/hyperlink" Target="https://twitter.com/was3210/status/1146400309192908802" TargetMode="External" /><Relationship Id="rId16" Type="http://schemas.openxmlformats.org/officeDocument/2006/relationships/hyperlink" Target="https://twitter.com/was3210/status/1147434198745198593" TargetMode="External" /><Relationship Id="rId17" Type="http://schemas.openxmlformats.org/officeDocument/2006/relationships/hyperlink" Target="https://twitter.com/was3210/status/1147434198745198593" TargetMode="External" /><Relationship Id="rId18" Type="http://schemas.openxmlformats.org/officeDocument/2006/relationships/hyperlink" Target="https://www.play-cricket.com/website/results/3944219" TargetMode="External" /><Relationship Id="rId19" Type="http://schemas.openxmlformats.org/officeDocument/2006/relationships/hyperlink" Target="https://www.play-cricket.com/website/results/3944219" TargetMode="External" /><Relationship Id="rId20" Type="http://schemas.openxmlformats.org/officeDocument/2006/relationships/hyperlink" Target="https://www.play-cricket.com/website/results/3944219" TargetMode="External" /><Relationship Id="rId21" Type="http://schemas.openxmlformats.org/officeDocument/2006/relationships/hyperlink" Target="https://www.play-cricket.com/website/results/3944219" TargetMode="External" /><Relationship Id="rId22" Type="http://schemas.openxmlformats.org/officeDocument/2006/relationships/hyperlink" Target="https://twitter.com/was3210/status/1147434198745198593" TargetMode="External" /><Relationship Id="rId23" Type="http://schemas.openxmlformats.org/officeDocument/2006/relationships/hyperlink" Target="https://twitter.com/was3210/status/1147434198745198593" TargetMode="External" /><Relationship Id="rId24" Type="http://schemas.openxmlformats.org/officeDocument/2006/relationships/hyperlink" Target="https://nodexlgraphgallery.org/Pages/Graph.aspx?graphID=199355" TargetMode="External" /><Relationship Id="rId25" Type="http://schemas.openxmlformats.org/officeDocument/2006/relationships/hyperlink" Target="https://nodexlgraphgallery.org/Pages/Graph.aspx?graphID=199355" TargetMode="External" /><Relationship Id="rId26" Type="http://schemas.openxmlformats.org/officeDocument/2006/relationships/hyperlink" Target="https://nodexlgraphgallery.org/Pages/Graph.aspx?graphID=199355" TargetMode="External" /><Relationship Id="rId27" Type="http://schemas.openxmlformats.org/officeDocument/2006/relationships/hyperlink" Target="https://nodexlgraphgallery.org/Pages/Graph.aspx?graphID=199355" TargetMode="External" /><Relationship Id="rId28" Type="http://schemas.openxmlformats.org/officeDocument/2006/relationships/hyperlink" Target="https://nodexlgraphgallery.org/Pages/Graph.aspx?graphID=199355" TargetMode="External" /><Relationship Id="rId29" Type="http://schemas.openxmlformats.org/officeDocument/2006/relationships/hyperlink" Target="https://nodexlgraphgallery.org/Pages/Graph.aspx?graphID=199355" TargetMode="External" /><Relationship Id="rId30" Type="http://schemas.openxmlformats.org/officeDocument/2006/relationships/hyperlink" Target="https://nodexlgraphgallery.org/Pages/Graph.aspx?graphID=199355" TargetMode="External" /><Relationship Id="rId31" Type="http://schemas.openxmlformats.org/officeDocument/2006/relationships/hyperlink" Target="https://nodexlgraphgallery.org/Pages/Graph.aspx?graphID=199355" TargetMode="External" /><Relationship Id="rId32" Type="http://schemas.openxmlformats.org/officeDocument/2006/relationships/hyperlink" Target="https://nodexlgraphgallery.org/Pages/Graph.aspx?graphID=199355" TargetMode="External" /><Relationship Id="rId33" Type="http://schemas.openxmlformats.org/officeDocument/2006/relationships/hyperlink" Target="https://nodexlgraphgallery.org/Pages/Graph.aspx?graphID=199355" TargetMode="External" /><Relationship Id="rId34" Type="http://schemas.openxmlformats.org/officeDocument/2006/relationships/hyperlink" Target="https://nodexlgraphgallery.org/Pages/Graph.aspx?graphID=199355" TargetMode="External" /><Relationship Id="rId35" Type="http://schemas.openxmlformats.org/officeDocument/2006/relationships/hyperlink" Target="https://nodexlgraphgallery.org/Pages/Graph.aspx?graphID=199355" TargetMode="External" /><Relationship Id="rId36" Type="http://schemas.openxmlformats.org/officeDocument/2006/relationships/hyperlink" Target="https://nodexlgraphgallery.org/Pages/Graph.aspx?graphID=199355" TargetMode="External" /><Relationship Id="rId37" Type="http://schemas.openxmlformats.org/officeDocument/2006/relationships/hyperlink" Target="https://ocean.sagepub.com/blog/social-media-data-in-research-a-review-of-the-current-landscape" TargetMode="External" /><Relationship Id="rId38" Type="http://schemas.openxmlformats.org/officeDocument/2006/relationships/hyperlink" Target="https://twitter.com/anncavoukian/status/1148271588753715201?s=21" TargetMode="External" /><Relationship Id="rId39" Type="http://schemas.openxmlformats.org/officeDocument/2006/relationships/hyperlink" Target="http://oudigitools.blogspot.com/2019/07/data-mongering-11-special.html" TargetMode="External" /><Relationship Id="rId40" Type="http://schemas.openxmlformats.org/officeDocument/2006/relationships/hyperlink" Target="https://twitter.com/onlinecrslady/status/1148250854060900353" TargetMode="External" /><Relationship Id="rId41" Type="http://schemas.openxmlformats.org/officeDocument/2006/relationships/hyperlink" Target="https://twitter.com/chadloder/status/1148370411714822144" TargetMode="External" /><Relationship Id="rId42" Type="http://schemas.openxmlformats.org/officeDocument/2006/relationships/hyperlink" Target="http://www.nodexlgraphgallery.org/Pages/Graph.aspx?graphID=201982" TargetMode="External" /><Relationship Id="rId43" Type="http://schemas.openxmlformats.org/officeDocument/2006/relationships/hyperlink" Target="https://www.eventbrite.com/e/social-media-digital-humanities-social-network-analysis-using-nodexl-tickets-59532362900" TargetMode="External" /><Relationship Id="rId44" Type="http://schemas.openxmlformats.org/officeDocument/2006/relationships/hyperlink" Target="https://blogs.lse.ac.uk/impactofsocialsciences/?p=35732" TargetMode="External" /><Relationship Id="rId45" Type="http://schemas.openxmlformats.org/officeDocument/2006/relationships/hyperlink" Target="https://leedsunilibrary.wordpress.com/2018/08/30/the-ethics-of-online-research/" TargetMode="External" /><Relationship Id="rId46" Type="http://schemas.openxmlformats.org/officeDocument/2006/relationships/hyperlink" Target="https://blogs.lse.ac.uk/impactofsocialsciences/2019/06/18/using-twitter-as-a-data-source-an-overview-of-social-media-research-tools-2019/" TargetMode="External" /><Relationship Id="rId47" Type="http://schemas.openxmlformats.org/officeDocument/2006/relationships/hyperlink" Target="https://bit.ly/2RnwBQB" TargetMode="External" /><Relationship Id="rId48" Type="http://schemas.openxmlformats.org/officeDocument/2006/relationships/hyperlink" Target="https://www.ncl.ac.uk/press/articles/latest/2019/06/qs2020/?utm_source=twitter&amp;utm_medium=social&amp;utm_campaign=university-news-promotion&amp;utm_content=qs2020" TargetMode="External" /><Relationship Id="rId49" Type="http://schemas.openxmlformats.org/officeDocument/2006/relationships/hyperlink" Target="http://bit.ly/2IW2rBh" TargetMode="External" /><Relationship Id="rId50" Type="http://schemas.openxmlformats.org/officeDocument/2006/relationships/hyperlink" Target="https://onlinelibrary.wiley.com/doi/10.1111/hir.12247" TargetMode="External" /><Relationship Id="rId51" Type="http://schemas.openxmlformats.org/officeDocument/2006/relationships/hyperlink" Target="https://twitter.com/SonSocMed/status/1146418038528466945" TargetMode="External" /><Relationship Id="rId52" Type="http://schemas.openxmlformats.org/officeDocument/2006/relationships/hyperlink" Target="https://twitter.com/SonSocMed/status/1146418038528466945" TargetMode="External" /><Relationship Id="rId53" Type="http://schemas.openxmlformats.org/officeDocument/2006/relationships/hyperlink" Target="https://twitter.com/SonSocMed/status/1146418038528466945" TargetMode="External" /><Relationship Id="rId54" Type="http://schemas.openxmlformats.org/officeDocument/2006/relationships/hyperlink" Target="https://blogs.lse.ac.uk/impactofsocialsciences/2019/06/18/using-twitter-as-a-data-source-an-overview-of-social-media-research-tools-2019/" TargetMode="External" /><Relationship Id="rId55" Type="http://schemas.openxmlformats.org/officeDocument/2006/relationships/hyperlink" Target="https://blogs.lse.ac.uk/impactofsocialsciences/2019/06/18/using-twitter-as-a-data-source-an-overview-of-social-media-research-tools-2019/" TargetMode="External" /><Relationship Id="rId56" Type="http://schemas.openxmlformats.org/officeDocument/2006/relationships/hyperlink" Target="https://blogs.lse.ac.uk/impactofsocialsciences/2019/06/18/using-twitter-as-a-data-source-an-overview-of-social-media-research-tools-2019/" TargetMode="External" /><Relationship Id="rId57" Type="http://schemas.openxmlformats.org/officeDocument/2006/relationships/hyperlink" Target="https://blogs.lse.ac.uk/impactofsocialsciences/2019/06/18/using-twitter-as-a-data-source-an-overview-of-social-media-research-tools-2019/" TargetMode="External" /><Relationship Id="rId58" Type="http://schemas.openxmlformats.org/officeDocument/2006/relationships/hyperlink" Target="https://blogs.lse.ac.uk/impactofsocialsciences/2019/06/18/using-twitter-as-a-data-source-an-overview-of-social-media-research-tools-2019/" TargetMode="External" /><Relationship Id="rId59" Type="http://schemas.openxmlformats.org/officeDocument/2006/relationships/hyperlink" Target="https://blogs.lse.ac.uk/impactofsocialsciences/2019/06/18/using-twitter-as-a-data-source-an-overview-of-social-media-research-tools-2019/" TargetMode="External" /><Relationship Id="rId60" Type="http://schemas.openxmlformats.org/officeDocument/2006/relationships/hyperlink" Target="https://blogs.lse.ac.uk/impactofsocialsciences/2019/06/18/using-twitter-as-a-data-source-an-overview-of-social-media-research-tools-2019/" TargetMode="External" /><Relationship Id="rId61" Type="http://schemas.openxmlformats.org/officeDocument/2006/relationships/hyperlink" Target="https://blogs.lse.ac.uk/impactofsocialsciences/2019/06/18/using-twitter-as-a-data-source-an-overview-of-social-media-research-tools-2019/" TargetMode="External" /><Relationship Id="rId62" Type="http://schemas.openxmlformats.org/officeDocument/2006/relationships/hyperlink" Target="https://metro.co.uk/2019/07/04/bitcoin-consumes-energy-switzerland-research-shows-10113693/?ito=article.amp.share.top.twitter" TargetMode="External" /><Relationship Id="rId63" Type="http://schemas.openxmlformats.org/officeDocument/2006/relationships/hyperlink" Target="https://metro.co.uk/2019/07/04/bitcoin-consumes-energy-switzerland-research-shows-10113693/?ito=article.amp.share.top.twitter" TargetMode="External" /><Relationship Id="rId64" Type="http://schemas.openxmlformats.org/officeDocument/2006/relationships/hyperlink" Target="https://blogs.lse.ac.uk/impactofsocialsciences/2019/06/18/using-twitter-as-a-data-source-an-overview-of-social-media-research-tools-2019/?utm_sq=g4p1smogy5" TargetMode="External" /><Relationship Id="rId65" Type="http://schemas.openxmlformats.org/officeDocument/2006/relationships/hyperlink" Target="https://blogs.lse.ac.uk/impactofsocialsciences/2019/06/18/using-twitter-as-a-data-source-an-overview-of-social-media-research-tools-2019/" TargetMode="External" /><Relationship Id="rId66" Type="http://schemas.openxmlformats.org/officeDocument/2006/relationships/hyperlink" Target="https://twitter.com/helenbevan/status/1147391245033136130" TargetMode="External" /><Relationship Id="rId67" Type="http://schemas.openxmlformats.org/officeDocument/2006/relationships/hyperlink" Target="https://twitter.com/was3210/status/1147434198745198593" TargetMode="External" /><Relationship Id="rId68" Type="http://schemas.openxmlformats.org/officeDocument/2006/relationships/hyperlink" Target="https://twitter.com/was3210/status/1147434198745198593" TargetMode="External" /><Relationship Id="rId69" Type="http://schemas.openxmlformats.org/officeDocument/2006/relationships/hyperlink" Target="https://blogs.lse.ac.uk/impactofsocialsciences/2019/06/18/using-twitter-as-a-data-source-an-overview-of-social-media-research-tools-2019/" TargetMode="External" /><Relationship Id="rId70" Type="http://schemas.openxmlformats.org/officeDocument/2006/relationships/hyperlink" Target="https://blogs.lse.ac.uk/impactofsocialsciences/2019/06/18/using-twitter-as-a-data-source-an-overview-of-social-media-research-tools-2019/" TargetMode="External" /><Relationship Id="rId71" Type="http://schemas.openxmlformats.org/officeDocument/2006/relationships/hyperlink" Target="https://twitter.com/was3210/status/1147434198745198593" TargetMode="External" /><Relationship Id="rId72" Type="http://schemas.openxmlformats.org/officeDocument/2006/relationships/hyperlink" Target="https://twitter.com/was3210/status/1147434198745198593" TargetMode="External" /><Relationship Id="rId73" Type="http://schemas.openxmlformats.org/officeDocument/2006/relationships/hyperlink" Target="https://twitter.com/helenbevan/status/1147391245033136130" TargetMode="External" /><Relationship Id="rId74" Type="http://schemas.openxmlformats.org/officeDocument/2006/relationships/hyperlink" Target="https://bmjopen.bmj.com/content/9/Suppl_1/A25.1" TargetMode="External" /><Relationship Id="rId75" Type="http://schemas.openxmlformats.org/officeDocument/2006/relationships/hyperlink" Target="https://blogs.lse.ac.uk/impactofsocialsciences/?p=35732" TargetMode="External" /><Relationship Id="rId76" Type="http://schemas.openxmlformats.org/officeDocument/2006/relationships/hyperlink" Target="https://twitter.com/RainyDayPFTU/status/1146887069773586440" TargetMode="External" /><Relationship Id="rId77" Type="http://schemas.openxmlformats.org/officeDocument/2006/relationships/hyperlink" Target="https://www.thinkforwardinitiative.com/stories/saving-for-a-rainy-day-and-managing-other-unexpected-shocks" TargetMode="External" /><Relationship Id="rId78" Type="http://schemas.openxmlformats.org/officeDocument/2006/relationships/hyperlink" Target="https://www.thinkforwardinitiative.com/stories/saving-for-a-rainy-day-and-managing-other-unexpected-shocks" TargetMode="External" /><Relationship Id="rId79" Type="http://schemas.openxmlformats.org/officeDocument/2006/relationships/hyperlink" Target="https://twitter.com/RainyDayPFTU/status/1146059372172197890" TargetMode="External" /><Relationship Id="rId80" Type="http://schemas.openxmlformats.org/officeDocument/2006/relationships/hyperlink" Target="https://twitter.com/RainyDayPFTU/status/1146059372172197890" TargetMode="External" /><Relationship Id="rId81" Type="http://schemas.openxmlformats.org/officeDocument/2006/relationships/hyperlink" Target="https://twitter.com/philonedtech/status/1148250563861024768" TargetMode="External" /><Relationship Id="rId82" Type="http://schemas.openxmlformats.org/officeDocument/2006/relationships/hyperlink" Target="https://ocean.sagepub.com/blog/social-media-data-in-research-a-review-of-the-current-landscape" TargetMode="External" /><Relationship Id="rId83" Type="http://schemas.openxmlformats.org/officeDocument/2006/relationships/hyperlink" Target="https://www.eventbrite.com/e/social-media-digital-humanities-social-network-analysis-using-nodexl-tickets-59532362900/amp" TargetMode="External" /><Relationship Id="rId84" Type="http://schemas.openxmlformats.org/officeDocument/2006/relationships/hyperlink" Target="http://wp.lancs.ac.uk/laelpgconference/files/2019/07/LAELPGC_Programme_030719.pdf" TargetMode="External" /><Relationship Id="rId85" Type="http://schemas.openxmlformats.org/officeDocument/2006/relationships/hyperlink" Target="https://www.symplur.com/hcsmr/a-comparison-of-information-sharing-behaviours-across-379-health-conditions-on-twitter/" TargetMode="External" /><Relationship Id="rId86" Type="http://schemas.openxmlformats.org/officeDocument/2006/relationships/hyperlink" Target="https://www.symplur.com/hcsmr/a-comparison-of-information-sharing-behaviours-across-379-health-conditions-on-twitter/" TargetMode="External" /><Relationship Id="rId87" Type="http://schemas.openxmlformats.org/officeDocument/2006/relationships/hyperlink" Target="https://www.symplur.com/hcsmr/a-comparison-of-information-sharing-behaviours-across-379-health-conditions-on-twitter/" TargetMode="External" /><Relationship Id="rId88" Type="http://schemas.openxmlformats.org/officeDocument/2006/relationships/hyperlink" Target="https://www.symplur.com/hcsmr/a-comparison-of-information-sharing-behaviours-across-379-health-conditions-on-twitter/" TargetMode="External" /><Relationship Id="rId89" Type="http://schemas.openxmlformats.org/officeDocument/2006/relationships/hyperlink" Target="https://www.sheffield.ac.uk/polopoly_fs/1.670954!/file/Research-Ethics-Policy-Note-14.pdf" TargetMode="External" /><Relationship Id="rId90" Type="http://schemas.openxmlformats.org/officeDocument/2006/relationships/hyperlink" Target="https://digitalmedia.sheffield.ac.uk/media/Wasim+Ahmed+-+Ethics+of+Social+Media+Data/1_hbuwoaai" TargetMode="External" /><Relationship Id="rId91" Type="http://schemas.openxmlformats.org/officeDocument/2006/relationships/hyperlink" Target="http://eprints.whiterose.ac.uk/126729/" TargetMode="External" /><Relationship Id="rId92" Type="http://schemas.openxmlformats.org/officeDocument/2006/relationships/hyperlink" Target="https://www.eventbrite.com/e/social-media-digital-humanities-social-network-analysis-using-nodexl-tickets-59532362900" TargetMode="External" /><Relationship Id="rId93" Type="http://schemas.openxmlformats.org/officeDocument/2006/relationships/hyperlink" Target="https://www.eventbrite.com/e/social-media-digital-humanities-social-network-analysis-using-nodexl-tickets-59532362900" TargetMode="External" /><Relationship Id="rId94" Type="http://schemas.openxmlformats.org/officeDocument/2006/relationships/hyperlink" Target="https://www.eventbrite.com/e/social-media-digital-humanities-social-network-analysis-using-nodexl-tickets-59532362900" TargetMode="External" /><Relationship Id="rId95" Type="http://schemas.openxmlformats.org/officeDocument/2006/relationships/hyperlink" Target="https://www.eventbrite.com/e/social-media-digital-humanities-social-network-analysis-using-nodexl-tickets-59532362900" TargetMode="External" /><Relationship Id="rId96" Type="http://schemas.openxmlformats.org/officeDocument/2006/relationships/hyperlink" Target="https://www.eventbrite.com/e/social-media-digital-humanities-social-network-analysis-using-nodexl-tickets-59532362900" TargetMode="External" /><Relationship Id="rId97" Type="http://schemas.openxmlformats.org/officeDocument/2006/relationships/hyperlink" Target="https://www.eventbrite.com/e/social-media-digital-humanities-social-network-analysis-using-nodexl-tickets-59532362900" TargetMode="External" /><Relationship Id="rId98" Type="http://schemas.openxmlformats.org/officeDocument/2006/relationships/hyperlink" Target="https://www.eventbrite.com/e/social-media-digital-humanities-social-network-analysis-using-nodexl-tickets-59532362900" TargetMode="External" /><Relationship Id="rId99" Type="http://schemas.openxmlformats.org/officeDocument/2006/relationships/hyperlink" Target="https://www.eventbrite.com/e/social-media-digital-humanities-social-network-analysis-using-nodexl-tickets-59532362900" TargetMode="External" /><Relationship Id="rId100" Type="http://schemas.openxmlformats.org/officeDocument/2006/relationships/hyperlink" Target="https://www.eventbrite.com/e/social-media-digital-humanities-social-network-analysis-using-nodexl-tickets-59532362900" TargetMode="External" /><Relationship Id="rId101" Type="http://schemas.openxmlformats.org/officeDocument/2006/relationships/hyperlink" Target="https://blogs.lse.ac.uk/impactofsocialsciences/2019/06/18/using-twitter-as-a-data-source-an-overview-of-social-media-research-tools-2019" TargetMode="External" /><Relationship Id="rId102" Type="http://schemas.openxmlformats.org/officeDocument/2006/relationships/hyperlink" Target="https://blogs.lse.ac.uk/impactofsocialsciences/2019/06/18/using-twitter-as-a-data-source-an-overview-of-social-media-research-tools-2019" TargetMode="External" /><Relationship Id="rId103" Type="http://schemas.openxmlformats.org/officeDocument/2006/relationships/hyperlink" Target="https://www.eventbrite.com/e/social-media-digital-humanities-social-network-analysis-using-nodexl-tickets-59532362900" TargetMode="External" /><Relationship Id="rId104" Type="http://schemas.openxmlformats.org/officeDocument/2006/relationships/hyperlink" Target="https://www.eventbrite.com/e/social-media-digital-humanities-social-network-analysis-using-nodexl-tickets-59532362900" TargetMode="External" /><Relationship Id="rId105" Type="http://schemas.openxmlformats.org/officeDocument/2006/relationships/hyperlink" Target="https://link.springer.com/article/10.1007%2Fs00038-018-1192-5" TargetMode="External" /><Relationship Id="rId106" Type="http://schemas.openxmlformats.org/officeDocument/2006/relationships/hyperlink" Target="https://twitter.com/was3210/status/1146400309192908802" TargetMode="External" /><Relationship Id="rId107" Type="http://schemas.openxmlformats.org/officeDocument/2006/relationships/hyperlink" Target="http://www.nodexlgraphgallery.org/Pages/Graph.aspx?graphID=201982" TargetMode="External" /><Relationship Id="rId108" Type="http://schemas.openxmlformats.org/officeDocument/2006/relationships/hyperlink" Target="https://www.eventbrite.com/e/social-media-digital-humanities-social-network-analysis-using-nodexl-tickets-59532362900" TargetMode="External" /><Relationship Id="rId109" Type="http://schemas.openxmlformats.org/officeDocument/2006/relationships/hyperlink" Target="https://www.eventbrite.com/e/social-media-digital-humanities-social-network-analysis-using-nodexl-tickets-59532362900" TargetMode="External" /><Relationship Id="rId110" Type="http://schemas.openxmlformats.org/officeDocument/2006/relationships/hyperlink" Target="https://blogs.lse.ac.uk/impactofsocialsciences/2019/06/18/using-twitter-as-a-data-source-an-overview-of-social-media-research-tools-2019" TargetMode="External" /><Relationship Id="rId111" Type="http://schemas.openxmlformats.org/officeDocument/2006/relationships/hyperlink" Target="https://blogs.lse.ac.uk/impactofsocialsciences/2019/06/18/using-twitter-as-a-data-source-an-overview-of-social-media-research-tools-2019" TargetMode="External" /><Relationship Id="rId112" Type="http://schemas.openxmlformats.org/officeDocument/2006/relationships/hyperlink" Target="https://twitter.com/SocMediaConf/status/1147564223846912000" TargetMode="External" /><Relationship Id="rId113" Type="http://schemas.openxmlformats.org/officeDocument/2006/relationships/hyperlink" Target="https://twitter.com/SocMediaConf/status/1147564223846912000" TargetMode="External" /><Relationship Id="rId114" Type="http://schemas.openxmlformats.org/officeDocument/2006/relationships/hyperlink" Target="https://blogs.lse.ac.uk/impactofsocialsciences/?p=35899" TargetMode="External" /><Relationship Id="rId115" Type="http://schemas.openxmlformats.org/officeDocument/2006/relationships/hyperlink" Target="https://blogs.lse.ac.uk/impactofsocialsciences/?p=35899" TargetMode="External" /><Relationship Id="rId116" Type="http://schemas.openxmlformats.org/officeDocument/2006/relationships/hyperlink" Target="https://blogs.lse.ac.uk/impactofsocialsciences/?p=35732" TargetMode="External" /><Relationship Id="rId117" Type="http://schemas.openxmlformats.org/officeDocument/2006/relationships/hyperlink" Target="https://blogs.lse.ac.uk/impactofsocialsciences/?p=35842" TargetMode="External" /><Relationship Id="rId118" Type="http://schemas.openxmlformats.org/officeDocument/2006/relationships/hyperlink" Target="https://blogs.lse.ac.uk/impactofsocialsciences/?p=35732" TargetMode="External" /><Relationship Id="rId119" Type="http://schemas.openxmlformats.org/officeDocument/2006/relationships/hyperlink" Target="https://blogs.lse.ac.uk/impactofsocialsciences/?p=35732" TargetMode="External" /><Relationship Id="rId120" Type="http://schemas.openxmlformats.org/officeDocument/2006/relationships/hyperlink" Target="https://blogs.lse.ac.uk/impactofsocialsciences/?p=35732" TargetMode="External" /><Relationship Id="rId121" Type="http://schemas.openxmlformats.org/officeDocument/2006/relationships/hyperlink" Target="https://blogs.lse.ac.uk/impactofsocialsciences/?p=35842" TargetMode="External" /><Relationship Id="rId122" Type="http://schemas.openxmlformats.org/officeDocument/2006/relationships/hyperlink" Target="https://blogs.lse.ac.uk/impactofsocialsciences/2019/06/18/using-twitter-as-a-data-source-an-overview-of-social-media-research-tools-2019/" TargetMode="External" /><Relationship Id="rId123" Type="http://schemas.openxmlformats.org/officeDocument/2006/relationships/hyperlink" Target="https://blogs.lse.ac.uk/impactofsocialsciences/?p=35732" TargetMode="External" /><Relationship Id="rId124" Type="http://schemas.openxmlformats.org/officeDocument/2006/relationships/hyperlink" Target="https://blogs.lse.ac.uk/impactofsocialsciences/?p=35732" TargetMode="External" /><Relationship Id="rId125" Type="http://schemas.openxmlformats.org/officeDocument/2006/relationships/hyperlink" Target="https://www.eventbrite.com/e/social-media-digital-humanities-social-network-analysis-using-nodexl-tickets-59532362900" TargetMode="External" /><Relationship Id="rId126" Type="http://schemas.openxmlformats.org/officeDocument/2006/relationships/hyperlink" Target="https://www.eventbrite.com/e/social-media-digital-humanities-social-network-analysis-using-nodexl-tickets-59532362900" TargetMode="External" /><Relationship Id="rId127" Type="http://schemas.openxmlformats.org/officeDocument/2006/relationships/hyperlink" Target="https://www.eventbrite.com/e/social-media-digital-humanities-social-network-analysis-using-nodexl-tickets-59532362900" TargetMode="External" /><Relationship Id="rId128" Type="http://schemas.openxmlformats.org/officeDocument/2006/relationships/hyperlink" Target="https://www.eventbrite.com/e/social-media-digital-humanities-social-network-analysis-using-nodexl-tickets-59532362900" TargetMode="External" /><Relationship Id="rId129" Type="http://schemas.openxmlformats.org/officeDocument/2006/relationships/hyperlink" Target="https://www.eventbrite.com/e/social-media-digital-humanities-social-network-analysis-using-nodexl-tickets-59532362900" TargetMode="External" /><Relationship Id="rId130" Type="http://schemas.openxmlformats.org/officeDocument/2006/relationships/hyperlink" Target="https://www.eventbrite.com/e/social-media-digital-humanities-social-network-analysis-using-nodexl-tickets-59532362900" TargetMode="External" /><Relationship Id="rId131" Type="http://schemas.openxmlformats.org/officeDocument/2006/relationships/hyperlink" Target="https://twitter.com/was3210/status/1146400309192908802" TargetMode="External" /><Relationship Id="rId132" Type="http://schemas.openxmlformats.org/officeDocument/2006/relationships/hyperlink" Target="https://www.eventbrite.com/e/social-media-digital-humanities-social-network-analysis-using-nodexl-tickets-59532362900" TargetMode="External" /><Relationship Id="rId133" Type="http://schemas.openxmlformats.org/officeDocument/2006/relationships/hyperlink" Target="https://www.eventbrite.com/e/social-media-digital-humanities-social-network-analysis-using-nodexl-tickets-59532362900" TargetMode="External" /><Relationship Id="rId134" Type="http://schemas.openxmlformats.org/officeDocument/2006/relationships/hyperlink" Target="https://www.eventbrite.com/e/social-media-digital-humanities-social-network-analysis-using-nodexl-tickets-59532362900" TargetMode="External" /><Relationship Id="rId135" Type="http://schemas.openxmlformats.org/officeDocument/2006/relationships/hyperlink" Target="https://www.eventbrite.com/e/social-media-digital-humanities-social-network-analysis-using-nodexl-tickets-59532362900" TargetMode="External" /><Relationship Id="rId136" Type="http://schemas.openxmlformats.org/officeDocument/2006/relationships/hyperlink" Target="https://www.eventbrite.com/e/social-media-digital-humanities-social-network-analysis-using-nodexl-tickets-59532362900" TargetMode="External" /><Relationship Id="rId137" Type="http://schemas.openxmlformats.org/officeDocument/2006/relationships/hyperlink" Target="https://www.eventbrite.com/e/social-media-digital-humanities-social-network-analysis-using-nodexl-tickets-59532362900" TargetMode="External" /><Relationship Id="rId138" Type="http://schemas.openxmlformats.org/officeDocument/2006/relationships/hyperlink" Target="https://www.eventbrite.com/e/social-media-digital-humanities-social-network-analysis-using-nodexl-tickets-59532362900" TargetMode="External" /><Relationship Id="rId139" Type="http://schemas.openxmlformats.org/officeDocument/2006/relationships/hyperlink" Target="https://www.eventbrite.com/e/social-media-digital-humanities-social-network-analysis-using-nodexl-tickets-59532362900" TargetMode="External" /><Relationship Id="rId140" Type="http://schemas.openxmlformats.org/officeDocument/2006/relationships/hyperlink" Target="https://link.springer.com/article/10.1007/s00038-018-1192-5" TargetMode="External" /><Relationship Id="rId141" Type="http://schemas.openxmlformats.org/officeDocument/2006/relationships/hyperlink" Target="https://www.eventbrite.com/e/social-media-digital-humanities-social-network-analysis-using-nodexl-tickets-59532362900" TargetMode="External" /><Relationship Id="rId142" Type="http://schemas.openxmlformats.org/officeDocument/2006/relationships/hyperlink" Target="https://www.eventbrite.com/e/social-media-digital-humanities-social-network-analysis-using-nodexl-tickets-59532362900" TargetMode="External" /><Relationship Id="rId143" Type="http://schemas.openxmlformats.org/officeDocument/2006/relationships/hyperlink" Target="https://www.eventbrite.com/e/social-media-digital-humanities-social-network-analysis-using-nodexl-tickets-59532362900" TargetMode="External" /><Relationship Id="rId144" Type="http://schemas.openxmlformats.org/officeDocument/2006/relationships/hyperlink" Target="https://www.eventbrite.com/e/social-media-digital-humanities-social-network-analysis-using-nodexl-tickets-59532362900" TargetMode="External" /><Relationship Id="rId145" Type="http://schemas.openxmlformats.org/officeDocument/2006/relationships/hyperlink" Target="https://www.eventbrite.com/e/social-media-digital-humanities-social-network-analysis-using-nodexl-tickets-59532362900" TargetMode="External" /><Relationship Id="rId146" Type="http://schemas.openxmlformats.org/officeDocument/2006/relationships/hyperlink" Target="https://www.eventbrite.com/e/social-media-digital-humanities-social-network-analysis-using-nodexl-tickets-59532362900" TargetMode="External" /><Relationship Id="rId147" Type="http://schemas.openxmlformats.org/officeDocument/2006/relationships/hyperlink" Target="https://www.eventbrite.com/e/social-media-digital-humanities-social-network-analysis-using-nodexl-tickets-59532362900" TargetMode="External" /><Relationship Id="rId148" Type="http://schemas.openxmlformats.org/officeDocument/2006/relationships/hyperlink" Target="https://www.eventbrite.com/e/social-media-digital-humanities-social-network-analysis-using-nodexl-tickets-59532362900" TargetMode="External" /><Relationship Id="rId149" Type="http://schemas.openxmlformats.org/officeDocument/2006/relationships/hyperlink" Target="https://www.eventbrite.com/e/social-media-digital-humanities-social-network-analysis-using-nodexl-tickets-59532362900" TargetMode="External" /><Relationship Id="rId150" Type="http://schemas.openxmlformats.org/officeDocument/2006/relationships/hyperlink" Target="https://wasimahmed.org/2019/07/13/social-scientists-can-learn-to-analyse-twitter-data-for-academic-research-at-this-1-day-workshop-at-sheffhallamuni/" TargetMode="External" /><Relationship Id="rId151" Type="http://schemas.openxmlformats.org/officeDocument/2006/relationships/hyperlink" Target="https://www.moneyadviceservice.org.uk/en/articles/emergency-savings-how-much-is-enough" TargetMode="External" /><Relationship Id="rId152" Type="http://schemas.openxmlformats.org/officeDocument/2006/relationships/hyperlink" Target="https://www.retailgazette.co.uk/blog/2019/07/self-made-millionaires-soar-18-ebay/" TargetMode="External" /><Relationship Id="rId153" Type="http://schemas.openxmlformats.org/officeDocument/2006/relationships/hyperlink" Target="https://www.cnbc.com/2019/06/29/3-money-myths-that-hold-many-people-back-self-made-millionaire.html?__source=sharebar|twitter&amp;par=sharebar" TargetMode="External" /><Relationship Id="rId154" Type="http://schemas.openxmlformats.org/officeDocument/2006/relationships/hyperlink" Target="https://www.youtube.com/watch?v=YaPDTLGSFk8&amp;feature=youtu.be&amp;fbclid=IwAR0E0ChF5uKTwovUHpq0JRsDB0v4DlUqqqds3YPcFHcEZ2H2vUXbjwcxrN4" TargetMode="External" /><Relationship Id="rId155" Type="http://schemas.openxmlformats.org/officeDocument/2006/relationships/hyperlink" Target="https://rainydayapp.wordpress.com/2019/06/28/financial-fraudsters-are-becoming-more-sophisticated-heres-what-you-can-do-about-it/" TargetMode="External" /><Relationship Id="rId156" Type="http://schemas.openxmlformats.org/officeDocument/2006/relationships/hyperlink" Target="https://www.thenorthernecho.co.uk/business/17731837.urban-surfers-of-peterlee-has-become-multi-million-pound-business-trading-on-ebay/?ref=twtrec" TargetMode="External" /><Relationship Id="rId157" Type="http://schemas.openxmlformats.org/officeDocument/2006/relationships/hyperlink" Target="https://www.bbc.co.uk/news/world-africa-48882301" TargetMode="External" /><Relationship Id="rId158" Type="http://schemas.openxmlformats.org/officeDocument/2006/relationships/hyperlink" Target="https://www.retailgazette.co.uk/blog/2019/07/self-made-millionaires-soar-18-ebay/" TargetMode="External" /><Relationship Id="rId159" Type="http://schemas.openxmlformats.org/officeDocument/2006/relationships/hyperlink" Target="https://www.cnbc.com/2019/06/29/3-money-myths-that-hold-many-people-back-self-made-millionaire.html?__source=sharebar|twitter&amp;par=sharebar" TargetMode="External" /><Relationship Id="rId160" Type="http://schemas.openxmlformats.org/officeDocument/2006/relationships/hyperlink" Target="https://www.youtube.com/watch?v=YaPDTLGSFk8" TargetMode="External" /><Relationship Id="rId161" Type="http://schemas.openxmlformats.org/officeDocument/2006/relationships/hyperlink" Target="https://www.thenorthernecho.co.uk/business/17731837.urban-surfers-of-peterlee-has-become-multi-million-pound-business-trading-on-ebay/?ref=twtrec" TargetMode="External" /><Relationship Id="rId162" Type="http://schemas.openxmlformats.org/officeDocument/2006/relationships/hyperlink" Target="https://www.bbc.co.uk/news/world-africa-48882301" TargetMode="External" /><Relationship Id="rId163" Type="http://schemas.openxmlformats.org/officeDocument/2006/relationships/hyperlink" Target="https://www.huffingtonpost.co.uk/2016/01/07/ernst-and-young-removes-degree-classification-entry-criteria_n_7932590.html?ncid=other_twitter_cooo9wqtham&amp;utm_campaign=share_twitter" TargetMode="External" /><Relationship Id="rId164" Type="http://schemas.openxmlformats.org/officeDocument/2006/relationships/hyperlink" Target="https://www.youtube.com/watch?v=OjDLwnTyybo&amp;t=99s" TargetMode="External" /><Relationship Id="rId165" Type="http://schemas.openxmlformats.org/officeDocument/2006/relationships/hyperlink" Target="https://www.manchestereveningnews.co.uk/sport/football/man-city-kit-manchester-united-16513748?utm_source=twitter.com&amp;utm_medium=social&amp;utm_campaign=sharebar" TargetMode="External" /><Relationship Id="rId166" Type="http://schemas.openxmlformats.org/officeDocument/2006/relationships/hyperlink" Target="https://link.springer.com/article/10.1007%2Fs00038-018-1192-5" TargetMode="External" /><Relationship Id="rId167" Type="http://schemas.openxmlformats.org/officeDocument/2006/relationships/hyperlink" Target="https://link.springer.com/article/10.1057/s41253-019-00090-w" TargetMode="External" /><Relationship Id="rId168" Type="http://schemas.openxmlformats.org/officeDocument/2006/relationships/hyperlink" Target="https://www.eventbrite.com/e/social-media-digital-humanities-social-network-analysis-using-nodexl-tickets-59532362900" TargetMode="External" /><Relationship Id="rId169" Type="http://schemas.openxmlformats.org/officeDocument/2006/relationships/hyperlink" Target="https://link.springer.com/article/10.1057/s41253-019-00090-w" TargetMode="External" /><Relationship Id="rId170" Type="http://schemas.openxmlformats.org/officeDocument/2006/relationships/hyperlink" Target="https://www.eventbrite.com/e/social-media-digital-humanities-social-network-analysis-using-nodexl-tickets-59532362900" TargetMode="External" /><Relationship Id="rId171" Type="http://schemas.openxmlformats.org/officeDocument/2006/relationships/hyperlink" Target="https://blogs.lse.ac.uk/impactofsocialsciences/2019/06/18/using-twitter-as-a-data-source-an-overview-of-social-media-research-tools-2019/" TargetMode="External" /><Relationship Id="rId172" Type="http://schemas.openxmlformats.org/officeDocument/2006/relationships/hyperlink" Target="https://blogs.lse.ac.uk/impactofsocialsciences/2019/06/18/using-twitter-as-a-data-source-an-overview-of-social-media-research-tools-2019/" TargetMode="External" /><Relationship Id="rId173" Type="http://schemas.openxmlformats.org/officeDocument/2006/relationships/hyperlink" Target="https://blogs.lse.ac.uk/impactofsocialsciences/2019/06/18/using-twitter-as-a-data-source-an-overview-of-social-media-research-tools-2019/" TargetMode="External" /><Relationship Id="rId174" Type="http://schemas.openxmlformats.org/officeDocument/2006/relationships/hyperlink" Target="https://blogs.lse.ac.uk/impactofsocialsciences/2019/06/18/using-twitter-as-a-data-source-an-overview-of-social-media-research-tools-2019/" TargetMode="External" /><Relationship Id="rId175" Type="http://schemas.openxmlformats.org/officeDocument/2006/relationships/hyperlink" Target="https://www.eventbrite.com/e/social-media-digital-humanities-social-network-analysis-using-nodexl-tickets-59532362900" TargetMode="External" /><Relationship Id="rId176" Type="http://schemas.openxmlformats.org/officeDocument/2006/relationships/hyperlink" Target="https://blogs.lse.ac.uk/impactofsocialsciences/2019/06/18/using-twitter-as-a-data-source-an-overview-of-social-media-research-tools-2019/" TargetMode="External" /><Relationship Id="rId177" Type="http://schemas.openxmlformats.org/officeDocument/2006/relationships/hyperlink" Target="https://blogs.lse.ac.uk/impactofsocialsciences/2019/06/18/using-twitter-as-a-data-source-an-overview-of-social-media-research-tools-2019/" TargetMode="External" /><Relationship Id="rId178" Type="http://schemas.openxmlformats.org/officeDocument/2006/relationships/hyperlink" Target="https://blogs.lse.ac.uk/impactofsocialsciences/2019/06/18/using-twitter-as-a-data-source-an-overview-of-social-media-research-tools-2019/" TargetMode="External" /><Relationship Id="rId179" Type="http://schemas.openxmlformats.org/officeDocument/2006/relationships/hyperlink" Target="https://blogs.lse.ac.uk/impactofsocialsciences/2019/06/18/using-twitter-as-a-data-source-an-overview-of-social-media-research-tools-2019/" TargetMode="External" /><Relationship Id="rId180" Type="http://schemas.openxmlformats.org/officeDocument/2006/relationships/hyperlink" Target="https://blogs.lse.ac.uk/impactofsocialsciences/2019/06/18/using-twitter-as-a-data-source-an-overview-of-social-media-research-tools-2019/" TargetMode="External" /><Relationship Id="rId181" Type="http://schemas.openxmlformats.org/officeDocument/2006/relationships/hyperlink" Target="https://blogs.lse.ac.uk/impactofsocialsciences/2019/06/18/using-twitter-as-a-data-source-an-overview-of-social-media-research-tools-2019/" TargetMode="External" /><Relationship Id="rId182" Type="http://schemas.openxmlformats.org/officeDocument/2006/relationships/hyperlink" Target="https://blogs.lse.ac.uk/impactofsocialsciences/2019/06/18/using-twitter-as-a-data-source-an-overview-of-social-media-research-tools-2019/" TargetMode="External" /><Relationship Id="rId183" Type="http://schemas.openxmlformats.org/officeDocument/2006/relationships/hyperlink" Target="https://blogs.lse.ac.uk/impactofsocialsciences/2019/06/18/using-twitter-as-a-data-source-an-overview-of-social-media-research-tools-2019/" TargetMode="External" /><Relationship Id="rId184" Type="http://schemas.openxmlformats.org/officeDocument/2006/relationships/hyperlink" Target="https://blogs.lse.ac.uk/impactofsocialsciences/2019/06/18/using-twitter-as-a-data-source-an-overview-of-social-media-research-tools-2019" TargetMode="External" /><Relationship Id="rId185" Type="http://schemas.openxmlformats.org/officeDocument/2006/relationships/hyperlink" Target="https://blogs.lse.ac.uk/impactofsocialsciences/2019/06/18/using-twitter-as-a-data-source-an-overview-of-social-media-research-tools-2019/" TargetMode="External" /><Relationship Id="rId186" Type="http://schemas.openxmlformats.org/officeDocument/2006/relationships/hyperlink" Target="https://formative.jmir.org/2019/2/e13870/" TargetMode="External" /><Relationship Id="rId187" Type="http://schemas.openxmlformats.org/officeDocument/2006/relationships/hyperlink" Target="https://blogs.lse.ac.uk/impactofsocialsciences/2019/06/18/using-twitter-as-a-data-source-an-overview-of-social-media-research-tools-2019/" TargetMode="External" /><Relationship Id="rId188" Type="http://schemas.openxmlformats.org/officeDocument/2006/relationships/hyperlink" Target="https://blogs.lse.ac.uk/impactofsocialsciences/2019/06/18/using-twitter-as-a-data-source-an-overview-of-social-media-research-tools-2019/" TargetMode="External" /><Relationship Id="rId189" Type="http://schemas.openxmlformats.org/officeDocument/2006/relationships/hyperlink" Target="https://blogs.lse.ac.uk/impactofsocialsciences/2019/06/18/using-twitter-as-a-data-source-an-overview-of-social-media-research-tools-2019/" TargetMode="External" /><Relationship Id="rId190" Type="http://schemas.openxmlformats.org/officeDocument/2006/relationships/hyperlink" Target="https://blogs.lse.ac.uk/impactofsocialsciences/2019/06/18/using-twitter-as-a-data-source-an-overview-of-social-media-research-tools-2019/" TargetMode="External" /><Relationship Id="rId191" Type="http://schemas.openxmlformats.org/officeDocument/2006/relationships/hyperlink" Target="https://blogs.lse.ac.uk/impactofsocialsciences/2019/06/18/using-twitter-as-a-data-source-an-overview-of-social-media-research-tools-2019/" TargetMode="External" /><Relationship Id="rId192" Type="http://schemas.openxmlformats.org/officeDocument/2006/relationships/hyperlink" Target="https://blogs.lse.ac.uk/impactofsocialsciences/2019/06/18/using-twitter-as-a-data-source-an-overview-of-social-media-research-tools-2019/" TargetMode="External" /><Relationship Id="rId193" Type="http://schemas.openxmlformats.org/officeDocument/2006/relationships/hyperlink" Target="http://www.bristol.ac.uk/blackwell/events/2019/social-media-seminar.html" TargetMode="External" /><Relationship Id="rId194" Type="http://schemas.openxmlformats.org/officeDocument/2006/relationships/hyperlink" Target="https://blogs.lse.ac.uk/impactofsocialsciences/2019/06/18/using-twitter-as-a-data-source-an-overview-of-social-media-research-tools-2019/" TargetMode="External" /><Relationship Id="rId195" Type="http://schemas.openxmlformats.org/officeDocument/2006/relationships/hyperlink" Target="https://blogs.lse.ac.uk/impactofsocialsciences/2019/06/18/using-twitter-as-a-data-source-an-overview-of-social-media-research-tools-2019/" TargetMode="External" /><Relationship Id="rId196" Type="http://schemas.openxmlformats.org/officeDocument/2006/relationships/hyperlink" Target="https://pbs.twimg.com/media/D8tzCymXoAUh62z.jpg" TargetMode="External" /><Relationship Id="rId197" Type="http://schemas.openxmlformats.org/officeDocument/2006/relationships/hyperlink" Target="https://pbs.twimg.com/media/D826oRXXoAAsMav.jpg" TargetMode="External" /><Relationship Id="rId198" Type="http://schemas.openxmlformats.org/officeDocument/2006/relationships/hyperlink" Target="https://pbs.twimg.com/media/D826oRXXoAAsMav.jpg" TargetMode="External" /><Relationship Id="rId199" Type="http://schemas.openxmlformats.org/officeDocument/2006/relationships/hyperlink" Target="https://pbs.twimg.com/media/D826oRXXoAAsMav.jpg" TargetMode="External" /><Relationship Id="rId200" Type="http://schemas.openxmlformats.org/officeDocument/2006/relationships/hyperlink" Target="https://pbs.twimg.com/media/D826uhJWsAEXUUN.jpg" TargetMode="External" /><Relationship Id="rId201" Type="http://schemas.openxmlformats.org/officeDocument/2006/relationships/hyperlink" Target="https://pbs.twimg.com/media/D-90yLyWsAA9O44.jpg" TargetMode="External" /><Relationship Id="rId202" Type="http://schemas.openxmlformats.org/officeDocument/2006/relationships/hyperlink" Target="https://pbs.twimg.com/media/D-9u962WwAAYSTh.png" TargetMode="External" /><Relationship Id="rId203" Type="http://schemas.openxmlformats.org/officeDocument/2006/relationships/hyperlink" Target="https://pbs.twimg.com/media/D9aN4BuWwAA-3zY.jpg" TargetMode="External" /><Relationship Id="rId204" Type="http://schemas.openxmlformats.org/officeDocument/2006/relationships/hyperlink" Target="https://pbs.twimg.com/media/D-YRGIJXkAAOxOC.jpg" TargetMode="External" /><Relationship Id="rId205" Type="http://schemas.openxmlformats.org/officeDocument/2006/relationships/hyperlink" Target="https://pbs.twimg.com/media/D-ThKAlXUAEQkOC.jpg" TargetMode="External" /><Relationship Id="rId206" Type="http://schemas.openxmlformats.org/officeDocument/2006/relationships/hyperlink" Target="https://pbs.twimg.com/media/D-RBhClW4AAowwj.jpg" TargetMode="External" /><Relationship Id="rId207" Type="http://schemas.openxmlformats.org/officeDocument/2006/relationships/hyperlink" Target="https://pbs.twimg.com/media/D-LQGWuXoAAakgD.png" TargetMode="External" /><Relationship Id="rId208" Type="http://schemas.openxmlformats.org/officeDocument/2006/relationships/hyperlink" Target="https://pbs.twimg.com/media/D-deMrLXUAALYVK.png" TargetMode="External" /><Relationship Id="rId209" Type="http://schemas.openxmlformats.org/officeDocument/2006/relationships/hyperlink" Target="https://pbs.twimg.com/media/D_BB6bjWwAAB2un.jpg" TargetMode="External" /><Relationship Id="rId210" Type="http://schemas.openxmlformats.org/officeDocument/2006/relationships/hyperlink" Target="https://pbs.twimg.com/media/D_HPhm0WsAEINJE.jpg" TargetMode="External" /><Relationship Id="rId211" Type="http://schemas.openxmlformats.org/officeDocument/2006/relationships/hyperlink" Target="https://pbs.twimg.com/ext_tw_video_thumb/1146053780997201921/pu/img/cPqbhjt0wdKru_6b.jpg" TargetMode="External" /><Relationship Id="rId212" Type="http://schemas.openxmlformats.org/officeDocument/2006/relationships/hyperlink" Target="https://pbs.twimg.com/media/D-fLO8HXsAAR35m.jpg" TargetMode="External" /><Relationship Id="rId213" Type="http://schemas.openxmlformats.org/officeDocument/2006/relationships/hyperlink" Target="https://pbs.twimg.com/ext_tw_video_thumb/1146101401120104448/pu/img/6LIJniMWjj-eKCsv.jpg" TargetMode="External" /><Relationship Id="rId214" Type="http://schemas.openxmlformats.org/officeDocument/2006/relationships/hyperlink" Target="https://pbs.twimg.com/media/D-i1AlAXkAALFUt.jpg" TargetMode="External" /><Relationship Id="rId215" Type="http://schemas.openxmlformats.org/officeDocument/2006/relationships/hyperlink" Target="https://pbs.twimg.com/ext_tw_video_thumb/1146418016755834881/pu/img/TNNPecgKCuQQr5iZ.jpg" TargetMode="External" /><Relationship Id="rId216" Type="http://schemas.openxmlformats.org/officeDocument/2006/relationships/hyperlink" Target="https://pbs.twimg.com/ext_tw_video_thumb/1146845053802950656/pu/img/6z4LNJcCROaRGXdA.jpg" TargetMode="External" /><Relationship Id="rId217" Type="http://schemas.openxmlformats.org/officeDocument/2006/relationships/hyperlink" Target="https://pbs.twimg.com/media/D-vB9U-WsAgSOfF.jpg" TargetMode="External" /><Relationship Id="rId218" Type="http://schemas.openxmlformats.org/officeDocument/2006/relationships/hyperlink" Target="https://pbs.twimg.com/ext_tw_video_thumb/1149358472338825216/pu/img/4kQyr_XrXZyLDE9R.jpg" TargetMode="External" /><Relationship Id="rId219" Type="http://schemas.openxmlformats.org/officeDocument/2006/relationships/hyperlink" Target="https://pbs.twimg.com/ext_tw_video_thumb/1149740875393708034/pu/img/Fhw3dVaCumCaFSOv.jpg" TargetMode="External" /><Relationship Id="rId220" Type="http://schemas.openxmlformats.org/officeDocument/2006/relationships/hyperlink" Target="https://pbs.twimg.com/tweet_video_thumb/D_SMHYKW4AAFytR.jpg" TargetMode="External" /><Relationship Id="rId221" Type="http://schemas.openxmlformats.org/officeDocument/2006/relationships/hyperlink" Target="https://pbs.twimg.com/media/D-fSOktXsAc0kEh.jpg" TargetMode="External" /><Relationship Id="rId222" Type="http://schemas.openxmlformats.org/officeDocument/2006/relationships/hyperlink" Target="https://pbs.twimg.com/media/D-gKAGPWkAMYTAK.jpg" TargetMode="External" /><Relationship Id="rId223" Type="http://schemas.openxmlformats.org/officeDocument/2006/relationships/hyperlink" Target="https://pbs.twimg.com/media/D-jLzOkWsAAXv87.jpg" TargetMode="External" /><Relationship Id="rId224" Type="http://schemas.openxmlformats.org/officeDocument/2006/relationships/hyperlink" Target="https://pbs.twimg.com/media/D-lCv3dWkAE3AUE.jpg" TargetMode="External" /><Relationship Id="rId225" Type="http://schemas.openxmlformats.org/officeDocument/2006/relationships/hyperlink" Target="https://pbs.twimg.com/media/D-nXf5CWsAoBGYZ.jpg" TargetMode="External" /><Relationship Id="rId226" Type="http://schemas.openxmlformats.org/officeDocument/2006/relationships/hyperlink" Target="https://pbs.twimg.com/media/D-oUr54WkAE0pip.jpg" TargetMode="External" /><Relationship Id="rId227" Type="http://schemas.openxmlformats.org/officeDocument/2006/relationships/hyperlink" Target="https://pbs.twimg.com/media/D-o8uTpXoAA5mFF.jpg" TargetMode="External" /><Relationship Id="rId228" Type="http://schemas.openxmlformats.org/officeDocument/2006/relationships/hyperlink" Target="https://pbs.twimg.com/media/D-qQKCKX4AEwenQ.jpg" TargetMode="External" /><Relationship Id="rId229" Type="http://schemas.openxmlformats.org/officeDocument/2006/relationships/hyperlink" Target="https://pbs.twimg.com/media/D-vSOzzXoAAEU90.jpg" TargetMode="External" /><Relationship Id="rId230" Type="http://schemas.openxmlformats.org/officeDocument/2006/relationships/hyperlink" Target="https://pbs.twimg.com/media/D-yBhHaXoAAzIt8.jpg" TargetMode="External" /><Relationship Id="rId231" Type="http://schemas.openxmlformats.org/officeDocument/2006/relationships/hyperlink" Target="https://pbs.twimg.com/media/D-9-vUVXYAAsa42.jpg" TargetMode="External" /><Relationship Id="rId232" Type="http://schemas.openxmlformats.org/officeDocument/2006/relationships/hyperlink" Target="https://pbs.twimg.com/media/D--1nNZWkAA07hV.png" TargetMode="External" /><Relationship Id="rId233" Type="http://schemas.openxmlformats.org/officeDocument/2006/relationships/hyperlink" Target="https://pbs.twimg.com/media/D-zNK-4XYAE9S7y.jpg" TargetMode="External" /><Relationship Id="rId234" Type="http://schemas.openxmlformats.org/officeDocument/2006/relationships/hyperlink" Target="https://pbs.twimg.com/media/D-efdDAUIAE14-n.jpg" TargetMode="External" /><Relationship Id="rId235" Type="http://schemas.openxmlformats.org/officeDocument/2006/relationships/hyperlink" Target="https://pbs.twimg.com/ext_tw_video_thumb/1148682735923400704/pu/img/fTfyBjn0QD3Ge7TW.jpg" TargetMode="External" /><Relationship Id="rId236" Type="http://schemas.openxmlformats.org/officeDocument/2006/relationships/hyperlink" Target="https://pbs.twimg.com/ext_tw_video_thumb/1148532722777899008/pu/img/XM6nHwiLW2meADEI.jpg" TargetMode="External" /><Relationship Id="rId237" Type="http://schemas.openxmlformats.org/officeDocument/2006/relationships/hyperlink" Target="https://pbs.twimg.com/ext_tw_video_thumb/1149108544861605889/pu/img/I4MmfJ4vT3nPJeB8.jpg" TargetMode="External" /><Relationship Id="rId238" Type="http://schemas.openxmlformats.org/officeDocument/2006/relationships/hyperlink" Target="https://pbs.twimg.com/ext_tw_video_thumb/1150132289722114048/pu/img/XhscQY8JuqxzKC11.jpg" TargetMode="External" /><Relationship Id="rId239" Type="http://schemas.openxmlformats.org/officeDocument/2006/relationships/hyperlink" Target="https://pbs.twimg.com/media/D-dkQeFWwAA27GP.png" TargetMode="External" /><Relationship Id="rId240" Type="http://schemas.openxmlformats.org/officeDocument/2006/relationships/hyperlink" Target="https://pbs.twimg.com/media/D-eHjiOWwAAUDRU.png" TargetMode="External" /><Relationship Id="rId241" Type="http://schemas.openxmlformats.org/officeDocument/2006/relationships/hyperlink" Target="https://pbs.twimg.com/media/D-jT6euWsAAHJZm.jpg" TargetMode="External" /><Relationship Id="rId242" Type="http://schemas.openxmlformats.org/officeDocument/2006/relationships/hyperlink" Target="https://pbs.twimg.com/media/D-j6hD-WwAAg-Ps.png" TargetMode="External" /><Relationship Id="rId243" Type="http://schemas.openxmlformats.org/officeDocument/2006/relationships/hyperlink" Target="https://pbs.twimg.com/media/D-kSK2nW4AAoMcM.jpg" TargetMode="External" /><Relationship Id="rId244" Type="http://schemas.openxmlformats.org/officeDocument/2006/relationships/hyperlink" Target="https://pbs.twimg.com/media/D-piO8BWwAEe1mR.jpg" TargetMode="External" /><Relationship Id="rId245" Type="http://schemas.openxmlformats.org/officeDocument/2006/relationships/hyperlink" Target="https://pbs.twimg.com/media/D8tzCymXoAUh62z.jpg" TargetMode="External" /><Relationship Id="rId246" Type="http://schemas.openxmlformats.org/officeDocument/2006/relationships/hyperlink" Target="http://pbs.twimg.com/profile_images/910175222497710080/av5zmTRW_normal.jpg" TargetMode="External" /><Relationship Id="rId247" Type="http://schemas.openxmlformats.org/officeDocument/2006/relationships/hyperlink" Target="http://pbs.twimg.com/profile_images/976597189928542208/5Rw_-3fh_normal.jpg" TargetMode="External" /><Relationship Id="rId248" Type="http://schemas.openxmlformats.org/officeDocument/2006/relationships/hyperlink" Target="http://pbs.twimg.com/profile_images/1101894125820014592/lhkfnvOm_normal.jpg" TargetMode="External" /><Relationship Id="rId249" Type="http://schemas.openxmlformats.org/officeDocument/2006/relationships/hyperlink" Target="http://pbs.twimg.com/profile_images/1119164058379231233/LsbQ7iYJ_normal.jpg" TargetMode="External" /><Relationship Id="rId250" Type="http://schemas.openxmlformats.org/officeDocument/2006/relationships/hyperlink" Target="http://pbs.twimg.com/profile_images/866251961322156032/mrUoWm0p_normal.jpg" TargetMode="External" /><Relationship Id="rId251" Type="http://schemas.openxmlformats.org/officeDocument/2006/relationships/hyperlink" Target="http://pbs.twimg.com/profile_images/1068529271126208512/HtAyyp7S_normal.jpg" TargetMode="External" /><Relationship Id="rId252" Type="http://schemas.openxmlformats.org/officeDocument/2006/relationships/hyperlink" Target="http://pbs.twimg.com/profile_images/938398020584042496/lbI9Va1c_normal.jpg" TargetMode="External" /><Relationship Id="rId253" Type="http://schemas.openxmlformats.org/officeDocument/2006/relationships/hyperlink" Target="http://pbs.twimg.com/profile_images/828920060261593089/o6Eoapr7_normal.jpg" TargetMode="External" /><Relationship Id="rId254" Type="http://schemas.openxmlformats.org/officeDocument/2006/relationships/hyperlink" Target="http://pbs.twimg.com/profile_images/1061965124603404288/SCTeXD4z_normal.jpg" TargetMode="External" /><Relationship Id="rId255" Type="http://schemas.openxmlformats.org/officeDocument/2006/relationships/hyperlink" Target="http://pbs.twimg.com/profile_images/1133833025064771585/WhithDdO_normal.jpg" TargetMode="External" /><Relationship Id="rId256" Type="http://schemas.openxmlformats.org/officeDocument/2006/relationships/hyperlink" Target="http://pbs.twimg.com/profile_images/1146772070547841024/u1aKb70M_normal.jpg" TargetMode="External" /><Relationship Id="rId257" Type="http://schemas.openxmlformats.org/officeDocument/2006/relationships/hyperlink" Target="http://pbs.twimg.com/profile_images/1133801411345412096/7_PKXwCE_normal.jpg" TargetMode="External" /><Relationship Id="rId258" Type="http://schemas.openxmlformats.org/officeDocument/2006/relationships/hyperlink" Target="http://pbs.twimg.com/profile_images/874985879995125760/DT9B-r5m_normal.jpg" TargetMode="External" /><Relationship Id="rId259" Type="http://schemas.openxmlformats.org/officeDocument/2006/relationships/hyperlink" Target="http://pbs.twimg.com/profile_images/1083333523392602112/YUSrahyh_normal.jpg" TargetMode="External" /><Relationship Id="rId260" Type="http://schemas.openxmlformats.org/officeDocument/2006/relationships/hyperlink" Target="http://pbs.twimg.com/profile_images/1131110339888766981/JK5KnBn5_normal.jpg" TargetMode="External" /><Relationship Id="rId261" Type="http://schemas.openxmlformats.org/officeDocument/2006/relationships/hyperlink" Target="http://pbs.twimg.com/profile_images/489105656272543744/G5_bJDKT_normal.jpeg" TargetMode="External" /><Relationship Id="rId262" Type="http://schemas.openxmlformats.org/officeDocument/2006/relationships/hyperlink" Target="http://pbs.twimg.com/profile_images/1116376204364386305/7QJXBi6x_normal.jpg" TargetMode="External" /><Relationship Id="rId263" Type="http://schemas.openxmlformats.org/officeDocument/2006/relationships/hyperlink" Target="http://pbs.twimg.com/profile_images/1105107359431618560/IcEq4loB_normal.png" TargetMode="External" /><Relationship Id="rId264" Type="http://schemas.openxmlformats.org/officeDocument/2006/relationships/hyperlink" Target="http://pbs.twimg.com/profile_images/920256724010876929/_E_DFBra_normal.jpg" TargetMode="External" /><Relationship Id="rId265" Type="http://schemas.openxmlformats.org/officeDocument/2006/relationships/hyperlink" Target="http://pbs.twimg.com/profile_images/1092797947056738309/0juwDZ5H_normal.jpg" TargetMode="External" /><Relationship Id="rId266" Type="http://schemas.openxmlformats.org/officeDocument/2006/relationships/hyperlink" Target="http://pbs.twimg.com/profile_images/848494594539040768/WNVeZVHd_normal.jpg" TargetMode="External" /><Relationship Id="rId267" Type="http://schemas.openxmlformats.org/officeDocument/2006/relationships/hyperlink" Target="http://pbs.twimg.com/profile_images/1043088073284673536/ZoKjNNic_normal.jpg" TargetMode="External" /><Relationship Id="rId268" Type="http://schemas.openxmlformats.org/officeDocument/2006/relationships/hyperlink" Target="http://pbs.twimg.com/profile_images/1141657459599269888/IzEdI-Hx_normal.jpg" TargetMode="External" /><Relationship Id="rId269" Type="http://schemas.openxmlformats.org/officeDocument/2006/relationships/hyperlink" Target="http://pbs.twimg.com/profile_images/1043264845221642240/cEVTQZT7_normal.jpg" TargetMode="External" /><Relationship Id="rId270" Type="http://schemas.openxmlformats.org/officeDocument/2006/relationships/hyperlink" Target="http://pbs.twimg.com/profile_images/460037731742011392/89-wbbyN_normal.jpeg" TargetMode="External" /><Relationship Id="rId271" Type="http://schemas.openxmlformats.org/officeDocument/2006/relationships/hyperlink" Target="http://pbs.twimg.com/profile_images/1102976062739369985/EZcuBSt1_normal.png" TargetMode="External" /><Relationship Id="rId272" Type="http://schemas.openxmlformats.org/officeDocument/2006/relationships/hyperlink" Target="http://pbs.twimg.com/profile_images/1150194383217725440/4ey_eQPI_normal.jpg" TargetMode="External" /><Relationship Id="rId273" Type="http://schemas.openxmlformats.org/officeDocument/2006/relationships/hyperlink" Target="http://pbs.twimg.com/profile_images/1150194383217725440/4ey_eQPI_normal.jpg" TargetMode="External" /><Relationship Id="rId274" Type="http://schemas.openxmlformats.org/officeDocument/2006/relationships/hyperlink" Target="http://pbs.twimg.com/profile_images/1070786753706016768/eEBimI9p_normal.jpg" TargetMode="External" /><Relationship Id="rId275" Type="http://schemas.openxmlformats.org/officeDocument/2006/relationships/hyperlink" Target="http://pbs.twimg.com/profile_images/1057564877009707008/4mJ0c-Bi_normal.jpg" TargetMode="External" /><Relationship Id="rId276" Type="http://schemas.openxmlformats.org/officeDocument/2006/relationships/hyperlink" Target="http://pbs.twimg.com/profile_images/2161569036/NSMNSS_normal.JPG" TargetMode="External" /><Relationship Id="rId277" Type="http://schemas.openxmlformats.org/officeDocument/2006/relationships/hyperlink" Target="http://pbs.twimg.com/profile_images/972197921549668352/q35pAXK6_normal.jpg" TargetMode="External" /><Relationship Id="rId278" Type="http://schemas.openxmlformats.org/officeDocument/2006/relationships/hyperlink" Target="http://pbs.twimg.com/profile_images/1128030189022273537/ce_xp-Gy_normal.jpg" TargetMode="External" /><Relationship Id="rId279" Type="http://schemas.openxmlformats.org/officeDocument/2006/relationships/hyperlink" Target="http://pbs.twimg.com/profile_images/841939001212866560/IjX_Yzzz_normal.jpg" TargetMode="External" /><Relationship Id="rId280" Type="http://schemas.openxmlformats.org/officeDocument/2006/relationships/hyperlink" Target="http://pbs.twimg.com/profile_images/1142176392848826368/EzA8rdQD_normal.jpg" TargetMode="External" /><Relationship Id="rId281" Type="http://schemas.openxmlformats.org/officeDocument/2006/relationships/hyperlink" Target="http://pbs.twimg.com/profile_images/1102663389074067458/MZU9bPCN_normal.jpg" TargetMode="External" /><Relationship Id="rId282" Type="http://schemas.openxmlformats.org/officeDocument/2006/relationships/hyperlink" Target="http://pbs.twimg.com/profile_images/2258257973/Heartland4web_normal.jpg" TargetMode="External" /><Relationship Id="rId283" Type="http://schemas.openxmlformats.org/officeDocument/2006/relationships/hyperlink" Target="http://pbs.twimg.com/profile_images/1085463151854972928/JEjDxnZP_normal.jpg" TargetMode="External" /><Relationship Id="rId284" Type="http://schemas.openxmlformats.org/officeDocument/2006/relationships/hyperlink" Target="http://pbs.twimg.com/profile_images/3532181986/7c2af885cc0fab7babae2e0df1d1a9e3_normal.jpeg" TargetMode="External" /><Relationship Id="rId285" Type="http://schemas.openxmlformats.org/officeDocument/2006/relationships/hyperlink" Target="http://pbs.twimg.com/profile_images/770731174297604098/0L-3swJY_normal.jpg" TargetMode="External" /><Relationship Id="rId286" Type="http://schemas.openxmlformats.org/officeDocument/2006/relationships/hyperlink" Target="http://pbs.twimg.com/profile_images/817462906258386944/3Rrk3JS7_normal.jpg" TargetMode="External" /><Relationship Id="rId287" Type="http://schemas.openxmlformats.org/officeDocument/2006/relationships/hyperlink" Target="http://pbs.twimg.com/profile_images/1146457924778283008/-cEnlcke_normal.png" TargetMode="External" /><Relationship Id="rId288" Type="http://schemas.openxmlformats.org/officeDocument/2006/relationships/hyperlink" Target="http://pbs.twimg.com/profile_images/1121363849691709450/mXp43BYP_normal.jpg" TargetMode="External" /><Relationship Id="rId289" Type="http://schemas.openxmlformats.org/officeDocument/2006/relationships/hyperlink" Target="http://pbs.twimg.com/profile_images/1121363849691709450/mXp43BYP_normal.jpg" TargetMode="External" /><Relationship Id="rId290" Type="http://schemas.openxmlformats.org/officeDocument/2006/relationships/hyperlink" Target="http://pbs.twimg.com/profile_images/1069714229542961152/Y6hi7Him_normal.jpg" TargetMode="External" /><Relationship Id="rId291" Type="http://schemas.openxmlformats.org/officeDocument/2006/relationships/hyperlink" Target="http://pbs.twimg.com/profile_images/1111565723502022656/VjsJoO-A_normal.png" TargetMode="External" /><Relationship Id="rId292" Type="http://schemas.openxmlformats.org/officeDocument/2006/relationships/hyperlink" Target="http://pbs.twimg.com/profile_images/450992520550297600/NniRQaLk_normal.jpeg" TargetMode="External" /><Relationship Id="rId293" Type="http://schemas.openxmlformats.org/officeDocument/2006/relationships/hyperlink" Target="http://pbs.twimg.com/profile_images/731209885145239552/5pD3MB5M_normal.jpg" TargetMode="External" /><Relationship Id="rId294" Type="http://schemas.openxmlformats.org/officeDocument/2006/relationships/hyperlink" Target="http://pbs.twimg.com/profile_images/499257180009529344/CSWhr7LZ_normal.jpeg" TargetMode="External" /><Relationship Id="rId295" Type="http://schemas.openxmlformats.org/officeDocument/2006/relationships/hyperlink" Target="http://pbs.twimg.com/profile_images/499257180009529344/CSWhr7LZ_normal.jpeg" TargetMode="External" /><Relationship Id="rId296" Type="http://schemas.openxmlformats.org/officeDocument/2006/relationships/hyperlink" Target="http://pbs.twimg.com/profile_images/1102583861068865538/EiwMMLpc_normal.jpg" TargetMode="External" /><Relationship Id="rId297" Type="http://schemas.openxmlformats.org/officeDocument/2006/relationships/hyperlink" Target="http://pbs.twimg.com/profile_images/1148347090940153857/uhX59G7b_normal.jpg" TargetMode="External" /><Relationship Id="rId298" Type="http://schemas.openxmlformats.org/officeDocument/2006/relationships/hyperlink" Target="http://abs.twimg.com/sticky/default_profile_images/default_profile_normal.png" TargetMode="External" /><Relationship Id="rId299" Type="http://schemas.openxmlformats.org/officeDocument/2006/relationships/hyperlink" Target="http://pbs.twimg.com/profile_images/1129422054195945477/beCk_UUT_normal.jpg" TargetMode="External" /><Relationship Id="rId300" Type="http://schemas.openxmlformats.org/officeDocument/2006/relationships/hyperlink" Target="http://pbs.twimg.com/profile_images/1129422054195945477/beCk_UUT_normal.jpg" TargetMode="External" /><Relationship Id="rId301" Type="http://schemas.openxmlformats.org/officeDocument/2006/relationships/hyperlink" Target="http://pbs.twimg.com/profile_images/878678629500293121/7u6pHCOs_normal.jpg" TargetMode="External" /><Relationship Id="rId302" Type="http://schemas.openxmlformats.org/officeDocument/2006/relationships/hyperlink" Target="http://pbs.twimg.com/profile_images/3267376246/de28986efbf6f5fa891f62b9a0211ee0_normal.jpeg" TargetMode="External" /><Relationship Id="rId303" Type="http://schemas.openxmlformats.org/officeDocument/2006/relationships/hyperlink" Target="http://pbs.twimg.com/profile_images/694440270964899841/6TD_15lC_normal.jpg" TargetMode="External" /><Relationship Id="rId304" Type="http://schemas.openxmlformats.org/officeDocument/2006/relationships/hyperlink" Target="http://pbs.twimg.com/profile_images/1032199446573010944/ROLSiJdG_normal.jpg" TargetMode="External" /><Relationship Id="rId305" Type="http://schemas.openxmlformats.org/officeDocument/2006/relationships/hyperlink" Target="http://pbs.twimg.com/profile_images/1134192358365569025/Mia3Bo4x_normal.jpg" TargetMode="External" /><Relationship Id="rId306" Type="http://schemas.openxmlformats.org/officeDocument/2006/relationships/hyperlink" Target="http://pbs.twimg.com/profile_images/746774582091100160/MHg_TXgm_normal.jpg" TargetMode="External" /><Relationship Id="rId307" Type="http://schemas.openxmlformats.org/officeDocument/2006/relationships/hyperlink" Target="http://pbs.twimg.com/profile_images/442318740412055552/7PS6LVs4_normal.jpeg" TargetMode="External" /><Relationship Id="rId308" Type="http://schemas.openxmlformats.org/officeDocument/2006/relationships/hyperlink" Target="http://pbs.twimg.com/profile_images/1147787099917180933/Zbza0ON8_normal.jpg" TargetMode="External" /><Relationship Id="rId309" Type="http://schemas.openxmlformats.org/officeDocument/2006/relationships/hyperlink" Target="http://pbs.twimg.com/profile_images/2156246148/image_normal.jpg" TargetMode="External" /><Relationship Id="rId310" Type="http://schemas.openxmlformats.org/officeDocument/2006/relationships/hyperlink" Target="http://pbs.twimg.com/profile_images/2156246148/image_normal.jpg" TargetMode="External" /><Relationship Id="rId311" Type="http://schemas.openxmlformats.org/officeDocument/2006/relationships/hyperlink" Target="http://pbs.twimg.com/profile_images/2156246148/image_normal.jpg" TargetMode="External" /><Relationship Id="rId312" Type="http://schemas.openxmlformats.org/officeDocument/2006/relationships/hyperlink" Target="http://pbs.twimg.com/profile_images/2156246148/image_normal.jpg" TargetMode="External" /><Relationship Id="rId313" Type="http://schemas.openxmlformats.org/officeDocument/2006/relationships/hyperlink" Target="http://pbs.twimg.com/profile_images/741063277548044289/5Z73u8tj_normal.jpg" TargetMode="External" /><Relationship Id="rId314" Type="http://schemas.openxmlformats.org/officeDocument/2006/relationships/hyperlink" Target="http://pbs.twimg.com/profile_images/813464241462124545/WAaqM3uG_normal.jpg" TargetMode="External" /><Relationship Id="rId315" Type="http://schemas.openxmlformats.org/officeDocument/2006/relationships/hyperlink" Target="http://pbs.twimg.com/profile_images/378800000611128908/8d8e1c4984b4d9ee557d6722f805912a_normal.jpeg" TargetMode="External" /><Relationship Id="rId316" Type="http://schemas.openxmlformats.org/officeDocument/2006/relationships/hyperlink" Target="http://pbs.twimg.com/profile_images/857072871746752513/2S-zNH_R_normal.jpg" TargetMode="External" /><Relationship Id="rId317" Type="http://schemas.openxmlformats.org/officeDocument/2006/relationships/hyperlink" Target="http://pbs.twimg.com/profile_images/1088467528379260928/Jpqavmrb_normal.jpg" TargetMode="External" /><Relationship Id="rId318" Type="http://schemas.openxmlformats.org/officeDocument/2006/relationships/hyperlink" Target="https://pbs.twimg.com/media/D826oRXXoAAsMav.jpg" TargetMode="External" /><Relationship Id="rId319" Type="http://schemas.openxmlformats.org/officeDocument/2006/relationships/hyperlink" Target="http://pbs.twimg.com/profile_images/760774125522518016/jhzjWv0i_normal.jpg" TargetMode="External" /><Relationship Id="rId320" Type="http://schemas.openxmlformats.org/officeDocument/2006/relationships/hyperlink" Target="http://pbs.twimg.com/profile_images/1136525117285179392/4LBIES5Y_normal.png" TargetMode="External" /><Relationship Id="rId321" Type="http://schemas.openxmlformats.org/officeDocument/2006/relationships/hyperlink" Target="https://pbs.twimg.com/media/D826oRXXoAAsMav.jpg" TargetMode="External" /><Relationship Id="rId322" Type="http://schemas.openxmlformats.org/officeDocument/2006/relationships/hyperlink" Target="http://pbs.twimg.com/profile_images/760774125522518016/jhzjWv0i_normal.jpg" TargetMode="External" /><Relationship Id="rId323" Type="http://schemas.openxmlformats.org/officeDocument/2006/relationships/hyperlink" Target="http://pbs.twimg.com/profile_images/760774125522518016/jhzjWv0i_normal.jpg" TargetMode="External" /><Relationship Id="rId324" Type="http://schemas.openxmlformats.org/officeDocument/2006/relationships/hyperlink" Target="http://pbs.twimg.com/profile_images/1136525117285179392/4LBIES5Y_normal.png" TargetMode="External" /><Relationship Id="rId325" Type="http://schemas.openxmlformats.org/officeDocument/2006/relationships/hyperlink" Target="https://pbs.twimg.com/media/D826oRXXoAAsMav.jpg" TargetMode="External" /><Relationship Id="rId326" Type="http://schemas.openxmlformats.org/officeDocument/2006/relationships/hyperlink" Target="https://pbs.twimg.com/media/D826uhJWsAEXUUN.jpg" TargetMode="External" /><Relationship Id="rId327" Type="http://schemas.openxmlformats.org/officeDocument/2006/relationships/hyperlink" Target="http://pbs.twimg.com/profile_images/760774125522518016/jhzjWv0i_normal.jpg" TargetMode="External" /><Relationship Id="rId328" Type="http://schemas.openxmlformats.org/officeDocument/2006/relationships/hyperlink" Target="http://pbs.twimg.com/profile_images/760774125522518016/jhzjWv0i_normal.jpg" TargetMode="External" /><Relationship Id="rId329" Type="http://schemas.openxmlformats.org/officeDocument/2006/relationships/hyperlink" Target="http://pbs.twimg.com/profile_images/1136525117285179392/4LBIES5Y_normal.png" TargetMode="External" /><Relationship Id="rId330" Type="http://schemas.openxmlformats.org/officeDocument/2006/relationships/hyperlink" Target="http://pbs.twimg.com/profile_images/760774125522518016/jhzjWv0i_normal.jpg" TargetMode="External" /><Relationship Id="rId331" Type="http://schemas.openxmlformats.org/officeDocument/2006/relationships/hyperlink" Target="http://pbs.twimg.com/profile_images/1136525117285179392/4LBIES5Y_normal.png" TargetMode="External" /><Relationship Id="rId332" Type="http://schemas.openxmlformats.org/officeDocument/2006/relationships/hyperlink" Target="http://pbs.twimg.com/profile_images/760774125522518016/jhzjWv0i_normal.jpg" TargetMode="External" /><Relationship Id="rId333" Type="http://schemas.openxmlformats.org/officeDocument/2006/relationships/hyperlink" Target="http://pbs.twimg.com/profile_images/1136525117285179392/4LBIES5Y_normal.png" TargetMode="External" /><Relationship Id="rId334" Type="http://schemas.openxmlformats.org/officeDocument/2006/relationships/hyperlink" Target="http://pbs.twimg.com/profile_images/1136525117285179392/4LBIES5Y_normal.png" TargetMode="External" /><Relationship Id="rId335" Type="http://schemas.openxmlformats.org/officeDocument/2006/relationships/hyperlink" Target="http://pbs.twimg.com/profile_images/1148367639850422279/hwPsaNfW_normal.png" TargetMode="External" /><Relationship Id="rId336" Type="http://schemas.openxmlformats.org/officeDocument/2006/relationships/hyperlink" Target="http://pbs.twimg.com/profile_images/837378254667452417/7spZ1vGU_normal.jpg" TargetMode="External" /><Relationship Id="rId337" Type="http://schemas.openxmlformats.org/officeDocument/2006/relationships/hyperlink" Target="http://pbs.twimg.com/profile_images/837378254667452417/7spZ1vGU_normal.jpg" TargetMode="External" /><Relationship Id="rId338" Type="http://schemas.openxmlformats.org/officeDocument/2006/relationships/hyperlink" Target="http://pbs.twimg.com/profile_images/837378254667452417/7spZ1vGU_normal.jpg" TargetMode="External" /><Relationship Id="rId339" Type="http://schemas.openxmlformats.org/officeDocument/2006/relationships/hyperlink" Target="http://pbs.twimg.com/profile_images/837378254667452417/7spZ1vGU_normal.jpg" TargetMode="External" /><Relationship Id="rId340" Type="http://schemas.openxmlformats.org/officeDocument/2006/relationships/hyperlink" Target="http://pbs.twimg.com/profile_images/837378254667452417/7spZ1vGU_normal.jpg" TargetMode="External" /><Relationship Id="rId341" Type="http://schemas.openxmlformats.org/officeDocument/2006/relationships/hyperlink" Target="http://pbs.twimg.com/profile_images/783652165965479936/K7UyJyCD_normal.jpg" TargetMode="External" /><Relationship Id="rId342" Type="http://schemas.openxmlformats.org/officeDocument/2006/relationships/hyperlink" Target="http://pbs.twimg.com/profile_images/658238458075459584/xMjzmAtG_normal.jpg" TargetMode="External" /><Relationship Id="rId343" Type="http://schemas.openxmlformats.org/officeDocument/2006/relationships/hyperlink" Target="http://pbs.twimg.com/profile_images/1068329878850686976/UH5WzvpQ_normal.jpg" TargetMode="External" /><Relationship Id="rId344" Type="http://schemas.openxmlformats.org/officeDocument/2006/relationships/hyperlink" Target="http://pbs.twimg.com/profile_images/1068329878850686976/UH5WzvpQ_normal.jpg" TargetMode="External" /><Relationship Id="rId345" Type="http://schemas.openxmlformats.org/officeDocument/2006/relationships/hyperlink" Target="http://pbs.twimg.com/profile_images/1068329878850686976/UH5WzvpQ_normal.jpg" TargetMode="External" /><Relationship Id="rId346" Type="http://schemas.openxmlformats.org/officeDocument/2006/relationships/hyperlink" Target="http://pbs.twimg.com/profile_images/855503087049482242/S7WZv--L_normal.jpg" TargetMode="External" /><Relationship Id="rId347" Type="http://schemas.openxmlformats.org/officeDocument/2006/relationships/hyperlink" Target="http://pbs.twimg.com/profile_images/488805943497338880/vjzEF43F_normal.png" TargetMode="External" /><Relationship Id="rId348" Type="http://schemas.openxmlformats.org/officeDocument/2006/relationships/hyperlink" Target="http://pbs.twimg.com/profile_images/1064825940839157760/8EFfe6QT_normal.jpg" TargetMode="External" /><Relationship Id="rId349" Type="http://schemas.openxmlformats.org/officeDocument/2006/relationships/hyperlink" Target="https://pbs.twimg.com/media/D-90yLyWsAA9O44.jpg" TargetMode="External" /><Relationship Id="rId350" Type="http://schemas.openxmlformats.org/officeDocument/2006/relationships/hyperlink" Target="http://pbs.twimg.com/profile_images/2190857671/photo_normal.jpg" TargetMode="External" /><Relationship Id="rId351" Type="http://schemas.openxmlformats.org/officeDocument/2006/relationships/hyperlink" Target="http://pbs.twimg.com/profile_images/2190857671/photo_normal.jpg" TargetMode="External" /><Relationship Id="rId352" Type="http://schemas.openxmlformats.org/officeDocument/2006/relationships/hyperlink" Target="http://pbs.twimg.com/profile_images/1068329878850686976/UH5WzvpQ_normal.jpg" TargetMode="External" /><Relationship Id="rId353" Type="http://schemas.openxmlformats.org/officeDocument/2006/relationships/hyperlink" Target="http://pbs.twimg.com/profile_images/1068329878850686976/UH5WzvpQ_normal.jpg" TargetMode="External" /><Relationship Id="rId354" Type="http://schemas.openxmlformats.org/officeDocument/2006/relationships/hyperlink" Target="http://pbs.twimg.com/profile_images/1068329878850686976/UH5WzvpQ_normal.jpg" TargetMode="External" /><Relationship Id="rId355" Type="http://schemas.openxmlformats.org/officeDocument/2006/relationships/hyperlink" Target="http://pbs.twimg.com/profile_images/1068329878850686976/UH5WzvpQ_normal.jpg" TargetMode="External" /><Relationship Id="rId356" Type="http://schemas.openxmlformats.org/officeDocument/2006/relationships/hyperlink" Target="http://pbs.twimg.com/profile_images/1068329878850686976/UH5WzvpQ_normal.jpg" TargetMode="External" /><Relationship Id="rId357" Type="http://schemas.openxmlformats.org/officeDocument/2006/relationships/hyperlink" Target="http://pbs.twimg.com/profile_images/2190857671/photo_normal.jpg" TargetMode="External" /><Relationship Id="rId358" Type="http://schemas.openxmlformats.org/officeDocument/2006/relationships/hyperlink" Target="https://pbs.twimg.com/media/D-9u962WwAAYSTh.png" TargetMode="External" /><Relationship Id="rId359" Type="http://schemas.openxmlformats.org/officeDocument/2006/relationships/hyperlink" Target="http://pbs.twimg.com/profile_images/2190857671/photo_normal.jpg" TargetMode="External" /><Relationship Id="rId360" Type="http://schemas.openxmlformats.org/officeDocument/2006/relationships/hyperlink" Target="http://pbs.twimg.com/profile_images/1068329878850686976/UH5WzvpQ_normal.jpg" TargetMode="External" /><Relationship Id="rId361" Type="http://schemas.openxmlformats.org/officeDocument/2006/relationships/hyperlink" Target="http://pbs.twimg.com/profile_images/1068329878850686976/UH5WzvpQ_normal.jpg" TargetMode="External" /><Relationship Id="rId362" Type="http://schemas.openxmlformats.org/officeDocument/2006/relationships/hyperlink" Target="http://pbs.twimg.com/profile_images/1068329878850686976/UH5WzvpQ_normal.jpg" TargetMode="External" /><Relationship Id="rId363" Type="http://schemas.openxmlformats.org/officeDocument/2006/relationships/hyperlink" Target="http://pbs.twimg.com/profile_images/1068329878850686976/UH5WzvpQ_normal.jpg" TargetMode="External" /><Relationship Id="rId364" Type="http://schemas.openxmlformats.org/officeDocument/2006/relationships/hyperlink" Target="http://pbs.twimg.com/profile_images/1068329878850686976/UH5WzvpQ_normal.jpg" TargetMode="External" /><Relationship Id="rId365" Type="http://schemas.openxmlformats.org/officeDocument/2006/relationships/hyperlink" Target="http://pbs.twimg.com/profile_images/967506429027418114/cIlK0Mf0_normal.jpg" TargetMode="External" /><Relationship Id="rId366" Type="http://schemas.openxmlformats.org/officeDocument/2006/relationships/hyperlink" Target="http://pbs.twimg.com/profile_images/967506429027418114/cIlK0Mf0_normal.jpg" TargetMode="External" /><Relationship Id="rId367" Type="http://schemas.openxmlformats.org/officeDocument/2006/relationships/hyperlink" Target="http://pbs.twimg.com/profile_images/967506429027418114/cIlK0Mf0_normal.jpg" TargetMode="External" /><Relationship Id="rId368" Type="http://schemas.openxmlformats.org/officeDocument/2006/relationships/hyperlink" Target="http://pbs.twimg.com/profile_images/967506429027418114/cIlK0Mf0_normal.jpg" TargetMode="External" /><Relationship Id="rId369" Type="http://schemas.openxmlformats.org/officeDocument/2006/relationships/hyperlink" Target="http://pbs.twimg.com/profile_images/967506429027418114/cIlK0Mf0_normal.jpg" TargetMode="External" /><Relationship Id="rId370" Type="http://schemas.openxmlformats.org/officeDocument/2006/relationships/hyperlink" Target="http://pbs.twimg.com/profile_images/967506429027418114/cIlK0Mf0_normal.jpg" TargetMode="External" /><Relationship Id="rId371" Type="http://schemas.openxmlformats.org/officeDocument/2006/relationships/hyperlink" Target="http://pbs.twimg.com/profile_images/967506429027418114/cIlK0Mf0_normal.jpg" TargetMode="External" /><Relationship Id="rId372" Type="http://schemas.openxmlformats.org/officeDocument/2006/relationships/hyperlink" Target="http://pbs.twimg.com/profile_images/967506429027418114/cIlK0Mf0_normal.jpg" TargetMode="External" /><Relationship Id="rId373" Type="http://schemas.openxmlformats.org/officeDocument/2006/relationships/hyperlink" Target="http://pbs.twimg.com/profile_images/967506429027418114/cIlK0Mf0_normal.jpg" TargetMode="External" /><Relationship Id="rId374" Type="http://schemas.openxmlformats.org/officeDocument/2006/relationships/hyperlink" Target="http://pbs.twimg.com/profile_images/967506429027418114/cIlK0Mf0_normal.jpg" TargetMode="External" /><Relationship Id="rId375" Type="http://schemas.openxmlformats.org/officeDocument/2006/relationships/hyperlink" Target="http://pbs.twimg.com/profile_images/967506429027418114/cIlK0Mf0_normal.jpg" TargetMode="External" /><Relationship Id="rId376" Type="http://schemas.openxmlformats.org/officeDocument/2006/relationships/hyperlink" Target="http://pbs.twimg.com/profile_images/967506429027418114/cIlK0Mf0_normal.jpg" TargetMode="External" /><Relationship Id="rId377" Type="http://schemas.openxmlformats.org/officeDocument/2006/relationships/hyperlink" Target="http://pbs.twimg.com/profile_images/967506429027418114/cIlK0Mf0_normal.jpg" TargetMode="External" /><Relationship Id="rId378" Type="http://schemas.openxmlformats.org/officeDocument/2006/relationships/hyperlink" Target="http://pbs.twimg.com/profile_images/967506429027418114/cIlK0Mf0_normal.jpg" TargetMode="External" /><Relationship Id="rId379" Type="http://schemas.openxmlformats.org/officeDocument/2006/relationships/hyperlink" Target="http://pbs.twimg.com/profile_images/967506429027418114/cIlK0Mf0_normal.jpg" TargetMode="External" /><Relationship Id="rId380" Type="http://schemas.openxmlformats.org/officeDocument/2006/relationships/hyperlink" Target="http://pbs.twimg.com/profile_images/967506429027418114/cIlK0Mf0_normal.jpg" TargetMode="External" /><Relationship Id="rId381" Type="http://schemas.openxmlformats.org/officeDocument/2006/relationships/hyperlink" Target="http://pbs.twimg.com/profile_images/983304127202684928/sHdgPnVi_normal.jpg" TargetMode="External" /><Relationship Id="rId382" Type="http://schemas.openxmlformats.org/officeDocument/2006/relationships/hyperlink" Target="http://pbs.twimg.com/profile_images/1145428952/blog_uplink_normal.jpg" TargetMode="External" /><Relationship Id="rId383" Type="http://schemas.openxmlformats.org/officeDocument/2006/relationships/hyperlink" Target="http://pbs.twimg.com/profile_images/610361457910284288/1mGE0aTY_normal.jpg" TargetMode="External" /><Relationship Id="rId384" Type="http://schemas.openxmlformats.org/officeDocument/2006/relationships/hyperlink" Target="http://pbs.twimg.com/profile_images/992646950393647104/gJKnD55Z_normal.jpg" TargetMode="External" /><Relationship Id="rId385" Type="http://schemas.openxmlformats.org/officeDocument/2006/relationships/hyperlink" Target="http://pbs.twimg.com/profile_images/610361457910284288/1mGE0aTY_normal.jpg" TargetMode="External" /><Relationship Id="rId386" Type="http://schemas.openxmlformats.org/officeDocument/2006/relationships/hyperlink" Target="http://pbs.twimg.com/profile_images/610361457910284288/1mGE0aTY_normal.jpg" TargetMode="External" /><Relationship Id="rId387" Type="http://schemas.openxmlformats.org/officeDocument/2006/relationships/hyperlink" Target="http://pbs.twimg.com/profile_images/610361457910284288/1mGE0aTY_normal.jpg" TargetMode="External" /><Relationship Id="rId388" Type="http://schemas.openxmlformats.org/officeDocument/2006/relationships/hyperlink" Target="http://pbs.twimg.com/profile_images/945953979535564800/L3zNCNHo_normal.jpg" TargetMode="External" /><Relationship Id="rId389" Type="http://schemas.openxmlformats.org/officeDocument/2006/relationships/hyperlink" Target="http://pbs.twimg.com/profile_images/610361457910284288/1mGE0aTY_normal.jpg" TargetMode="External" /><Relationship Id="rId390" Type="http://schemas.openxmlformats.org/officeDocument/2006/relationships/hyperlink" Target="http://pbs.twimg.com/profile_images/942456518074564608/SZctDvWe_normal.jpg" TargetMode="External" /><Relationship Id="rId391" Type="http://schemas.openxmlformats.org/officeDocument/2006/relationships/hyperlink" Target="http://pbs.twimg.com/profile_images/1038138917843808256/eactcl1I_normal.jpg" TargetMode="External" /><Relationship Id="rId392" Type="http://schemas.openxmlformats.org/officeDocument/2006/relationships/hyperlink" Target="http://pbs.twimg.com/profile_images/1024656949458153472/Ok-BD5V__normal.jpg" TargetMode="External" /><Relationship Id="rId393" Type="http://schemas.openxmlformats.org/officeDocument/2006/relationships/hyperlink" Target="http://pbs.twimg.com/profile_images/598951050222170112/mW0tMsJg_normal.jpg" TargetMode="External" /><Relationship Id="rId394" Type="http://schemas.openxmlformats.org/officeDocument/2006/relationships/hyperlink" Target="http://pbs.twimg.com/profile_images/828564150787985408/CR4wEcF9_normal.jpg" TargetMode="External" /><Relationship Id="rId395" Type="http://schemas.openxmlformats.org/officeDocument/2006/relationships/hyperlink" Target="http://pbs.twimg.com/profile_images/983324781457104896/OJXdfPPM_normal.jpg" TargetMode="External" /><Relationship Id="rId396" Type="http://schemas.openxmlformats.org/officeDocument/2006/relationships/hyperlink" Target="http://pbs.twimg.com/profile_images/1102940827075203073/3Ywj3wKa_normal.png" TargetMode="External" /><Relationship Id="rId397" Type="http://schemas.openxmlformats.org/officeDocument/2006/relationships/hyperlink" Target="https://pbs.twimg.com/media/D9aN4BuWwAA-3zY.jpg" TargetMode="External" /><Relationship Id="rId398" Type="http://schemas.openxmlformats.org/officeDocument/2006/relationships/hyperlink" Target="http://pbs.twimg.com/profile_images/1102940827075203073/3Ywj3wKa_normal.png" TargetMode="External" /><Relationship Id="rId399" Type="http://schemas.openxmlformats.org/officeDocument/2006/relationships/hyperlink" Target="https://pbs.twimg.com/media/D-YRGIJXkAAOxOC.jpg" TargetMode="External" /><Relationship Id="rId400" Type="http://schemas.openxmlformats.org/officeDocument/2006/relationships/hyperlink" Target="http://pbs.twimg.com/profile_images/1102940827075203073/3Ywj3wKa_normal.png" TargetMode="External" /><Relationship Id="rId401" Type="http://schemas.openxmlformats.org/officeDocument/2006/relationships/hyperlink" Target="https://pbs.twimg.com/media/D-ThKAlXUAEQkOC.jpg" TargetMode="External" /><Relationship Id="rId402" Type="http://schemas.openxmlformats.org/officeDocument/2006/relationships/hyperlink" Target="https://pbs.twimg.com/media/D-RBhClW4AAowwj.jpg" TargetMode="External" /><Relationship Id="rId403" Type="http://schemas.openxmlformats.org/officeDocument/2006/relationships/hyperlink" Target="http://pbs.twimg.com/profile_images/1102940827075203073/3Ywj3wKa_normal.png" TargetMode="External" /><Relationship Id="rId404" Type="http://schemas.openxmlformats.org/officeDocument/2006/relationships/hyperlink" Target="https://pbs.twimg.com/media/D-LQGWuXoAAakgD.png" TargetMode="External" /><Relationship Id="rId405" Type="http://schemas.openxmlformats.org/officeDocument/2006/relationships/hyperlink" Target="http://pbs.twimg.com/profile_images/1058048657038094336/9VczTA2O_normal.jpg" TargetMode="External" /><Relationship Id="rId406" Type="http://schemas.openxmlformats.org/officeDocument/2006/relationships/hyperlink" Target="http://pbs.twimg.com/profile_images/1102940827075203073/3Ywj3wKa_normal.png" TargetMode="External" /><Relationship Id="rId407" Type="http://schemas.openxmlformats.org/officeDocument/2006/relationships/hyperlink" Target="http://pbs.twimg.com/profile_images/1132335395528691712/161rXVij_normal.jpg" TargetMode="External" /><Relationship Id="rId408" Type="http://schemas.openxmlformats.org/officeDocument/2006/relationships/hyperlink" Target="https://pbs.twimg.com/media/D-deMrLXUAALYVK.png" TargetMode="External" /><Relationship Id="rId409" Type="http://schemas.openxmlformats.org/officeDocument/2006/relationships/hyperlink" Target="http://pbs.twimg.com/profile_images/1015328036705538048/D8Gtstw7_normal.jpg" TargetMode="External" /><Relationship Id="rId410" Type="http://schemas.openxmlformats.org/officeDocument/2006/relationships/hyperlink" Target="http://pbs.twimg.com/profile_images/1015328036705538048/D8Gtstw7_normal.jpg" TargetMode="External" /><Relationship Id="rId411" Type="http://schemas.openxmlformats.org/officeDocument/2006/relationships/hyperlink" Target="http://pbs.twimg.com/profile_images/1132335395528691712/161rXVij_normal.jpg" TargetMode="External" /><Relationship Id="rId412" Type="http://schemas.openxmlformats.org/officeDocument/2006/relationships/hyperlink" Target="http://pbs.twimg.com/profile_images/1102940827075203073/3Ywj3wKa_normal.png" TargetMode="External" /><Relationship Id="rId413" Type="http://schemas.openxmlformats.org/officeDocument/2006/relationships/hyperlink" Target="http://pbs.twimg.com/profile_images/1102940827075203073/3Ywj3wKa_normal.png" TargetMode="External" /><Relationship Id="rId414" Type="http://schemas.openxmlformats.org/officeDocument/2006/relationships/hyperlink" Target="http://pbs.twimg.com/profile_images/514961341967114241/9oD39MJA_normal.jpeg" TargetMode="External" /><Relationship Id="rId415" Type="http://schemas.openxmlformats.org/officeDocument/2006/relationships/hyperlink" Target="http://pbs.twimg.com/profile_images/514961341967114241/9oD39MJA_normal.jpeg" TargetMode="External" /><Relationship Id="rId416" Type="http://schemas.openxmlformats.org/officeDocument/2006/relationships/hyperlink" Target="http://pbs.twimg.com/profile_images/514961341967114241/9oD39MJA_normal.jpeg" TargetMode="External" /><Relationship Id="rId417" Type="http://schemas.openxmlformats.org/officeDocument/2006/relationships/hyperlink" Target="http://pbs.twimg.com/profile_images/514961341967114241/9oD39MJA_normal.jpeg" TargetMode="External" /><Relationship Id="rId418" Type="http://schemas.openxmlformats.org/officeDocument/2006/relationships/hyperlink" Target="http://pbs.twimg.com/profile_images/514961341967114241/9oD39MJA_normal.jpeg" TargetMode="External" /><Relationship Id="rId419" Type="http://schemas.openxmlformats.org/officeDocument/2006/relationships/hyperlink" Target="http://pbs.twimg.com/profile_images/1132335395528691712/161rXVij_normal.jpg" TargetMode="External" /><Relationship Id="rId420" Type="http://schemas.openxmlformats.org/officeDocument/2006/relationships/hyperlink" Target="http://pbs.twimg.com/profile_images/1102940827075203073/3Ywj3wKa_normal.png" TargetMode="External" /><Relationship Id="rId421" Type="http://schemas.openxmlformats.org/officeDocument/2006/relationships/hyperlink" Target="http://pbs.twimg.com/profile_images/685394970635821057/SasdU3nB_normal.png" TargetMode="External" /><Relationship Id="rId422" Type="http://schemas.openxmlformats.org/officeDocument/2006/relationships/hyperlink" Target="http://pbs.twimg.com/profile_images/1102940827075203073/3Ywj3wKa_normal.png" TargetMode="External" /><Relationship Id="rId423" Type="http://schemas.openxmlformats.org/officeDocument/2006/relationships/hyperlink" Target="http://pbs.twimg.com/profile_images/1046656251122221056/w8rfC0nL_normal.jpg" TargetMode="External" /><Relationship Id="rId424" Type="http://schemas.openxmlformats.org/officeDocument/2006/relationships/hyperlink" Target="http://pbs.twimg.com/profile_images/1102940827075203073/3Ywj3wKa_normal.png" TargetMode="External" /><Relationship Id="rId425" Type="http://schemas.openxmlformats.org/officeDocument/2006/relationships/hyperlink" Target="http://pbs.twimg.com/profile_images/949370217951649794/J34iyAy0_normal.jpg" TargetMode="External" /><Relationship Id="rId426" Type="http://schemas.openxmlformats.org/officeDocument/2006/relationships/hyperlink" Target="http://pbs.twimg.com/profile_images/1102940827075203073/3Ywj3wKa_normal.png" TargetMode="External" /><Relationship Id="rId427" Type="http://schemas.openxmlformats.org/officeDocument/2006/relationships/hyperlink" Target="http://pbs.twimg.com/profile_images/1138016428261564418/7YJjY4t8_normal.jpg" TargetMode="External" /><Relationship Id="rId428" Type="http://schemas.openxmlformats.org/officeDocument/2006/relationships/hyperlink" Target="http://pbs.twimg.com/profile_images/1102940827075203073/3Ywj3wKa_normal.png" TargetMode="External" /><Relationship Id="rId429" Type="http://schemas.openxmlformats.org/officeDocument/2006/relationships/hyperlink" Target="http://pbs.twimg.com/profile_images/710772475584315393/0-A6Tj51_normal.jpg" TargetMode="External" /><Relationship Id="rId430" Type="http://schemas.openxmlformats.org/officeDocument/2006/relationships/hyperlink" Target="http://pbs.twimg.com/profile_images/1102940827075203073/3Ywj3wKa_normal.png" TargetMode="External" /><Relationship Id="rId431" Type="http://schemas.openxmlformats.org/officeDocument/2006/relationships/hyperlink" Target="http://pbs.twimg.com/profile_images/1040560619806765056/aIFfG1tM_normal.jpg" TargetMode="External" /><Relationship Id="rId432" Type="http://schemas.openxmlformats.org/officeDocument/2006/relationships/hyperlink" Target="http://pbs.twimg.com/profile_images/459256371544727552/DF5zU3yS_normal.jpeg" TargetMode="External" /><Relationship Id="rId433" Type="http://schemas.openxmlformats.org/officeDocument/2006/relationships/hyperlink" Target="http://pbs.twimg.com/profile_images/1132335395528691712/161rXVij_normal.jpg" TargetMode="External" /><Relationship Id="rId434" Type="http://schemas.openxmlformats.org/officeDocument/2006/relationships/hyperlink" Target="http://pbs.twimg.com/profile_images/1102940827075203073/3Ywj3wKa_normal.png" TargetMode="External" /><Relationship Id="rId435" Type="http://schemas.openxmlformats.org/officeDocument/2006/relationships/hyperlink" Target="http://pbs.twimg.com/profile_images/459256371544727552/DF5zU3yS_normal.jpeg" TargetMode="External" /><Relationship Id="rId436" Type="http://schemas.openxmlformats.org/officeDocument/2006/relationships/hyperlink" Target="http://pbs.twimg.com/profile_images/459256371544727552/DF5zU3yS_normal.jpeg" TargetMode="External" /><Relationship Id="rId437" Type="http://schemas.openxmlformats.org/officeDocument/2006/relationships/hyperlink" Target="http://pbs.twimg.com/profile_images/459256371544727552/DF5zU3yS_normal.jpeg" TargetMode="External" /><Relationship Id="rId438" Type="http://schemas.openxmlformats.org/officeDocument/2006/relationships/hyperlink" Target="http://pbs.twimg.com/profile_images/1102940827075203073/3Ywj3wKa_normal.png" TargetMode="External" /><Relationship Id="rId439" Type="http://schemas.openxmlformats.org/officeDocument/2006/relationships/hyperlink" Target="http://pbs.twimg.com/profile_images/1102940827075203073/3Ywj3wKa_normal.png" TargetMode="External" /><Relationship Id="rId440" Type="http://schemas.openxmlformats.org/officeDocument/2006/relationships/hyperlink" Target="http://pbs.twimg.com/profile_images/614400415069769728/t6ZBxhIg_normal.jpg" TargetMode="External" /><Relationship Id="rId441" Type="http://schemas.openxmlformats.org/officeDocument/2006/relationships/hyperlink" Target="http://pbs.twimg.com/profile_images/1102940827075203073/3Ywj3wKa_normal.png" TargetMode="External" /><Relationship Id="rId442" Type="http://schemas.openxmlformats.org/officeDocument/2006/relationships/hyperlink" Target="http://pbs.twimg.com/profile_images/1111565723502022656/VjsJoO-A_normal.png" TargetMode="External" /><Relationship Id="rId443" Type="http://schemas.openxmlformats.org/officeDocument/2006/relationships/hyperlink" Target="http://pbs.twimg.com/profile_images/1111565723502022656/VjsJoO-A_normal.png" TargetMode="External" /><Relationship Id="rId444" Type="http://schemas.openxmlformats.org/officeDocument/2006/relationships/hyperlink" Target="http://pbs.twimg.com/profile_images/1132335395528691712/161rXVij_normal.jpg" TargetMode="External" /><Relationship Id="rId445" Type="http://schemas.openxmlformats.org/officeDocument/2006/relationships/hyperlink" Target="http://pbs.twimg.com/profile_images/1102940827075203073/3Ywj3wKa_normal.png" TargetMode="External" /><Relationship Id="rId446" Type="http://schemas.openxmlformats.org/officeDocument/2006/relationships/hyperlink" Target="http://pbs.twimg.com/profile_images/580394947855159296/BxAFgtKN_normal.jpg" TargetMode="External" /><Relationship Id="rId447" Type="http://schemas.openxmlformats.org/officeDocument/2006/relationships/hyperlink" Target="http://pbs.twimg.com/profile_images/580394947855159296/BxAFgtKN_normal.jpg" TargetMode="External" /><Relationship Id="rId448" Type="http://schemas.openxmlformats.org/officeDocument/2006/relationships/hyperlink" Target="http://pbs.twimg.com/profile_images/580394947855159296/BxAFgtKN_normal.jpg" TargetMode="External" /><Relationship Id="rId449" Type="http://schemas.openxmlformats.org/officeDocument/2006/relationships/hyperlink" Target="http://pbs.twimg.com/profile_images/1102940827075203073/3Ywj3wKa_normal.png" TargetMode="External" /><Relationship Id="rId450" Type="http://schemas.openxmlformats.org/officeDocument/2006/relationships/hyperlink" Target="http://pbs.twimg.com/profile_images/1102940827075203073/3Ywj3wKa_normal.png" TargetMode="External" /><Relationship Id="rId451" Type="http://schemas.openxmlformats.org/officeDocument/2006/relationships/hyperlink" Target="http://pbs.twimg.com/profile_images/1133288839030726657/3PtAwybM_normal.jpg" TargetMode="External" /><Relationship Id="rId452" Type="http://schemas.openxmlformats.org/officeDocument/2006/relationships/hyperlink" Target="http://pbs.twimg.com/profile_images/1102940827075203073/3Ywj3wKa_normal.png" TargetMode="External" /><Relationship Id="rId453" Type="http://schemas.openxmlformats.org/officeDocument/2006/relationships/hyperlink" Target="http://pbs.twimg.com/profile_images/378800000339149999/d40c13a89655fe1d2c064610aed85780_normal.jpeg" TargetMode="External" /><Relationship Id="rId454" Type="http://schemas.openxmlformats.org/officeDocument/2006/relationships/hyperlink" Target="http://pbs.twimg.com/profile_images/1102940827075203073/3Ywj3wKa_normal.png" TargetMode="External" /><Relationship Id="rId455" Type="http://schemas.openxmlformats.org/officeDocument/2006/relationships/hyperlink" Target="http://pbs.twimg.com/profile_images/1045197576859860992/Z3waumKM_normal.jpg" TargetMode="External" /><Relationship Id="rId456" Type="http://schemas.openxmlformats.org/officeDocument/2006/relationships/hyperlink" Target="http://pbs.twimg.com/profile_images/1102940827075203073/3Ywj3wKa_normal.png" TargetMode="External" /><Relationship Id="rId457" Type="http://schemas.openxmlformats.org/officeDocument/2006/relationships/hyperlink" Target="http://pbs.twimg.com/profile_images/1102940827075203073/3Ywj3wKa_normal.png" TargetMode="External" /><Relationship Id="rId458" Type="http://schemas.openxmlformats.org/officeDocument/2006/relationships/hyperlink" Target="http://pbs.twimg.com/profile_images/1027872098696482817/blGjaeDH_normal.jpg" TargetMode="External" /><Relationship Id="rId459" Type="http://schemas.openxmlformats.org/officeDocument/2006/relationships/hyperlink" Target="http://pbs.twimg.com/profile_images/1027872098696482817/blGjaeDH_normal.jpg" TargetMode="External" /><Relationship Id="rId460" Type="http://schemas.openxmlformats.org/officeDocument/2006/relationships/hyperlink" Target="http://pbs.twimg.com/profile_images/1102940827075203073/3Ywj3wKa_normal.png" TargetMode="External" /><Relationship Id="rId461" Type="http://schemas.openxmlformats.org/officeDocument/2006/relationships/hyperlink" Target="http://pbs.twimg.com/profile_images/1771074427/image_normal.jpg" TargetMode="External" /><Relationship Id="rId462" Type="http://schemas.openxmlformats.org/officeDocument/2006/relationships/hyperlink" Target="http://pbs.twimg.com/profile_images/1102940827075203073/3Ywj3wKa_normal.png" TargetMode="External" /><Relationship Id="rId463" Type="http://schemas.openxmlformats.org/officeDocument/2006/relationships/hyperlink" Target="http://pbs.twimg.com/profile_images/1031931519512793088/9vXDfGZL_normal.jpg" TargetMode="External" /><Relationship Id="rId464" Type="http://schemas.openxmlformats.org/officeDocument/2006/relationships/hyperlink" Target="http://pbs.twimg.com/profile_images/1031931519512793088/9vXDfGZL_normal.jpg" TargetMode="External" /><Relationship Id="rId465" Type="http://schemas.openxmlformats.org/officeDocument/2006/relationships/hyperlink" Target="http://pbs.twimg.com/profile_images/917835960007700480/aALlwRMu_normal.jpg" TargetMode="External" /><Relationship Id="rId466" Type="http://schemas.openxmlformats.org/officeDocument/2006/relationships/hyperlink" Target="http://pbs.twimg.com/profile_images/1102940827075203073/3Ywj3wKa_normal.png" TargetMode="External" /><Relationship Id="rId467" Type="http://schemas.openxmlformats.org/officeDocument/2006/relationships/hyperlink" Target="http://pbs.twimg.com/profile_images/1102940827075203073/3Ywj3wKa_normal.png" TargetMode="External" /><Relationship Id="rId468" Type="http://schemas.openxmlformats.org/officeDocument/2006/relationships/hyperlink" Target="http://pbs.twimg.com/profile_images/1102940827075203073/3Ywj3wKa_normal.png" TargetMode="External" /><Relationship Id="rId469" Type="http://schemas.openxmlformats.org/officeDocument/2006/relationships/hyperlink" Target="http://pbs.twimg.com/profile_images/1102940827075203073/3Ywj3wKa_normal.png" TargetMode="External" /><Relationship Id="rId470" Type="http://schemas.openxmlformats.org/officeDocument/2006/relationships/hyperlink" Target="http://pbs.twimg.com/profile_images/685926471077072896/FVn9MBix_normal.jpg" TargetMode="External" /><Relationship Id="rId471" Type="http://schemas.openxmlformats.org/officeDocument/2006/relationships/hyperlink" Target="http://pbs.twimg.com/profile_images/1102940827075203073/3Ywj3wKa_normal.png" TargetMode="External" /><Relationship Id="rId472" Type="http://schemas.openxmlformats.org/officeDocument/2006/relationships/hyperlink" Target="http://pbs.twimg.com/profile_images/887680448234758146/YyeW9v4G_normal.jpg" TargetMode="External" /><Relationship Id="rId473" Type="http://schemas.openxmlformats.org/officeDocument/2006/relationships/hyperlink" Target="http://pbs.twimg.com/profile_images/1101894125820014592/lhkfnvOm_normal.jpg" TargetMode="External" /><Relationship Id="rId474" Type="http://schemas.openxmlformats.org/officeDocument/2006/relationships/hyperlink" Target="http://pbs.twimg.com/profile_images/1101894125820014592/lhkfnvOm_normal.jpg" TargetMode="External" /><Relationship Id="rId475" Type="http://schemas.openxmlformats.org/officeDocument/2006/relationships/hyperlink" Target="http://pbs.twimg.com/profile_images/1102940827075203073/3Ywj3wKa_normal.png" TargetMode="External" /><Relationship Id="rId476" Type="http://schemas.openxmlformats.org/officeDocument/2006/relationships/hyperlink" Target="http://pbs.twimg.com/profile_images/887680448234758146/YyeW9v4G_normal.jpg" TargetMode="External" /><Relationship Id="rId477" Type="http://schemas.openxmlformats.org/officeDocument/2006/relationships/hyperlink" Target="http://pbs.twimg.com/profile_images/1102940827075203073/3Ywj3wKa_normal.png" TargetMode="External" /><Relationship Id="rId478" Type="http://schemas.openxmlformats.org/officeDocument/2006/relationships/hyperlink" Target="http://pbs.twimg.com/profile_images/1068329878850686976/UH5WzvpQ_normal.jpg" TargetMode="External" /><Relationship Id="rId479" Type="http://schemas.openxmlformats.org/officeDocument/2006/relationships/hyperlink" Target="http://pbs.twimg.com/profile_images/1102940827075203073/3Ywj3wKa_normal.png" TargetMode="External" /><Relationship Id="rId480" Type="http://schemas.openxmlformats.org/officeDocument/2006/relationships/hyperlink" Target="http://pbs.twimg.com/profile_images/957988379173556224/a6YOjb2f_normal.jpg" TargetMode="External" /><Relationship Id="rId481" Type="http://schemas.openxmlformats.org/officeDocument/2006/relationships/hyperlink" Target="http://pbs.twimg.com/profile_images/1102940827075203073/3Ywj3wKa_normal.png" TargetMode="External" /><Relationship Id="rId482" Type="http://schemas.openxmlformats.org/officeDocument/2006/relationships/hyperlink" Target="https://pbs.twimg.com/media/D_BB6bjWwAAB2un.jpg" TargetMode="External" /><Relationship Id="rId483" Type="http://schemas.openxmlformats.org/officeDocument/2006/relationships/hyperlink" Target="http://pbs.twimg.com/profile_images/1102940827075203073/3Ywj3wKa_normal.png" TargetMode="External" /><Relationship Id="rId484" Type="http://schemas.openxmlformats.org/officeDocument/2006/relationships/hyperlink" Target="http://pbs.twimg.com/profile_images/1121536920973139969/l7DR082v_normal.jpg" TargetMode="External" /><Relationship Id="rId485" Type="http://schemas.openxmlformats.org/officeDocument/2006/relationships/hyperlink" Target="http://pbs.twimg.com/profile_images/1102940827075203073/3Ywj3wKa_normal.png" TargetMode="External" /><Relationship Id="rId486" Type="http://schemas.openxmlformats.org/officeDocument/2006/relationships/hyperlink" Target="http://pbs.twimg.com/profile_images/776173479817121792/dN2GMFlD_normal.jpg" TargetMode="External" /><Relationship Id="rId487" Type="http://schemas.openxmlformats.org/officeDocument/2006/relationships/hyperlink" Target="http://pbs.twimg.com/profile_images/1102940827075203073/3Ywj3wKa_normal.png" TargetMode="External" /><Relationship Id="rId488" Type="http://schemas.openxmlformats.org/officeDocument/2006/relationships/hyperlink" Target="https://pbs.twimg.com/media/D_HPhm0WsAEINJE.jpg" TargetMode="External" /><Relationship Id="rId489" Type="http://schemas.openxmlformats.org/officeDocument/2006/relationships/hyperlink" Target="http://pbs.twimg.com/profile_images/1102940827075203073/3Ywj3wKa_normal.png" TargetMode="External" /><Relationship Id="rId490" Type="http://schemas.openxmlformats.org/officeDocument/2006/relationships/hyperlink" Target="http://pbs.twimg.com/profile_images/1146499461297971203/v3T9RcUy_normal.png" TargetMode="External" /><Relationship Id="rId491" Type="http://schemas.openxmlformats.org/officeDocument/2006/relationships/hyperlink" Target="http://pbs.twimg.com/profile_images/1102940827075203073/3Ywj3wKa_normal.png" TargetMode="External" /><Relationship Id="rId492" Type="http://schemas.openxmlformats.org/officeDocument/2006/relationships/hyperlink" Target="http://pbs.twimg.com/profile_images/854813617061068801/APMcNz3A_normal.jpg" TargetMode="External" /><Relationship Id="rId493" Type="http://schemas.openxmlformats.org/officeDocument/2006/relationships/hyperlink" Target="http://pbs.twimg.com/profile_images/1030813591748964352/SK1WVieR_normal.jpg" TargetMode="External" /><Relationship Id="rId494" Type="http://schemas.openxmlformats.org/officeDocument/2006/relationships/hyperlink" Target="http://pbs.twimg.com/profile_images/1030813591748964352/SK1WVieR_normal.jpg" TargetMode="External" /><Relationship Id="rId495" Type="http://schemas.openxmlformats.org/officeDocument/2006/relationships/hyperlink" Target="http://pbs.twimg.com/profile_images/1030813591748964352/SK1WVieR_normal.jpg" TargetMode="External" /><Relationship Id="rId496" Type="http://schemas.openxmlformats.org/officeDocument/2006/relationships/hyperlink" Target="http://pbs.twimg.com/profile_images/1102940827075203073/3Ywj3wKa_normal.png" TargetMode="External" /><Relationship Id="rId497" Type="http://schemas.openxmlformats.org/officeDocument/2006/relationships/hyperlink" Target="http://pbs.twimg.com/profile_images/854813617061068801/APMcNz3A_normal.jpg" TargetMode="External" /><Relationship Id="rId498" Type="http://schemas.openxmlformats.org/officeDocument/2006/relationships/hyperlink" Target="http://pbs.twimg.com/profile_images/1030813591748964352/SK1WVieR_normal.jpg" TargetMode="External" /><Relationship Id="rId499" Type="http://schemas.openxmlformats.org/officeDocument/2006/relationships/hyperlink" Target="http://pbs.twimg.com/profile_images/828564150787985408/CR4wEcF9_normal.jpg" TargetMode="External" /><Relationship Id="rId500" Type="http://schemas.openxmlformats.org/officeDocument/2006/relationships/hyperlink" Target="http://pbs.twimg.com/profile_images/1102940827075203073/3Ywj3wKa_normal.png" TargetMode="External" /><Relationship Id="rId501" Type="http://schemas.openxmlformats.org/officeDocument/2006/relationships/hyperlink" Target="http://pbs.twimg.com/profile_images/828564150787985408/CR4wEcF9_normal.jpg" TargetMode="External" /><Relationship Id="rId502" Type="http://schemas.openxmlformats.org/officeDocument/2006/relationships/hyperlink" Target="http://pbs.twimg.com/profile_images/1140693722201513985/cvIkwjz9_normal.jpg" TargetMode="External" /><Relationship Id="rId503" Type="http://schemas.openxmlformats.org/officeDocument/2006/relationships/hyperlink" Target="http://pbs.twimg.com/profile_images/1102940827075203073/3Ywj3wKa_normal.png" TargetMode="External" /><Relationship Id="rId504" Type="http://schemas.openxmlformats.org/officeDocument/2006/relationships/hyperlink" Target="https://pbs.twimg.com/ext_tw_video_thumb/1146053780997201921/pu/img/cPqbhjt0wdKru_6b.jpg" TargetMode="External" /><Relationship Id="rId505" Type="http://schemas.openxmlformats.org/officeDocument/2006/relationships/hyperlink" Target="https://pbs.twimg.com/media/D-fLO8HXsAAR35m.jpg" TargetMode="External" /><Relationship Id="rId506" Type="http://schemas.openxmlformats.org/officeDocument/2006/relationships/hyperlink" Target="https://pbs.twimg.com/ext_tw_video_thumb/1146101401120104448/pu/img/6LIJniMWjj-eKCsv.jpg" TargetMode="External" /><Relationship Id="rId507" Type="http://schemas.openxmlformats.org/officeDocument/2006/relationships/hyperlink" Target="http://pbs.twimg.com/profile_images/1132335395528691712/161rXVij_normal.jpg" TargetMode="External" /><Relationship Id="rId508" Type="http://schemas.openxmlformats.org/officeDocument/2006/relationships/hyperlink" Target="https://pbs.twimg.com/media/D-i1AlAXkAALFUt.jpg" TargetMode="External" /><Relationship Id="rId509" Type="http://schemas.openxmlformats.org/officeDocument/2006/relationships/hyperlink" Target="https://pbs.twimg.com/ext_tw_video_thumb/1146418016755834881/pu/img/TNNPecgKCuQQr5iZ.jpg" TargetMode="External" /><Relationship Id="rId510" Type="http://schemas.openxmlformats.org/officeDocument/2006/relationships/hyperlink" Target="https://pbs.twimg.com/ext_tw_video_thumb/1146845053802950656/pu/img/6z4LNJcCROaRGXdA.jpg" TargetMode="External" /><Relationship Id="rId511" Type="http://schemas.openxmlformats.org/officeDocument/2006/relationships/hyperlink" Target="http://pbs.twimg.com/profile_images/1132335395528691712/161rXVij_normal.jpg" TargetMode="External" /><Relationship Id="rId512" Type="http://schemas.openxmlformats.org/officeDocument/2006/relationships/hyperlink" Target="https://pbs.twimg.com/media/D-vB9U-WsAgSOfF.jpg" TargetMode="External" /><Relationship Id="rId513" Type="http://schemas.openxmlformats.org/officeDocument/2006/relationships/hyperlink" Target="http://pbs.twimg.com/profile_images/1132335395528691712/161rXVij_normal.jpg" TargetMode="External" /><Relationship Id="rId514" Type="http://schemas.openxmlformats.org/officeDocument/2006/relationships/hyperlink" Target="http://pbs.twimg.com/profile_images/1132335395528691712/161rXVij_normal.jpg" TargetMode="External" /><Relationship Id="rId515" Type="http://schemas.openxmlformats.org/officeDocument/2006/relationships/hyperlink" Target="https://pbs.twimg.com/ext_tw_video_thumb/1149358472338825216/pu/img/4kQyr_XrXZyLDE9R.jpg" TargetMode="External" /><Relationship Id="rId516" Type="http://schemas.openxmlformats.org/officeDocument/2006/relationships/hyperlink" Target="https://pbs.twimg.com/ext_tw_video_thumb/1149740875393708034/pu/img/Fhw3dVaCumCaFSOv.jpg" TargetMode="External" /><Relationship Id="rId517" Type="http://schemas.openxmlformats.org/officeDocument/2006/relationships/hyperlink" Target="http://pbs.twimg.com/profile_images/1132335395528691712/161rXVij_normal.jpg" TargetMode="External" /><Relationship Id="rId518" Type="http://schemas.openxmlformats.org/officeDocument/2006/relationships/hyperlink" Target="http://pbs.twimg.com/profile_images/1132335395528691712/161rXVij_normal.jpg" TargetMode="External" /><Relationship Id="rId519" Type="http://schemas.openxmlformats.org/officeDocument/2006/relationships/hyperlink" Target="http://pbs.twimg.com/profile_images/1132335395528691712/161rXVij_normal.jpg" TargetMode="External" /><Relationship Id="rId520" Type="http://schemas.openxmlformats.org/officeDocument/2006/relationships/hyperlink" Target="http://pbs.twimg.com/profile_images/1132335395528691712/161rXVij_normal.jpg" TargetMode="External" /><Relationship Id="rId521" Type="http://schemas.openxmlformats.org/officeDocument/2006/relationships/hyperlink" Target="http://pbs.twimg.com/profile_images/1132335395528691712/161rXVij_normal.jpg" TargetMode="External" /><Relationship Id="rId522" Type="http://schemas.openxmlformats.org/officeDocument/2006/relationships/hyperlink" Target="http://pbs.twimg.com/profile_images/1132335395528691712/161rXVij_normal.jpg" TargetMode="External" /><Relationship Id="rId523" Type="http://schemas.openxmlformats.org/officeDocument/2006/relationships/hyperlink" Target="http://pbs.twimg.com/profile_images/1132335395528691712/161rXVij_normal.jpg" TargetMode="External" /><Relationship Id="rId524" Type="http://schemas.openxmlformats.org/officeDocument/2006/relationships/hyperlink" Target="http://pbs.twimg.com/profile_images/1132335395528691712/161rXVij_normal.jpg" TargetMode="External" /><Relationship Id="rId525" Type="http://schemas.openxmlformats.org/officeDocument/2006/relationships/hyperlink" Target="http://pbs.twimg.com/profile_images/1132335395528691712/161rXVij_normal.jpg" TargetMode="External" /><Relationship Id="rId526" Type="http://schemas.openxmlformats.org/officeDocument/2006/relationships/hyperlink" Target="http://pbs.twimg.com/profile_images/1132335395528691712/161rXVij_normal.jpg" TargetMode="External" /><Relationship Id="rId527" Type="http://schemas.openxmlformats.org/officeDocument/2006/relationships/hyperlink" Target="http://pbs.twimg.com/profile_images/1132335395528691712/161rXVij_normal.jpg" TargetMode="External" /><Relationship Id="rId528" Type="http://schemas.openxmlformats.org/officeDocument/2006/relationships/hyperlink" Target="http://pbs.twimg.com/profile_images/1132335395528691712/161rXVij_normal.jpg" TargetMode="External" /><Relationship Id="rId529" Type="http://schemas.openxmlformats.org/officeDocument/2006/relationships/hyperlink" Target="http://pbs.twimg.com/profile_images/1132335395528691712/161rXVij_normal.jpg" TargetMode="External" /><Relationship Id="rId530" Type="http://schemas.openxmlformats.org/officeDocument/2006/relationships/hyperlink" Target="http://pbs.twimg.com/profile_images/1132335395528691712/161rXVij_normal.jpg" TargetMode="External" /><Relationship Id="rId531" Type="http://schemas.openxmlformats.org/officeDocument/2006/relationships/hyperlink" Target="http://pbs.twimg.com/profile_images/1132335395528691712/161rXVij_normal.jpg" TargetMode="External" /><Relationship Id="rId532" Type="http://schemas.openxmlformats.org/officeDocument/2006/relationships/hyperlink" Target="http://pbs.twimg.com/profile_images/1132335395528691712/161rXVij_normal.jpg" TargetMode="External" /><Relationship Id="rId533" Type="http://schemas.openxmlformats.org/officeDocument/2006/relationships/hyperlink" Target="http://pbs.twimg.com/profile_images/1132335395528691712/161rXVij_normal.jpg" TargetMode="External" /><Relationship Id="rId534" Type="http://schemas.openxmlformats.org/officeDocument/2006/relationships/hyperlink" Target="http://pbs.twimg.com/profile_images/1132335395528691712/161rXVij_normal.jpg" TargetMode="External" /><Relationship Id="rId535" Type="http://schemas.openxmlformats.org/officeDocument/2006/relationships/hyperlink" Target="http://pbs.twimg.com/profile_images/1102940827075203073/3Ywj3wKa_normal.png" TargetMode="External" /><Relationship Id="rId536" Type="http://schemas.openxmlformats.org/officeDocument/2006/relationships/hyperlink" Target="http://pbs.twimg.com/profile_images/1102940827075203073/3Ywj3wKa_normal.png" TargetMode="External" /><Relationship Id="rId537" Type="http://schemas.openxmlformats.org/officeDocument/2006/relationships/hyperlink" Target="http://pbs.twimg.com/profile_images/1102940827075203073/3Ywj3wKa_normal.png" TargetMode="External" /><Relationship Id="rId538" Type="http://schemas.openxmlformats.org/officeDocument/2006/relationships/hyperlink" Target="http://pbs.twimg.com/profile_images/1102940827075203073/3Ywj3wKa_normal.png" TargetMode="External" /><Relationship Id="rId539" Type="http://schemas.openxmlformats.org/officeDocument/2006/relationships/hyperlink" Target="http://pbs.twimg.com/profile_images/1102940827075203073/3Ywj3wKa_normal.png" TargetMode="External" /><Relationship Id="rId540" Type="http://schemas.openxmlformats.org/officeDocument/2006/relationships/hyperlink" Target="http://pbs.twimg.com/profile_images/1102940827075203073/3Ywj3wKa_normal.png" TargetMode="External" /><Relationship Id="rId541" Type="http://schemas.openxmlformats.org/officeDocument/2006/relationships/hyperlink" Target="http://pbs.twimg.com/profile_images/1102940827075203073/3Ywj3wKa_normal.png" TargetMode="External" /><Relationship Id="rId542" Type="http://schemas.openxmlformats.org/officeDocument/2006/relationships/hyperlink" Target="http://pbs.twimg.com/profile_images/1102940827075203073/3Ywj3wKa_normal.png" TargetMode="External" /><Relationship Id="rId543" Type="http://schemas.openxmlformats.org/officeDocument/2006/relationships/hyperlink" Target="http://pbs.twimg.com/profile_images/1102940827075203073/3Ywj3wKa_normal.png" TargetMode="External" /><Relationship Id="rId544" Type="http://schemas.openxmlformats.org/officeDocument/2006/relationships/hyperlink" Target="http://pbs.twimg.com/profile_images/1102940827075203073/3Ywj3wKa_normal.png" TargetMode="External" /><Relationship Id="rId545" Type="http://schemas.openxmlformats.org/officeDocument/2006/relationships/hyperlink" Target="http://pbs.twimg.com/profile_images/1102940827075203073/3Ywj3wKa_normal.png" TargetMode="External" /><Relationship Id="rId546" Type="http://schemas.openxmlformats.org/officeDocument/2006/relationships/hyperlink" Target="http://pbs.twimg.com/profile_images/1102940827075203073/3Ywj3wKa_normal.png" TargetMode="External" /><Relationship Id="rId547" Type="http://schemas.openxmlformats.org/officeDocument/2006/relationships/hyperlink" Target="http://pbs.twimg.com/profile_images/1102940827075203073/3Ywj3wKa_normal.png" TargetMode="External" /><Relationship Id="rId548" Type="http://schemas.openxmlformats.org/officeDocument/2006/relationships/hyperlink" Target="http://pbs.twimg.com/profile_images/943596894831255552/cMOzkc5i_normal.jpg" TargetMode="External" /><Relationship Id="rId549" Type="http://schemas.openxmlformats.org/officeDocument/2006/relationships/hyperlink" Target="http://pbs.twimg.com/profile_images/943596894831255552/cMOzkc5i_normal.jpg" TargetMode="External" /><Relationship Id="rId550" Type="http://schemas.openxmlformats.org/officeDocument/2006/relationships/hyperlink" Target="http://pbs.twimg.com/profile_images/1102940827075203073/3Ywj3wKa_normal.png" TargetMode="External" /><Relationship Id="rId551" Type="http://schemas.openxmlformats.org/officeDocument/2006/relationships/hyperlink" Target="http://pbs.twimg.com/profile_images/1102940827075203073/3Ywj3wKa_normal.png" TargetMode="External" /><Relationship Id="rId552" Type="http://schemas.openxmlformats.org/officeDocument/2006/relationships/hyperlink" Target="https://pbs.twimg.com/tweet_video_thumb/D_SMHYKW4AAFytR.jpg" TargetMode="External" /><Relationship Id="rId553" Type="http://schemas.openxmlformats.org/officeDocument/2006/relationships/hyperlink" Target="http://pbs.twimg.com/profile_images/1102940827075203073/3Ywj3wKa_normal.png" TargetMode="External" /><Relationship Id="rId554" Type="http://schemas.openxmlformats.org/officeDocument/2006/relationships/hyperlink" Target="http://pbs.twimg.com/profile_images/908703729813254145/hfgw7Shs_normal.jpg" TargetMode="External" /><Relationship Id="rId555" Type="http://schemas.openxmlformats.org/officeDocument/2006/relationships/hyperlink" Target="http://pbs.twimg.com/profile_images/908703729813254145/hfgw7Shs_normal.jpg" TargetMode="External" /><Relationship Id="rId556" Type="http://schemas.openxmlformats.org/officeDocument/2006/relationships/hyperlink" Target="http://pbs.twimg.com/profile_images/908703729813254145/hfgw7Shs_normal.jpg" TargetMode="External" /><Relationship Id="rId557" Type="http://schemas.openxmlformats.org/officeDocument/2006/relationships/hyperlink" Target="http://pbs.twimg.com/profile_images/908703729813254145/hfgw7Shs_normal.jpg" TargetMode="External" /><Relationship Id="rId558" Type="http://schemas.openxmlformats.org/officeDocument/2006/relationships/hyperlink" Target="http://pbs.twimg.com/profile_images/1102940827075203073/3Ywj3wKa_normal.png" TargetMode="External" /><Relationship Id="rId559" Type="http://schemas.openxmlformats.org/officeDocument/2006/relationships/hyperlink" Target="http://pbs.twimg.com/profile_images/1102940827075203073/3Ywj3wKa_normal.png" TargetMode="External" /><Relationship Id="rId560" Type="http://schemas.openxmlformats.org/officeDocument/2006/relationships/hyperlink" Target="http://pbs.twimg.com/profile_images/1102940827075203073/3Ywj3wKa_normal.png" TargetMode="External" /><Relationship Id="rId561" Type="http://schemas.openxmlformats.org/officeDocument/2006/relationships/hyperlink" Target="http://pbs.twimg.com/profile_images/1102940827075203073/3Ywj3wKa_normal.png" TargetMode="External" /><Relationship Id="rId562" Type="http://schemas.openxmlformats.org/officeDocument/2006/relationships/hyperlink" Target="http://pbs.twimg.com/profile_images/1102940827075203073/3Ywj3wKa_normal.png" TargetMode="External" /><Relationship Id="rId563" Type="http://schemas.openxmlformats.org/officeDocument/2006/relationships/hyperlink" Target="http://pbs.twimg.com/profile_images/1102940827075203073/3Ywj3wKa_normal.png" TargetMode="External" /><Relationship Id="rId564" Type="http://schemas.openxmlformats.org/officeDocument/2006/relationships/hyperlink" Target="http://pbs.twimg.com/profile_images/1102940827075203073/3Ywj3wKa_normal.png" TargetMode="External" /><Relationship Id="rId565" Type="http://schemas.openxmlformats.org/officeDocument/2006/relationships/hyperlink" Target="http://pbs.twimg.com/profile_images/1102940827075203073/3Ywj3wKa_normal.png" TargetMode="External" /><Relationship Id="rId566" Type="http://schemas.openxmlformats.org/officeDocument/2006/relationships/hyperlink" Target="https://pbs.twimg.com/media/D-fSOktXsAc0kEh.jpg" TargetMode="External" /><Relationship Id="rId567" Type="http://schemas.openxmlformats.org/officeDocument/2006/relationships/hyperlink" Target="https://pbs.twimg.com/media/D-gKAGPWkAMYTAK.jpg" TargetMode="External" /><Relationship Id="rId568" Type="http://schemas.openxmlformats.org/officeDocument/2006/relationships/hyperlink" Target="https://pbs.twimg.com/media/D-jLzOkWsAAXv87.jpg" TargetMode="External" /><Relationship Id="rId569" Type="http://schemas.openxmlformats.org/officeDocument/2006/relationships/hyperlink" Target="http://pbs.twimg.com/profile_images/1102940827075203073/3Ywj3wKa_normal.png" TargetMode="External" /><Relationship Id="rId570" Type="http://schemas.openxmlformats.org/officeDocument/2006/relationships/hyperlink" Target="https://pbs.twimg.com/media/D-lCv3dWkAE3AUE.jpg" TargetMode="External" /><Relationship Id="rId571" Type="http://schemas.openxmlformats.org/officeDocument/2006/relationships/hyperlink" Target="http://pbs.twimg.com/profile_images/1102940827075203073/3Ywj3wKa_normal.png" TargetMode="External" /><Relationship Id="rId572" Type="http://schemas.openxmlformats.org/officeDocument/2006/relationships/hyperlink" Target="https://pbs.twimg.com/media/D-nXf5CWsAoBGYZ.jpg" TargetMode="External" /><Relationship Id="rId573" Type="http://schemas.openxmlformats.org/officeDocument/2006/relationships/hyperlink" Target="https://pbs.twimg.com/media/D-oUr54WkAE0pip.jpg" TargetMode="External" /><Relationship Id="rId574" Type="http://schemas.openxmlformats.org/officeDocument/2006/relationships/hyperlink" Target="https://pbs.twimg.com/media/D-o8uTpXoAA5mFF.jpg" TargetMode="External" /><Relationship Id="rId575" Type="http://schemas.openxmlformats.org/officeDocument/2006/relationships/hyperlink" Target="https://pbs.twimg.com/media/D-qQKCKX4AEwenQ.jpg" TargetMode="External" /><Relationship Id="rId576" Type="http://schemas.openxmlformats.org/officeDocument/2006/relationships/hyperlink" Target="https://pbs.twimg.com/media/D-vSOzzXoAAEU90.jpg" TargetMode="External" /><Relationship Id="rId577" Type="http://schemas.openxmlformats.org/officeDocument/2006/relationships/hyperlink" Target="https://pbs.twimg.com/media/D-yBhHaXoAAzIt8.jpg" TargetMode="External" /><Relationship Id="rId578" Type="http://schemas.openxmlformats.org/officeDocument/2006/relationships/hyperlink" Target="http://pbs.twimg.com/profile_images/1102940827075203073/3Ywj3wKa_normal.png" TargetMode="External" /><Relationship Id="rId579" Type="http://schemas.openxmlformats.org/officeDocument/2006/relationships/hyperlink" Target="https://pbs.twimg.com/media/D-9-vUVXYAAsa42.jpg" TargetMode="External" /><Relationship Id="rId580" Type="http://schemas.openxmlformats.org/officeDocument/2006/relationships/hyperlink" Target="https://pbs.twimg.com/media/D--1nNZWkAA07hV.png" TargetMode="External" /><Relationship Id="rId581" Type="http://schemas.openxmlformats.org/officeDocument/2006/relationships/hyperlink" Target="http://pbs.twimg.com/profile_images/1102940827075203073/3Ywj3wKa_normal.png" TargetMode="External" /><Relationship Id="rId582" Type="http://schemas.openxmlformats.org/officeDocument/2006/relationships/hyperlink" Target="http://pbs.twimg.com/profile_images/1102940827075203073/3Ywj3wKa_normal.png" TargetMode="External" /><Relationship Id="rId583" Type="http://schemas.openxmlformats.org/officeDocument/2006/relationships/hyperlink" Target="http://pbs.twimg.com/profile_images/1102940827075203073/3Ywj3wKa_normal.png" TargetMode="External" /><Relationship Id="rId584" Type="http://schemas.openxmlformats.org/officeDocument/2006/relationships/hyperlink" Target="http://pbs.twimg.com/profile_images/1102940827075203073/3Ywj3wKa_normal.png" TargetMode="External" /><Relationship Id="rId585" Type="http://schemas.openxmlformats.org/officeDocument/2006/relationships/hyperlink" Target="http://pbs.twimg.com/profile_images/1102940827075203073/3Ywj3wKa_normal.png" TargetMode="External" /><Relationship Id="rId586" Type="http://schemas.openxmlformats.org/officeDocument/2006/relationships/hyperlink" Target="http://pbs.twimg.com/profile_images/1102940827075203073/3Ywj3wKa_normal.png" TargetMode="External" /><Relationship Id="rId587" Type="http://schemas.openxmlformats.org/officeDocument/2006/relationships/hyperlink" Target="http://pbs.twimg.com/profile_images/1102940827075203073/3Ywj3wKa_normal.png" TargetMode="External" /><Relationship Id="rId588" Type="http://schemas.openxmlformats.org/officeDocument/2006/relationships/hyperlink" Target="http://pbs.twimg.com/profile_images/1102940827075203073/3Ywj3wKa_normal.png" TargetMode="External" /><Relationship Id="rId589" Type="http://schemas.openxmlformats.org/officeDocument/2006/relationships/hyperlink" Target="https://pbs.twimg.com/media/D-zNK-4XYAE9S7y.jpg" TargetMode="External" /><Relationship Id="rId590" Type="http://schemas.openxmlformats.org/officeDocument/2006/relationships/hyperlink" Target="http://pbs.twimg.com/profile_images/1102940827075203073/3Ywj3wKa_normal.png" TargetMode="External" /><Relationship Id="rId591" Type="http://schemas.openxmlformats.org/officeDocument/2006/relationships/hyperlink" Target="https://pbs.twimg.com/media/D-efdDAUIAE14-n.jpg" TargetMode="External" /><Relationship Id="rId592" Type="http://schemas.openxmlformats.org/officeDocument/2006/relationships/hyperlink" Target="http://pbs.twimg.com/profile_images/1101894125820014592/lhkfnvOm_normal.jpg" TargetMode="External" /><Relationship Id="rId593" Type="http://schemas.openxmlformats.org/officeDocument/2006/relationships/hyperlink" Target="http://pbs.twimg.com/profile_images/1101894125820014592/lhkfnvOm_normal.jpg" TargetMode="External" /><Relationship Id="rId594" Type="http://schemas.openxmlformats.org/officeDocument/2006/relationships/hyperlink" Target="http://pbs.twimg.com/profile_images/1101894125820014592/lhkfnvOm_normal.jpg" TargetMode="External" /><Relationship Id="rId595" Type="http://schemas.openxmlformats.org/officeDocument/2006/relationships/hyperlink" Target="http://pbs.twimg.com/profile_images/1101894125820014592/lhkfnvOm_normal.jpg" TargetMode="External" /><Relationship Id="rId596" Type="http://schemas.openxmlformats.org/officeDocument/2006/relationships/hyperlink" Target="http://pbs.twimg.com/profile_images/1101894125820014592/lhkfnvOm_normal.jpg" TargetMode="External" /><Relationship Id="rId597" Type="http://schemas.openxmlformats.org/officeDocument/2006/relationships/hyperlink" Target="http://pbs.twimg.com/profile_images/1101894125820014592/lhkfnvOm_normal.jpg" TargetMode="External" /><Relationship Id="rId598" Type="http://schemas.openxmlformats.org/officeDocument/2006/relationships/hyperlink" Target="https://pbs.twimg.com/ext_tw_video_thumb/1148682735923400704/pu/img/fTfyBjn0QD3Ge7TW.jpg" TargetMode="External" /><Relationship Id="rId599" Type="http://schemas.openxmlformats.org/officeDocument/2006/relationships/hyperlink" Target="https://pbs.twimg.com/ext_tw_video_thumb/1148532722777899008/pu/img/XM6nHwiLW2meADEI.jpg" TargetMode="External" /><Relationship Id="rId600" Type="http://schemas.openxmlformats.org/officeDocument/2006/relationships/hyperlink" Target="http://pbs.twimg.com/profile_images/1101894125820014592/lhkfnvOm_normal.jpg" TargetMode="External" /><Relationship Id="rId601" Type="http://schemas.openxmlformats.org/officeDocument/2006/relationships/hyperlink" Target="https://pbs.twimg.com/ext_tw_video_thumb/1149108544861605889/pu/img/I4MmfJ4vT3nPJeB8.jpg" TargetMode="External" /><Relationship Id="rId602" Type="http://schemas.openxmlformats.org/officeDocument/2006/relationships/hyperlink" Target="https://pbs.twimg.com/ext_tw_video_thumb/1150132289722114048/pu/img/XhscQY8JuqxzKC11.jpg" TargetMode="External" /><Relationship Id="rId603" Type="http://schemas.openxmlformats.org/officeDocument/2006/relationships/hyperlink" Target="http://pbs.twimg.com/profile_images/1102940827075203073/3Ywj3wKa_normal.png" TargetMode="External" /><Relationship Id="rId604" Type="http://schemas.openxmlformats.org/officeDocument/2006/relationships/hyperlink" Target="http://pbs.twimg.com/profile_images/1102940827075203073/3Ywj3wKa_normal.png" TargetMode="External" /><Relationship Id="rId605" Type="http://schemas.openxmlformats.org/officeDocument/2006/relationships/hyperlink" Target="http://pbs.twimg.com/profile_images/1102940827075203073/3Ywj3wKa_normal.png" TargetMode="External" /><Relationship Id="rId606" Type="http://schemas.openxmlformats.org/officeDocument/2006/relationships/hyperlink" Target="http://pbs.twimg.com/profile_images/1102940827075203073/3Ywj3wKa_normal.png" TargetMode="External" /><Relationship Id="rId607" Type="http://schemas.openxmlformats.org/officeDocument/2006/relationships/hyperlink" Target="http://pbs.twimg.com/profile_images/1102940827075203073/3Ywj3wKa_normal.png" TargetMode="External" /><Relationship Id="rId608" Type="http://schemas.openxmlformats.org/officeDocument/2006/relationships/hyperlink" Target="http://pbs.twimg.com/profile_images/1102940827075203073/3Ywj3wKa_normal.png" TargetMode="External" /><Relationship Id="rId609" Type="http://schemas.openxmlformats.org/officeDocument/2006/relationships/hyperlink" Target="http://pbs.twimg.com/profile_images/1102940827075203073/3Ywj3wKa_normal.png" TargetMode="External" /><Relationship Id="rId610" Type="http://schemas.openxmlformats.org/officeDocument/2006/relationships/hyperlink" Target="http://pbs.twimg.com/profile_images/1102940827075203073/3Ywj3wKa_normal.png" TargetMode="External" /><Relationship Id="rId611" Type="http://schemas.openxmlformats.org/officeDocument/2006/relationships/hyperlink" Target="http://pbs.twimg.com/profile_images/1102940827075203073/3Ywj3wKa_normal.png" TargetMode="External" /><Relationship Id="rId612" Type="http://schemas.openxmlformats.org/officeDocument/2006/relationships/hyperlink" Target="http://pbs.twimg.com/profile_images/1102940827075203073/3Ywj3wKa_normal.png" TargetMode="External" /><Relationship Id="rId613" Type="http://schemas.openxmlformats.org/officeDocument/2006/relationships/hyperlink" Target="http://pbs.twimg.com/profile_images/1102940827075203073/3Ywj3wKa_normal.png" TargetMode="External" /><Relationship Id="rId614" Type="http://schemas.openxmlformats.org/officeDocument/2006/relationships/hyperlink" Target="http://pbs.twimg.com/profile_images/1102940827075203073/3Ywj3wKa_normal.png" TargetMode="External" /><Relationship Id="rId615" Type="http://schemas.openxmlformats.org/officeDocument/2006/relationships/hyperlink" Target="http://pbs.twimg.com/profile_images/1102940827075203073/3Ywj3wKa_normal.png" TargetMode="External" /><Relationship Id="rId616" Type="http://schemas.openxmlformats.org/officeDocument/2006/relationships/hyperlink" Target="http://pbs.twimg.com/profile_images/1102940827075203073/3Ywj3wKa_normal.png" TargetMode="External" /><Relationship Id="rId617" Type="http://schemas.openxmlformats.org/officeDocument/2006/relationships/hyperlink" Target="http://pbs.twimg.com/profile_images/1102940827075203073/3Ywj3wKa_normal.png" TargetMode="External" /><Relationship Id="rId618" Type="http://schemas.openxmlformats.org/officeDocument/2006/relationships/hyperlink" Target="http://pbs.twimg.com/profile_images/1102940827075203073/3Ywj3wKa_normal.png" TargetMode="External" /><Relationship Id="rId619" Type="http://schemas.openxmlformats.org/officeDocument/2006/relationships/hyperlink" Target="http://pbs.twimg.com/profile_images/1102940827075203073/3Ywj3wKa_normal.png" TargetMode="External" /><Relationship Id="rId620" Type="http://schemas.openxmlformats.org/officeDocument/2006/relationships/hyperlink" Target="http://pbs.twimg.com/profile_images/1102940827075203073/3Ywj3wKa_normal.png" TargetMode="External" /><Relationship Id="rId621" Type="http://schemas.openxmlformats.org/officeDocument/2006/relationships/hyperlink" Target="http://pbs.twimg.com/profile_images/1102940827075203073/3Ywj3wKa_normal.png" TargetMode="External" /><Relationship Id="rId622" Type="http://schemas.openxmlformats.org/officeDocument/2006/relationships/hyperlink" Target="https://pbs.twimg.com/media/D-dkQeFWwAA27GP.png" TargetMode="External" /><Relationship Id="rId623" Type="http://schemas.openxmlformats.org/officeDocument/2006/relationships/hyperlink" Target="https://pbs.twimg.com/media/D-eHjiOWwAAUDRU.png" TargetMode="External" /><Relationship Id="rId624" Type="http://schemas.openxmlformats.org/officeDocument/2006/relationships/hyperlink" Target="https://pbs.twimg.com/media/D-jT6euWsAAHJZm.jpg" TargetMode="External" /><Relationship Id="rId625" Type="http://schemas.openxmlformats.org/officeDocument/2006/relationships/hyperlink" Target="https://pbs.twimg.com/media/D-j6hD-WwAAg-Ps.png" TargetMode="External" /><Relationship Id="rId626" Type="http://schemas.openxmlformats.org/officeDocument/2006/relationships/hyperlink" Target="https://pbs.twimg.com/media/D-kSK2nW4AAoMcM.jpg" TargetMode="External" /><Relationship Id="rId627" Type="http://schemas.openxmlformats.org/officeDocument/2006/relationships/hyperlink" Target="http://pbs.twimg.com/profile_images/1102940827075203073/3Ywj3wKa_normal.png" TargetMode="External" /><Relationship Id="rId628" Type="http://schemas.openxmlformats.org/officeDocument/2006/relationships/hyperlink" Target="http://pbs.twimg.com/profile_images/1102940827075203073/3Ywj3wKa_normal.png" TargetMode="External" /><Relationship Id="rId629" Type="http://schemas.openxmlformats.org/officeDocument/2006/relationships/hyperlink" Target="http://pbs.twimg.com/profile_images/1102940827075203073/3Ywj3wKa_normal.png" TargetMode="External" /><Relationship Id="rId630" Type="http://schemas.openxmlformats.org/officeDocument/2006/relationships/hyperlink" Target="http://pbs.twimg.com/profile_images/1102940827075203073/3Ywj3wKa_normal.png" TargetMode="External" /><Relationship Id="rId631" Type="http://schemas.openxmlformats.org/officeDocument/2006/relationships/hyperlink" Target="https://pbs.twimg.com/media/D-piO8BWwAEe1mR.jpg" TargetMode="External" /><Relationship Id="rId632" Type="http://schemas.openxmlformats.org/officeDocument/2006/relationships/hyperlink" Target="http://pbs.twimg.com/profile_images/1102940827075203073/3Ywj3wKa_normal.png" TargetMode="External" /><Relationship Id="rId633" Type="http://schemas.openxmlformats.org/officeDocument/2006/relationships/hyperlink" Target="http://pbs.twimg.com/profile_images/1102940827075203073/3Ywj3wKa_normal.png" TargetMode="External" /><Relationship Id="rId634" Type="http://schemas.openxmlformats.org/officeDocument/2006/relationships/hyperlink" Target="http://pbs.twimg.com/profile_images/1102940827075203073/3Ywj3wKa_normal.png" TargetMode="External" /><Relationship Id="rId635" Type="http://schemas.openxmlformats.org/officeDocument/2006/relationships/hyperlink" Target="http://pbs.twimg.com/profile_images/1102940827075203073/3Ywj3wKa_normal.png" TargetMode="External" /><Relationship Id="rId636" Type="http://schemas.openxmlformats.org/officeDocument/2006/relationships/hyperlink" Target="http://pbs.twimg.com/profile_images/1102940827075203073/3Ywj3wKa_normal.png" TargetMode="External" /><Relationship Id="rId637" Type="http://schemas.openxmlformats.org/officeDocument/2006/relationships/hyperlink" Target="http://pbs.twimg.com/profile_images/1102940827075203073/3Ywj3wKa_normal.png" TargetMode="External" /><Relationship Id="rId638" Type="http://schemas.openxmlformats.org/officeDocument/2006/relationships/hyperlink" Target="http://pbs.twimg.com/profile_images/1102940827075203073/3Ywj3wKa_normal.png" TargetMode="External" /><Relationship Id="rId639" Type="http://schemas.openxmlformats.org/officeDocument/2006/relationships/hyperlink" Target="http://pbs.twimg.com/profile_images/1102940827075203073/3Ywj3wKa_normal.png" TargetMode="External" /><Relationship Id="rId640" Type="http://schemas.openxmlformats.org/officeDocument/2006/relationships/hyperlink" Target="http://pbs.twimg.com/profile_images/1102940827075203073/3Ywj3wKa_normal.png" TargetMode="External" /><Relationship Id="rId641" Type="http://schemas.openxmlformats.org/officeDocument/2006/relationships/hyperlink" Target="http://pbs.twimg.com/profile_images/1102940827075203073/3Ywj3wKa_normal.png" TargetMode="External" /><Relationship Id="rId642" Type="http://schemas.openxmlformats.org/officeDocument/2006/relationships/hyperlink" Target="http://pbs.twimg.com/profile_images/1102940827075203073/3Ywj3wKa_normal.png" TargetMode="External" /><Relationship Id="rId643" Type="http://schemas.openxmlformats.org/officeDocument/2006/relationships/hyperlink" Target="http://pbs.twimg.com/profile_images/1102940827075203073/3Ywj3wKa_normal.png" TargetMode="External" /><Relationship Id="rId644" Type="http://schemas.openxmlformats.org/officeDocument/2006/relationships/hyperlink" Target="http://pbs.twimg.com/profile_images/1102940827075203073/3Ywj3wKa_normal.png" TargetMode="External" /><Relationship Id="rId645" Type="http://schemas.openxmlformats.org/officeDocument/2006/relationships/hyperlink" Target="http://pbs.twimg.com/profile_images/1102940827075203073/3Ywj3wKa_normal.png" TargetMode="External" /><Relationship Id="rId646" Type="http://schemas.openxmlformats.org/officeDocument/2006/relationships/hyperlink" Target="http://pbs.twimg.com/profile_images/1102940827075203073/3Ywj3wKa_normal.png" TargetMode="External" /><Relationship Id="rId647" Type="http://schemas.openxmlformats.org/officeDocument/2006/relationships/hyperlink" Target="http://pbs.twimg.com/profile_images/1102940827075203073/3Ywj3wKa_normal.png" TargetMode="External" /><Relationship Id="rId648" Type="http://schemas.openxmlformats.org/officeDocument/2006/relationships/hyperlink" Target="http://pbs.twimg.com/profile_images/1102940827075203073/3Ywj3wKa_normal.png" TargetMode="External" /><Relationship Id="rId649" Type="http://schemas.openxmlformats.org/officeDocument/2006/relationships/hyperlink" Target="http://pbs.twimg.com/profile_images/1102940827075203073/3Ywj3wKa_normal.png" TargetMode="External" /><Relationship Id="rId650" Type="http://schemas.openxmlformats.org/officeDocument/2006/relationships/hyperlink" Target="http://pbs.twimg.com/profile_images/1102940827075203073/3Ywj3wKa_normal.png" TargetMode="External" /><Relationship Id="rId651" Type="http://schemas.openxmlformats.org/officeDocument/2006/relationships/hyperlink" Target="http://pbs.twimg.com/profile_images/1102940827075203073/3Ywj3wKa_normal.png" TargetMode="External" /><Relationship Id="rId652" Type="http://schemas.openxmlformats.org/officeDocument/2006/relationships/hyperlink" Target="http://pbs.twimg.com/profile_images/1102940827075203073/3Ywj3wKa_normal.png" TargetMode="External" /><Relationship Id="rId653" Type="http://schemas.openxmlformats.org/officeDocument/2006/relationships/hyperlink" Target="https://twitter.com/#!/alexfenton/status/1138130262565543937" TargetMode="External" /><Relationship Id="rId654" Type="http://schemas.openxmlformats.org/officeDocument/2006/relationships/hyperlink" Target="https://twitter.com/#!/helenbevan/status/1147391245033136130" TargetMode="External" /><Relationship Id="rId655" Type="http://schemas.openxmlformats.org/officeDocument/2006/relationships/hyperlink" Target="https://twitter.com/#!/jgustavob/status/1149743468585127936" TargetMode="External" /><Relationship Id="rId656" Type="http://schemas.openxmlformats.org/officeDocument/2006/relationships/hyperlink" Target="https://twitter.com/#!/rainydaypftu/status/1146431139986513922" TargetMode="External" /><Relationship Id="rId657" Type="http://schemas.openxmlformats.org/officeDocument/2006/relationships/hyperlink" Target="https://twitter.com/#!/gearaguirang/status/1145264070389485569" TargetMode="External" /><Relationship Id="rId658" Type="http://schemas.openxmlformats.org/officeDocument/2006/relationships/hyperlink" Target="https://twitter.com/#!/profkmorrell/status/1145271115675242496" TargetMode="External" /><Relationship Id="rId659" Type="http://schemas.openxmlformats.org/officeDocument/2006/relationships/hyperlink" Target="https://twitter.com/#!/carmelabchem/status/1145271859086274561" TargetMode="External" /><Relationship Id="rId660" Type="http://schemas.openxmlformats.org/officeDocument/2006/relationships/hyperlink" Target="https://twitter.com/#!/mca3c/status/1145272628183273472" TargetMode="External" /><Relationship Id="rId661" Type="http://schemas.openxmlformats.org/officeDocument/2006/relationships/hyperlink" Target="https://twitter.com/#!/falias/status/1145278610925858816" TargetMode="External" /><Relationship Id="rId662" Type="http://schemas.openxmlformats.org/officeDocument/2006/relationships/hyperlink" Target="https://twitter.com/#!/lhsct_at/status/1145321471167881217" TargetMode="External" /><Relationship Id="rId663" Type="http://schemas.openxmlformats.org/officeDocument/2006/relationships/hyperlink" Target="https://twitter.com/#!/b_angelam/status/1145323432755810305" TargetMode="External" /><Relationship Id="rId664" Type="http://schemas.openxmlformats.org/officeDocument/2006/relationships/hyperlink" Target="https://twitter.com/#!/thecuriousluke/status/1145325147521503232" TargetMode="External" /><Relationship Id="rId665" Type="http://schemas.openxmlformats.org/officeDocument/2006/relationships/hyperlink" Target="https://twitter.com/#!/_oliviabot/status/1145326592975134722" TargetMode="External" /><Relationship Id="rId666" Type="http://schemas.openxmlformats.org/officeDocument/2006/relationships/hyperlink" Target="https://twitter.com/#!/longpopitn/status/1145349316149751808" TargetMode="External" /><Relationship Id="rId667" Type="http://schemas.openxmlformats.org/officeDocument/2006/relationships/hyperlink" Target="https://twitter.com/#!/demografia_csic/status/1145349400102879233" TargetMode="External" /><Relationship Id="rId668" Type="http://schemas.openxmlformats.org/officeDocument/2006/relationships/hyperlink" Target="https://twitter.com/#!/azsciencecomm/status/1145377231306481664" TargetMode="External" /><Relationship Id="rId669" Type="http://schemas.openxmlformats.org/officeDocument/2006/relationships/hyperlink" Target="https://twitter.com/#!/sanjivvmore/status/1145479450986860544" TargetMode="External" /><Relationship Id="rId670" Type="http://schemas.openxmlformats.org/officeDocument/2006/relationships/hyperlink" Target="https://twitter.com/#!/fez1099/status/1145530527753080833" TargetMode="External" /><Relationship Id="rId671" Type="http://schemas.openxmlformats.org/officeDocument/2006/relationships/hyperlink" Target="https://twitter.com/#!/fortunata_2030/status/1145573435470483456" TargetMode="External" /><Relationship Id="rId672" Type="http://schemas.openxmlformats.org/officeDocument/2006/relationships/hyperlink" Target="https://twitter.com/#!/mariecurie_ncp/status/1145606844980875264" TargetMode="External" /><Relationship Id="rId673" Type="http://schemas.openxmlformats.org/officeDocument/2006/relationships/hyperlink" Target="https://twitter.com/#!/ied_europe/status/1145608397573824512" TargetMode="External" /><Relationship Id="rId674" Type="http://schemas.openxmlformats.org/officeDocument/2006/relationships/hyperlink" Target="https://twitter.com/#!/jseubaparis/status/1145673231791210498" TargetMode="External" /><Relationship Id="rId675" Type="http://schemas.openxmlformats.org/officeDocument/2006/relationships/hyperlink" Target="https://twitter.com/#!/syu_adnan/status/1146022796234911744" TargetMode="External" /><Relationship Id="rId676" Type="http://schemas.openxmlformats.org/officeDocument/2006/relationships/hyperlink" Target="https://twitter.com/#!/protect_itn/status/1146142444020518913" TargetMode="External" /><Relationship Id="rId677" Type="http://schemas.openxmlformats.org/officeDocument/2006/relationships/hyperlink" Target="https://twitter.com/#!/tyajoon/status/1146153732847144961" TargetMode="External" /><Relationship Id="rId678" Type="http://schemas.openxmlformats.org/officeDocument/2006/relationships/hyperlink" Target="https://twitter.com/#!/openp2pdesign/status/1146155881677119489" TargetMode="External" /><Relationship Id="rId679" Type="http://schemas.openxmlformats.org/officeDocument/2006/relationships/hyperlink" Target="https://twitter.com/#!/aqsaqal/status/1146177482489520129" TargetMode="External" /><Relationship Id="rId680" Type="http://schemas.openxmlformats.org/officeDocument/2006/relationships/hyperlink" Target="https://twitter.com/#!/academicchatter/status/1145988773005709312" TargetMode="External" /><Relationship Id="rId681" Type="http://schemas.openxmlformats.org/officeDocument/2006/relationships/hyperlink" Target="https://twitter.com/#!/academicchatter/status/1146177585346416640" TargetMode="External" /><Relationship Id="rId682" Type="http://schemas.openxmlformats.org/officeDocument/2006/relationships/hyperlink" Target="https://twitter.com/#!/casettarilab/status/1146283230691233792" TargetMode="External" /><Relationship Id="rId683" Type="http://schemas.openxmlformats.org/officeDocument/2006/relationships/hyperlink" Target="https://twitter.com/#!/crespelelodie/status/1146406840110112769" TargetMode="External" /><Relationship Id="rId684" Type="http://schemas.openxmlformats.org/officeDocument/2006/relationships/hyperlink" Target="https://twitter.com/#!/nsmnss/status/1146446385291694080" TargetMode="External" /><Relationship Id="rId685" Type="http://schemas.openxmlformats.org/officeDocument/2006/relationships/hyperlink" Target="https://twitter.com/#!/asist_sigsm/status/1146446528711733249" TargetMode="External" /><Relationship Id="rId686" Type="http://schemas.openxmlformats.org/officeDocument/2006/relationships/hyperlink" Target="https://twitter.com/#!/obspsy/status/1146459505720532992" TargetMode="External" /><Relationship Id="rId687" Type="http://schemas.openxmlformats.org/officeDocument/2006/relationships/hyperlink" Target="https://twitter.com/#!/shortcutstv_cjl/status/1146470391004704771" TargetMode="External" /><Relationship Id="rId688" Type="http://schemas.openxmlformats.org/officeDocument/2006/relationships/hyperlink" Target="https://twitter.com/#!/pamela1981/status/1146484350663442433" TargetMode="External" /><Relationship Id="rId689" Type="http://schemas.openxmlformats.org/officeDocument/2006/relationships/hyperlink" Target="https://twitter.com/#!/luiy/status/1146528031718215682" TargetMode="External" /><Relationship Id="rId690" Type="http://schemas.openxmlformats.org/officeDocument/2006/relationships/hyperlink" Target="https://twitter.com/#!/irishetchings/status/1146531329514909697" TargetMode="External" /><Relationship Id="rId691" Type="http://schemas.openxmlformats.org/officeDocument/2006/relationships/hyperlink" Target="https://twitter.com/#!/dale_munday/status/1146497848147660800" TargetMode="External" /><Relationship Id="rId692" Type="http://schemas.openxmlformats.org/officeDocument/2006/relationships/hyperlink" Target="https://twitter.com/#!/lenandlar/status/1146533108499582978" TargetMode="External" /><Relationship Id="rId693" Type="http://schemas.openxmlformats.org/officeDocument/2006/relationships/hyperlink" Target="https://twitter.com/#!/koltaikolina/status/1146534480376684545" TargetMode="External" /><Relationship Id="rId694" Type="http://schemas.openxmlformats.org/officeDocument/2006/relationships/hyperlink" Target="https://twitter.com/#!/paulfenn16/status/1146542010498789376" TargetMode="External" /><Relationship Id="rId695" Type="http://schemas.openxmlformats.org/officeDocument/2006/relationships/hyperlink" Target="https://twitter.com/#!/evaanyon/status/1146704045329068032" TargetMode="External" /><Relationship Id="rId696" Type="http://schemas.openxmlformats.org/officeDocument/2006/relationships/hyperlink" Target="https://twitter.com/#!/kauship1/status/1146820567552659459" TargetMode="External" /><Relationship Id="rId697" Type="http://schemas.openxmlformats.org/officeDocument/2006/relationships/hyperlink" Target="https://twitter.com/#!/kauship1/status/1146820600972939266" TargetMode="External" /><Relationship Id="rId698" Type="http://schemas.openxmlformats.org/officeDocument/2006/relationships/hyperlink" Target="https://twitter.com/#!/aeleraqi/status/1146891626272514060" TargetMode="External" /><Relationship Id="rId699" Type="http://schemas.openxmlformats.org/officeDocument/2006/relationships/hyperlink" Target="https://twitter.com/#!/thesraorg/status/1136283362606428160" TargetMode="External" /><Relationship Id="rId700" Type="http://schemas.openxmlformats.org/officeDocument/2006/relationships/hyperlink" Target="https://twitter.com/#!/pelikankristina/status/1147063561295978496" TargetMode="External" /><Relationship Id="rId701" Type="http://schemas.openxmlformats.org/officeDocument/2006/relationships/hyperlink" Target="https://twitter.com/#!/anandstweets/status/1147065858470088704" TargetMode="External" /><Relationship Id="rId702" Type="http://schemas.openxmlformats.org/officeDocument/2006/relationships/hyperlink" Target="https://twitter.com/#!/nosqldigest/status/1145305864506507270" TargetMode="External" /><Relationship Id="rId703" Type="http://schemas.openxmlformats.org/officeDocument/2006/relationships/hyperlink" Target="https://twitter.com/#!/nosqldigest/status/1147073315770470400" TargetMode="External" /><Relationship Id="rId704" Type="http://schemas.openxmlformats.org/officeDocument/2006/relationships/hyperlink" Target="https://twitter.com/#!/annamariafabia2/status/1147074844879704064" TargetMode="External" /><Relationship Id="rId705" Type="http://schemas.openxmlformats.org/officeDocument/2006/relationships/hyperlink" Target="https://twitter.com/#!/roshnied1/status/1147083321899462656" TargetMode="External" /><Relationship Id="rId706" Type="http://schemas.openxmlformats.org/officeDocument/2006/relationships/hyperlink" Target="https://twitter.com/#!/wonderfulcoffe_/status/1147233737278730241" TargetMode="External" /><Relationship Id="rId707" Type="http://schemas.openxmlformats.org/officeDocument/2006/relationships/hyperlink" Target="https://twitter.com/#!/melanielybarger/status/1146480110972940288" TargetMode="External" /><Relationship Id="rId708" Type="http://schemas.openxmlformats.org/officeDocument/2006/relationships/hyperlink" Target="https://twitter.com/#!/melanielybarger/status/1147241620603047936" TargetMode="External" /><Relationship Id="rId709" Type="http://schemas.openxmlformats.org/officeDocument/2006/relationships/hyperlink" Target="https://twitter.com/#!/socialcoachdach/status/1147264523058974722" TargetMode="External" /><Relationship Id="rId710" Type="http://schemas.openxmlformats.org/officeDocument/2006/relationships/hyperlink" Target="https://twitter.com/#!/mayseitanidi/status/1147370030696402946" TargetMode="External" /><Relationship Id="rId711" Type="http://schemas.openxmlformats.org/officeDocument/2006/relationships/hyperlink" Target="https://twitter.com/#!/bpscyberpsych/status/1147393476222509061" TargetMode="External" /><Relationship Id="rId712" Type="http://schemas.openxmlformats.org/officeDocument/2006/relationships/hyperlink" Target="https://twitter.com/#!/lieberothdk/status/1147400505146167297" TargetMode="External" /><Relationship Id="rId713" Type="http://schemas.openxmlformats.org/officeDocument/2006/relationships/hyperlink" Target="https://twitter.com/#!/britdavidson/status/1147418114784681984" TargetMode="External" /><Relationship Id="rId714" Type="http://schemas.openxmlformats.org/officeDocument/2006/relationships/hyperlink" Target="https://twitter.com/#!/verenanz/status/1147454123614310400" TargetMode="External" /><Relationship Id="rId715" Type="http://schemas.openxmlformats.org/officeDocument/2006/relationships/hyperlink" Target="https://twitter.com/#!/dibungikalend/status/1147459518235840512" TargetMode="External" /><Relationship Id="rId716" Type="http://schemas.openxmlformats.org/officeDocument/2006/relationships/hyperlink" Target="https://twitter.com/#!/grazytgrazynatt/status/1147461823052075008" TargetMode="External" /><Relationship Id="rId717" Type="http://schemas.openxmlformats.org/officeDocument/2006/relationships/hyperlink" Target="https://twitter.com/#!/cookhamdeancc/status/1147517740300873730" TargetMode="External" /><Relationship Id="rId718" Type="http://schemas.openxmlformats.org/officeDocument/2006/relationships/hyperlink" Target="https://twitter.com/#!/cookhamdeancc/status/1147519266578735104" TargetMode="External" /><Relationship Id="rId719" Type="http://schemas.openxmlformats.org/officeDocument/2006/relationships/hyperlink" Target="https://twitter.com/#!/cookhamdeancc/status/1147525422575431686" TargetMode="External" /><Relationship Id="rId720" Type="http://schemas.openxmlformats.org/officeDocument/2006/relationships/hyperlink" Target="https://twitter.com/#!/cookhamdeancc/status/1147531761771003904" TargetMode="External" /><Relationship Id="rId721" Type="http://schemas.openxmlformats.org/officeDocument/2006/relationships/hyperlink" Target="https://twitter.com/#!/malikslam/status/1147587496206852097" TargetMode="External" /><Relationship Id="rId722" Type="http://schemas.openxmlformats.org/officeDocument/2006/relationships/hyperlink" Target="https://twitter.com/#!/technolandy/status/1147639174440243200" TargetMode="External" /><Relationship Id="rId723" Type="http://schemas.openxmlformats.org/officeDocument/2006/relationships/hyperlink" Target="https://twitter.com/#!/supayalaya/status/1147664684037881857" TargetMode="External" /><Relationship Id="rId724" Type="http://schemas.openxmlformats.org/officeDocument/2006/relationships/hyperlink" Target="https://twitter.com/#!/josephdowning1/status/1147739738482388992" TargetMode="External" /><Relationship Id="rId725" Type="http://schemas.openxmlformats.org/officeDocument/2006/relationships/hyperlink" Target="https://twitter.com/#!/greentechdon/status/1145299713257803776" TargetMode="External" /><Relationship Id="rId726" Type="http://schemas.openxmlformats.org/officeDocument/2006/relationships/hyperlink" Target="https://twitter.com/#!/benedicterios/status/1145299865813037056" TargetMode="External" /><Relationship Id="rId727" Type="http://schemas.openxmlformats.org/officeDocument/2006/relationships/hyperlink" Target="https://twitter.com/#!/chidambara09/status/1145324964179927041" TargetMode="External" /><Relationship Id="rId728" Type="http://schemas.openxmlformats.org/officeDocument/2006/relationships/hyperlink" Target="https://twitter.com/#!/vivianfrancos/status/1145312083057291264" TargetMode="External" /><Relationship Id="rId729" Type="http://schemas.openxmlformats.org/officeDocument/2006/relationships/hyperlink" Target="https://twitter.com/#!/benedicterios/status/1145299854597513216" TargetMode="External" /><Relationship Id="rId730" Type="http://schemas.openxmlformats.org/officeDocument/2006/relationships/hyperlink" Target="https://twitter.com/#!/chidambara09/status/1145325002603954176" TargetMode="External" /><Relationship Id="rId731" Type="http://schemas.openxmlformats.org/officeDocument/2006/relationships/hyperlink" Target="https://twitter.com/#!/chidambara09/status/1145326703947894784" TargetMode="External" /><Relationship Id="rId732" Type="http://schemas.openxmlformats.org/officeDocument/2006/relationships/hyperlink" Target="https://twitter.com/#!/vivianfrancos/status/1145301180916088832" TargetMode="External" /><Relationship Id="rId733" Type="http://schemas.openxmlformats.org/officeDocument/2006/relationships/hyperlink" Target="https://twitter.com/#!/thomas_harrer/status/1145299442171547649" TargetMode="External" /><Relationship Id="rId734" Type="http://schemas.openxmlformats.org/officeDocument/2006/relationships/hyperlink" Target="https://twitter.com/#!/thomas_harrer/status/1147836157230755840" TargetMode="External" /><Relationship Id="rId735" Type="http://schemas.openxmlformats.org/officeDocument/2006/relationships/hyperlink" Target="https://twitter.com/#!/chidambara09/status/1145326200677531648" TargetMode="External" /><Relationship Id="rId736" Type="http://schemas.openxmlformats.org/officeDocument/2006/relationships/hyperlink" Target="https://twitter.com/#!/chidambara09/status/1147837993031368706" TargetMode="External" /><Relationship Id="rId737" Type="http://schemas.openxmlformats.org/officeDocument/2006/relationships/hyperlink" Target="https://twitter.com/#!/vivianfrancos/status/1147839734691127297" TargetMode="External" /><Relationship Id="rId738" Type="http://schemas.openxmlformats.org/officeDocument/2006/relationships/hyperlink" Target="https://twitter.com/#!/chidambara09/status/1147836662845542402" TargetMode="External" /><Relationship Id="rId739" Type="http://schemas.openxmlformats.org/officeDocument/2006/relationships/hyperlink" Target="https://twitter.com/#!/vivianfrancos/status/1147839760498601984" TargetMode="External" /><Relationship Id="rId740" Type="http://schemas.openxmlformats.org/officeDocument/2006/relationships/hyperlink" Target="https://twitter.com/#!/chidambara09/status/1145325069838647300" TargetMode="External" /><Relationship Id="rId741" Type="http://schemas.openxmlformats.org/officeDocument/2006/relationships/hyperlink" Target="https://twitter.com/#!/vivianfrancos/status/1145301135554752513" TargetMode="External" /><Relationship Id="rId742" Type="http://schemas.openxmlformats.org/officeDocument/2006/relationships/hyperlink" Target="https://twitter.com/#!/vivianfrancos/status/1147440505934045184" TargetMode="External" /><Relationship Id="rId743" Type="http://schemas.openxmlformats.org/officeDocument/2006/relationships/hyperlink" Target="https://twitter.com/#!/jimmyroybloom/status/1147864985130983424" TargetMode="External" /><Relationship Id="rId744" Type="http://schemas.openxmlformats.org/officeDocument/2006/relationships/hyperlink" Target="https://twitter.com/#!/wasim_ahmed_/status/1145560345941086208" TargetMode="External" /><Relationship Id="rId745" Type="http://schemas.openxmlformats.org/officeDocument/2006/relationships/hyperlink" Target="https://twitter.com/#!/wasim_ahmed_/status/1147816464453373952" TargetMode="External" /><Relationship Id="rId746" Type="http://schemas.openxmlformats.org/officeDocument/2006/relationships/hyperlink" Target="https://twitter.com/#!/wasim_ahmed_/status/1147817603051741184" TargetMode="External" /><Relationship Id="rId747" Type="http://schemas.openxmlformats.org/officeDocument/2006/relationships/hyperlink" Target="https://twitter.com/#!/wasim_ahmed_/status/1145562393533177856" TargetMode="External" /><Relationship Id="rId748" Type="http://schemas.openxmlformats.org/officeDocument/2006/relationships/hyperlink" Target="https://twitter.com/#!/wasim_ahmed_/status/1148140988977672192" TargetMode="External" /><Relationship Id="rId749" Type="http://schemas.openxmlformats.org/officeDocument/2006/relationships/hyperlink" Target="https://twitter.com/#!/praxsozi/status/1148267386539257858" TargetMode="External" /><Relationship Id="rId750" Type="http://schemas.openxmlformats.org/officeDocument/2006/relationships/hyperlink" Target="https://twitter.com/#!/danielamof/status/1148462734884986880" TargetMode="External" /><Relationship Id="rId751" Type="http://schemas.openxmlformats.org/officeDocument/2006/relationships/hyperlink" Target="https://twitter.com/#!/jhengstler/status/1148263061729374208" TargetMode="External" /><Relationship Id="rId752" Type="http://schemas.openxmlformats.org/officeDocument/2006/relationships/hyperlink" Target="https://twitter.com/#!/jhengstler/status/1148260727347482624" TargetMode="External" /><Relationship Id="rId753" Type="http://schemas.openxmlformats.org/officeDocument/2006/relationships/hyperlink" Target="https://twitter.com/#!/jhengstler/status/1148261389259046912" TargetMode="External" /><Relationship Id="rId754" Type="http://schemas.openxmlformats.org/officeDocument/2006/relationships/hyperlink" Target="https://twitter.com/#!/philonedtech/status/1148263195586383872" TargetMode="External" /><Relationship Id="rId755" Type="http://schemas.openxmlformats.org/officeDocument/2006/relationships/hyperlink" Target="https://twitter.com/#!/anncavoukian/status/1148269703183372288" TargetMode="External" /><Relationship Id="rId756" Type="http://schemas.openxmlformats.org/officeDocument/2006/relationships/hyperlink" Target="https://twitter.com/#!/engbrg/status/1148277202586349568" TargetMode="External" /><Relationship Id="rId757" Type="http://schemas.openxmlformats.org/officeDocument/2006/relationships/hyperlink" Target="https://twitter.com/#!/onlinecrslady/status/1148264901695197185" TargetMode="External" /><Relationship Id="rId758" Type="http://schemas.openxmlformats.org/officeDocument/2006/relationships/hyperlink" Target="https://twitter.com/#!/onlinecrslady/status/1148282252507435008" TargetMode="External" /><Relationship Id="rId759" Type="http://schemas.openxmlformats.org/officeDocument/2006/relationships/hyperlink" Target="https://twitter.com/#!/onlinecrslady/status/1148282286888108037" TargetMode="External" /><Relationship Id="rId760" Type="http://schemas.openxmlformats.org/officeDocument/2006/relationships/hyperlink" Target="https://twitter.com/#!/jhengstler/status/1148261884002369541" TargetMode="External" /><Relationship Id="rId761" Type="http://schemas.openxmlformats.org/officeDocument/2006/relationships/hyperlink" Target="https://twitter.com/#!/jhengstler/status/1148264076373454849" TargetMode="External" /><Relationship Id="rId762" Type="http://schemas.openxmlformats.org/officeDocument/2006/relationships/hyperlink" Target="https://twitter.com/#!/jhengstler/status/1148266394741460992" TargetMode="External" /><Relationship Id="rId763" Type="http://schemas.openxmlformats.org/officeDocument/2006/relationships/hyperlink" Target="https://twitter.com/#!/jhengstler/status/1148277173343547392" TargetMode="External" /><Relationship Id="rId764" Type="http://schemas.openxmlformats.org/officeDocument/2006/relationships/hyperlink" Target="https://twitter.com/#!/jhengstler/status/1148392697406771201" TargetMode="External" /><Relationship Id="rId765" Type="http://schemas.openxmlformats.org/officeDocument/2006/relationships/hyperlink" Target="https://twitter.com/#!/onlinecrslady/status/1148257825178734592" TargetMode="External" /><Relationship Id="rId766" Type="http://schemas.openxmlformats.org/officeDocument/2006/relationships/hyperlink" Target="https://twitter.com/#!/onlinecrslady/status/1148258595903016961" TargetMode="External" /><Relationship Id="rId767" Type="http://schemas.openxmlformats.org/officeDocument/2006/relationships/hyperlink" Target="https://twitter.com/#!/onlinecrslady/status/1148261159956615180" TargetMode="External" /><Relationship Id="rId768" Type="http://schemas.openxmlformats.org/officeDocument/2006/relationships/hyperlink" Target="https://twitter.com/#!/jhengstler/status/1148257644143976448" TargetMode="External" /><Relationship Id="rId769" Type="http://schemas.openxmlformats.org/officeDocument/2006/relationships/hyperlink" Target="https://twitter.com/#!/jhengstler/status/1148259705384366080" TargetMode="External" /><Relationship Id="rId770" Type="http://schemas.openxmlformats.org/officeDocument/2006/relationships/hyperlink" Target="https://twitter.com/#!/jhengstler/status/1148260231798898688" TargetMode="External" /><Relationship Id="rId771" Type="http://schemas.openxmlformats.org/officeDocument/2006/relationships/hyperlink" Target="https://twitter.com/#!/jhengstler/status/1148261489158971392" TargetMode="External" /><Relationship Id="rId772" Type="http://schemas.openxmlformats.org/officeDocument/2006/relationships/hyperlink" Target="https://twitter.com/#!/jhengstler/status/1148475496662831104" TargetMode="External" /><Relationship Id="rId773" Type="http://schemas.openxmlformats.org/officeDocument/2006/relationships/hyperlink" Target="https://twitter.com/#!/real_person_dh/status/1146120519399419904" TargetMode="External" /><Relationship Id="rId774" Type="http://schemas.openxmlformats.org/officeDocument/2006/relationships/hyperlink" Target="https://twitter.com/#!/real_person_dh/status/1146180880173604864" TargetMode="External" /><Relationship Id="rId775" Type="http://schemas.openxmlformats.org/officeDocument/2006/relationships/hyperlink" Target="https://twitter.com/#!/real_person_dh/status/1146392233156972545" TargetMode="External" /><Relationship Id="rId776" Type="http://schemas.openxmlformats.org/officeDocument/2006/relationships/hyperlink" Target="https://twitter.com/#!/real_person_dh/status/1146407398397140992" TargetMode="External" /><Relationship Id="rId777" Type="http://schemas.openxmlformats.org/officeDocument/2006/relationships/hyperlink" Target="https://twitter.com/#!/real_person_dh/status/1146482829880152065" TargetMode="External" /><Relationship Id="rId778" Type="http://schemas.openxmlformats.org/officeDocument/2006/relationships/hyperlink" Target="https://twitter.com/#!/real_person_dh/status/1146528162676989953" TargetMode="External" /><Relationship Id="rId779" Type="http://schemas.openxmlformats.org/officeDocument/2006/relationships/hyperlink" Target="https://twitter.com/#!/real_person_dh/status/1146694247883640832" TargetMode="External" /><Relationship Id="rId780" Type="http://schemas.openxmlformats.org/officeDocument/2006/relationships/hyperlink" Target="https://twitter.com/#!/real_person_dh/status/1146754620179587072" TargetMode="External" /><Relationship Id="rId781" Type="http://schemas.openxmlformats.org/officeDocument/2006/relationships/hyperlink" Target="https://twitter.com/#!/real_person_dh/status/1146799932059344902" TargetMode="External" /><Relationship Id="rId782" Type="http://schemas.openxmlformats.org/officeDocument/2006/relationships/hyperlink" Target="https://twitter.com/#!/real_person_dh/status/1146845217095585792" TargetMode="External" /><Relationship Id="rId783" Type="http://schemas.openxmlformats.org/officeDocument/2006/relationships/hyperlink" Target="https://twitter.com/#!/real_person_dh/status/1146890554648813578" TargetMode="External" /><Relationship Id="rId784" Type="http://schemas.openxmlformats.org/officeDocument/2006/relationships/hyperlink" Target="https://twitter.com/#!/real_person_dh/status/1147253006594953219" TargetMode="External" /><Relationship Id="rId785" Type="http://schemas.openxmlformats.org/officeDocument/2006/relationships/hyperlink" Target="https://twitter.com/#!/real_person_dh/status/1147449211056721922" TargetMode="External" /><Relationship Id="rId786" Type="http://schemas.openxmlformats.org/officeDocument/2006/relationships/hyperlink" Target="https://twitter.com/#!/real_person_dh/status/1147524695325052928" TargetMode="External" /><Relationship Id="rId787" Type="http://schemas.openxmlformats.org/officeDocument/2006/relationships/hyperlink" Target="https://twitter.com/#!/real_person_dh/status/1148279763049549824" TargetMode="External" /><Relationship Id="rId788" Type="http://schemas.openxmlformats.org/officeDocument/2006/relationships/hyperlink" Target="https://twitter.com/#!/real_person_dh/status/1148491145573556224" TargetMode="External" /><Relationship Id="rId789" Type="http://schemas.openxmlformats.org/officeDocument/2006/relationships/hyperlink" Target="https://twitter.com/#!/jorgegeo28/status/1148584498260578304" TargetMode="External" /><Relationship Id="rId790" Type="http://schemas.openxmlformats.org/officeDocument/2006/relationships/hyperlink" Target="https://twitter.com/#!/paulomatui/status/1148770863543721984" TargetMode="External" /><Relationship Id="rId791" Type="http://schemas.openxmlformats.org/officeDocument/2006/relationships/hyperlink" Target="https://twitter.com/#!/wasim_ahmed/status/1145732944499052547" TargetMode="External" /><Relationship Id="rId792" Type="http://schemas.openxmlformats.org/officeDocument/2006/relationships/hyperlink" Target="https://twitter.com/#!/drmmgs/status/1148795053701120000" TargetMode="External" /><Relationship Id="rId793" Type="http://schemas.openxmlformats.org/officeDocument/2006/relationships/hyperlink" Target="https://twitter.com/#!/wasim_ahmed/status/1148795323147419648" TargetMode="External" /><Relationship Id="rId794" Type="http://schemas.openxmlformats.org/officeDocument/2006/relationships/hyperlink" Target="https://twitter.com/#!/wasim_ahmed/status/1148789953716822016" TargetMode="External" /><Relationship Id="rId795" Type="http://schemas.openxmlformats.org/officeDocument/2006/relationships/hyperlink" Target="https://twitter.com/#!/wasim_ahmed/status/1148850404551057408" TargetMode="External" /><Relationship Id="rId796" Type="http://schemas.openxmlformats.org/officeDocument/2006/relationships/hyperlink" Target="https://twitter.com/#!/railwayseva/status/1148793812778545152" TargetMode="External" /><Relationship Id="rId797" Type="http://schemas.openxmlformats.org/officeDocument/2006/relationships/hyperlink" Target="https://twitter.com/#!/wasim_ahmed/status/1149213795102806016" TargetMode="External" /><Relationship Id="rId798" Type="http://schemas.openxmlformats.org/officeDocument/2006/relationships/hyperlink" Target="https://twitter.com/#!/spainportugalmc/status/1149252090180591616" TargetMode="External" /><Relationship Id="rId799" Type="http://schemas.openxmlformats.org/officeDocument/2006/relationships/hyperlink" Target="https://twitter.com/#!/wasim___ahmed/status/1149670346443972608" TargetMode="External" /><Relationship Id="rId800" Type="http://schemas.openxmlformats.org/officeDocument/2006/relationships/hyperlink" Target="https://twitter.com/#!/theladythinks/status/1150000366601347072" TargetMode="External" /><Relationship Id="rId801" Type="http://schemas.openxmlformats.org/officeDocument/2006/relationships/hyperlink" Target="https://twitter.com/#!/walejay/status/1150118938606526464" TargetMode="External" /><Relationship Id="rId802" Type="http://schemas.openxmlformats.org/officeDocument/2006/relationships/hyperlink" Target="https://twitter.com/#!/openresleeds/status/1149318222174461952" TargetMode="External" /><Relationship Id="rId803" Type="http://schemas.openxmlformats.org/officeDocument/2006/relationships/hyperlink" Target="https://twitter.com/#!/mscactions/status/1145262951445614592" TargetMode="External" /><Relationship Id="rId804" Type="http://schemas.openxmlformats.org/officeDocument/2006/relationships/hyperlink" Target="https://twitter.com/#!/was3210/status/1145269538944094209" TargetMode="External" /><Relationship Id="rId805" Type="http://schemas.openxmlformats.org/officeDocument/2006/relationships/hyperlink" Target="https://twitter.com/#!/studentsncl/status/1141255553366315009" TargetMode="External" /><Relationship Id="rId806" Type="http://schemas.openxmlformats.org/officeDocument/2006/relationships/hyperlink" Target="https://twitter.com/#!/was3210/status/1145286596167634944" TargetMode="External" /><Relationship Id="rId807" Type="http://schemas.openxmlformats.org/officeDocument/2006/relationships/hyperlink" Target="https://twitter.com/#!/uniofnewcastle/status/1145621960505856000" TargetMode="External" /><Relationship Id="rId808" Type="http://schemas.openxmlformats.org/officeDocument/2006/relationships/hyperlink" Target="https://twitter.com/#!/was3210/status/1145622446860582915" TargetMode="External" /><Relationship Id="rId809" Type="http://schemas.openxmlformats.org/officeDocument/2006/relationships/hyperlink" Target="https://twitter.com/#!/was3210/status/1145287776889450496" TargetMode="External" /><Relationship Id="rId810" Type="http://schemas.openxmlformats.org/officeDocument/2006/relationships/hyperlink" Target="https://twitter.com/#!/cassie_boness/status/1145112285461078022" TargetMode="External" /><Relationship Id="rId811" Type="http://schemas.openxmlformats.org/officeDocument/2006/relationships/hyperlink" Target="https://twitter.com/#!/was3210/status/1145757592741920769" TargetMode="External" /><Relationship Id="rId812" Type="http://schemas.openxmlformats.org/officeDocument/2006/relationships/hyperlink" Target="https://twitter.com/#!/subatomicdoc/status/1144706080779493378" TargetMode="External" /><Relationship Id="rId813" Type="http://schemas.openxmlformats.org/officeDocument/2006/relationships/hyperlink" Target="https://twitter.com/#!/subatomicdoc/status/1146144138913603585" TargetMode="External" /><Relationship Id="rId814" Type="http://schemas.openxmlformats.org/officeDocument/2006/relationships/hyperlink" Target="https://twitter.com/#!/was3210/status/1145792181183143936" TargetMode="External" /><Relationship Id="rId815" Type="http://schemas.openxmlformats.org/officeDocument/2006/relationships/hyperlink" Target="https://twitter.com/#!/sonsocmed/status/1146329225311465472" TargetMode="External" /><Relationship Id="rId816" Type="http://schemas.openxmlformats.org/officeDocument/2006/relationships/hyperlink" Target="https://twitter.com/#!/was3210/status/1145988211719757824" TargetMode="External" /><Relationship Id="rId817" Type="http://schemas.openxmlformats.org/officeDocument/2006/relationships/hyperlink" Target="https://twitter.com/#!/lawrie_michelle/status/1146326545620971521" TargetMode="External" /><Relationship Id="rId818" Type="http://schemas.openxmlformats.org/officeDocument/2006/relationships/hyperlink" Target="https://twitter.com/#!/lawrie_michelle/status/1146326557969014784" TargetMode="External" /><Relationship Id="rId819" Type="http://schemas.openxmlformats.org/officeDocument/2006/relationships/hyperlink" Target="https://twitter.com/#!/sonsocmed/status/1146329090561101825" TargetMode="External" /><Relationship Id="rId820" Type="http://schemas.openxmlformats.org/officeDocument/2006/relationships/hyperlink" Target="https://twitter.com/#!/was3210/status/1146327541202006016" TargetMode="External" /><Relationship Id="rId821" Type="http://schemas.openxmlformats.org/officeDocument/2006/relationships/hyperlink" Target="https://twitter.com/#!/was3210/status/1146434960938676224" TargetMode="External" /><Relationship Id="rId822" Type="http://schemas.openxmlformats.org/officeDocument/2006/relationships/hyperlink" Target="https://twitter.com/#!/whoisabishag/status/1146460387484680193" TargetMode="External" /><Relationship Id="rId823" Type="http://schemas.openxmlformats.org/officeDocument/2006/relationships/hyperlink" Target="https://twitter.com/#!/whoisabishag/status/1146461787925073920" TargetMode="External" /><Relationship Id="rId824" Type="http://schemas.openxmlformats.org/officeDocument/2006/relationships/hyperlink" Target="https://twitter.com/#!/whoisabishag/status/1146462293275729920" TargetMode="External" /><Relationship Id="rId825" Type="http://schemas.openxmlformats.org/officeDocument/2006/relationships/hyperlink" Target="https://twitter.com/#!/whoisabishag/status/1146486593227644928" TargetMode="External" /><Relationship Id="rId826" Type="http://schemas.openxmlformats.org/officeDocument/2006/relationships/hyperlink" Target="https://twitter.com/#!/whoisabishag/status/1146899714924638209" TargetMode="External" /><Relationship Id="rId827" Type="http://schemas.openxmlformats.org/officeDocument/2006/relationships/hyperlink" Target="https://twitter.com/#!/sonsocmed/status/1146483016027578369" TargetMode="External" /><Relationship Id="rId828" Type="http://schemas.openxmlformats.org/officeDocument/2006/relationships/hyperlink" Target="https://twitter.com/#!/was3210/status/1146465437418512384" TargetMode="External" /><Relationship Id="rId829" Type="http://schemas.openxmlformats.org/officeDocument/2006/relationships/hyperlink" Target="https://twitter.com/#!/scporesearch/status/1145724219399036931" TargetMode="External" /><Relationship Id="rId830" Type="http://schemas.openxmlformats.org/officeDocument/2006/relationships/hyperlink" Target="https://twitter.com/#!/was3210/status/1146527628041416705" TargetMode="External" /><Relationship Id="rId831" Type="http://schemas.openxmlformats.org/officeDocument/2006/relationships/hyperlink" Target="https://twitter.com/#!/jennifertieman/status/1143735125257027584" TargetMode="External" /><Relationship Id="rId832" Type="http://schemas.openxmlformats.org/officeDocument/2006/relationships/hyperlink" Target="https://twitter.com/#!/was3210/status/1146527675089129478" TargetMode="External" /><Relationship Id="rId833" Type="http://schemas.openxmlformats.org/officeDocument/2006/relationships/hyperlink" Target="https://twitter.com/#!/digifootballnet/status/1143187731553628161" TargetMode="External" /><Relationship Id="rId834" Type="http://schemas.openxmlformats.org/officeDocument/2006/relationships/hyperlink" Target="https://twitter.com/#!/was3210/status/1146527758278975488" TargetMode="External" /><Relationship Id="rId835" Type="http://schemas.openxmlformats.org/officeDocument/2006/relationships/hyperlink" Target="https://twitter.com/#!/vaughanconnolly/status/1143025175467831296" TargetMode="External" /><Relationship Id="rId836" Type="http://schemas.openxmlformats.org/officeDocument/2006/relationships/hyperlink" Target="https://twitter.com/#!/was3210/status/1146527853158309888" TargetMode="External" /><Relationship Id="rId837" Type="http://schemas.openxmlformats.org/officeDocument/2006/relationships/hyperlink" Target="https://twitter.com/#!/tera_sawa/status/1142928465705877504" TargetMode="External" /><Relationship Id="rId838" Type="http://schemas.openxmlformats.org/officeDocument/2006/relationships/hyperlink" Target="https://twitter.com/#!/was3210/status/1146527878122811393" TargetMode="External" /><Relationship Id="rId839" Type="http://schemas.openxmlformats.org/officeDocument/2006/relationships/hyperlink" Target="https://twitter.com/#!/larerbloggen/status/1142744856835559424" TargetMode="External" /><Relationship Id="rId840" Type="http://schemas.openxmlformats.org/officeDocument/2006/relationships/hyperlink" Target="https://twitter.com/#!/bernardamus/status/1146528235607461890" TargetMode="External" /><Relationship Id="rId841" Type="http://schemas.openxmlformats.org/officeDocument/2006/relationships/hyperlink" Target="https://twitter.com/#!/sonsocmed/status/1146686836368007170" TargetMode="External" /><Relationship Id="rId842" Type="http://schemas.openxmlformats.org/officeDocument/2006/relationships/hyperlink" Target="https://twitter.com/#!/was3210/status/1146528034834571264" TargetMode="External" /><Relationship Id="rId843" Type="http://schemas.openxmlformats.org/officeDocument/2006/relationships/hyperlink" Target="https://twitter.com/#!/bernardamus/status/1146454087371767809" TargetMode="External" /><Relationship Id="rId844" Type="http://schemas.openxmlformats.org/officeDocument/2006/relationships/hyperlink" Target="https://twitter.com/#!/bernardamus/status/1146530899405787136" TargetMode="External" /><Relationship Id="rId845" Type="http://schemas.openxmlformats.org/officeDocument/2006/relationships/hyperlink" Target="https://twitter.com/#!/bernardamus/status/1146532238185631745" TargetMode="External" /><Relationship Id="rId846" Type="http://schemas.openxmlformats.org/officeDocument/2006/relationships/hyperlink" Target="https://twitter.com/#!/was3210/status/1146530432235855872" TargetMode="External" /><Relationship Id="rId847" Type="http://schemas.openxmlformats.org/officeDocument/2006/relationships/hyperlink" Target="https://twitter.com/#!/was3210/status/1146531418006347777" TargetMode="External" /><Relationship Id="rId848" Type="http://schemas.openxmlformats.org/officeDocument/2006/relationships/hyperlink" Target="https://twitter.com/#!/alexfenton/status/1146886665639747584" TargetMode="External" /><Relationship Id="rId849" Type="http://schemas.openxmlformats.org/officeDocument/2006/relationships/hyperlink" Target="https://twitter.com/#!/was3210/status/1146893584869875724" TargetMode="External" /><Relationship Id="rId850" Type="http://schemas.openxmlformats.org/officeDocument/2006/relationships/hyperlink" Target="https://twitter.com/#!/thesraorg/status/1146418744845119488" TargetMode="External" /><Relationship Id="rId851" Type="http://schemas.openxmlformats.org/officeDocument/2006/relationships/hyperlink" Target="https://twitter.com/#!/thesraorg/status/1147061353116512256" TargetMode="External" /><Relationship Id="rId852" Type="http://schemas.openxmlformats.org/officeDocument/2006/relationships/hyperlink" Target="https://twitter.com/#!/sonsocmed/status/1147078894224384000" TargetMode="External" /><Relationship Id="rId853" Type="http://schemas.openxmlformats.org/officeDocument/2006/relationships/hyperlink" Target="https://twitter.com/#!/was3210/status/1147062528964513792" TargetMode="External" /><Relationship Id="rId854" Type="http://schemas.openxmlformats.org/officeDocument/2006/relationships/hyperlink" Target="https://twitter.com/#!/profkpritchard/status/1147126948575031298" TargetMode="External" /><Relationship Id="rId855" Type="http://schemas.openxmlformats.org/officeDocument/2006/relationships/hyperlink" Target="https://twitter.com/#!/profkpritchard/status/1147129500569939968" TargetMode="External" /><Relationship Id="rId856" Type="http://schemas.openxmlformats.org/officeDocument/2006/relationships/hyperlink" Target="https://twitter.com/#!/profkpritchard/status/1147232146286886912" TargetMode="External" /><Relationship Id="rId857" Type="http://schemas.openxmlformats.org/officeDocument/2006/relationships/hyperlink" Target="https://twitter.com/#!/was3210/status/1147127334803320832" TargetMode="External" /><Relationship Id="rId858" Type="http://schemas.openxmlformats.org/officeDocument/2006/relationships/hyperlink" Target="https://twitter.com/#!/was3210/status/1147133668177141760" TargetMode="External" /><Relationship Id="rId859" Type="http://schemas.openxmlformats.org/officeDocument/2006/relationships/hyperlink" Target="https://twitter.com/#!/filmstarstudies/status/1147235436303196161" TargetMode="External" /><Relationship Id="rId860" Type="http://schemas.openxmlformats.org/officeDocument/2006/relationships/hyperlink" Target="https://twitter.com/#!/was3210/status/1147240927968342016" TargetMode="External" /><Relationship Id="rId861" Type="http://schemas.openxmlformats.org/officeDocument/2006/relationships/hyperlink" Target="https://twitter.com/#!/prateekbuch/status/1147415095938572289" TargetMode="External" /><Relationship Id="rId862" Type="http://schemas.openxmlformats.org/officeDocument/2006/relationships/hyperlink" Target="https://twitter.com/#!/was3210/status/1147424743534006273" TargetMode="External" /><Relationship Id="rId863" Type="http://schemas.openxmlformats.org/officeDocument/2006/relationships/hyperlink" Target="https://twitter.com/#!/_valeriei/status/1147442908980600833" TargetMode="External" /><Relationship Id="rId864" Type="http://schemas.openxmlformats.org/officeDocument/2006/relationships/hyperlink" Target="https://twitter.com/#!/was3210/status/1147444094588936193" TargetMode="External" /><Relationship Id="rId865" Type="http://schemas.openxmlformats.org/officeDocument/2006/relationships/hyperlink" Target="https://twitter.com/#!/was3210/status/1147444699910852608" TargetMode="External" /><Relationship Id="rId866" Type="http://schemas.openxmlformats.org/officeDocument/2006/relationships/hyperlink" Target="https://twitter.com/#!/kayenightingale/status/1147441902222024709" TargetMode="External" /><Relationship Id="rId867" Type="http://schemas.openxmlformats.org/officeDocument/2006/relationships/hyperlink" Target="https://twitter.com/#!/kayenightingale/status/1147448468048424961" TargetMode="External" /><Relationship Id="rId868" Type="http://schemas.openxmlformats.org/officeDocument/2006/relationships/hyperlink" Target="https://twitter.com/#!/was3210/status/1147445711723798528" TargetMode="External" /><Relationship Id="rId869" Type="http://schemas.openxmlformats.org/officeDocument/2006/relationships/hyperlink" Target="https://twitter.com/#!/alanhayes725/status/1147488267505475584" TargetMode="External" /><Relationship Id="rId870" Type="http://schemas.openxmlformats.org/officeDocument/2006/relationships/hyperlink" Target="https://twitter.com/#!/was3210/status/1147500670188228610" TargetMode="External" /><Relationship Id="rId871" Type="http://schemas.openxmlformats.org/officeDocument/2006/relationships/hyperlink" Target="https://twitter.com/#!/anna_de_simoni/status/1147438503019581440" TargetMode="External" /><Relationship Id="rId872" Type="http://schemas.openxmlformats.org/officeDocument/2006/relationships/hyperlink" Target="https://twitter.com/#!/anna_de_simoni/status/1147443201529274368" TargetMode="External" /><Relationship Id="rId873" Type="http://schemas.openxmlformats.org/officeDocument/2006/relationships/hyperlink" Target="https://twitter.com/#!/natashachilman/status/1147473891402670080" TargetMode="External" /><Relationship Id="rId874" Type="http://schemas.openxmlformats.org/officeDocument/2006/relationships/hyperlink" Target="https://twitter.com/#!/was3210/status/1147441114414309377" TargetMode="External" /><Relationship Id="rId875" Type="http://schemas.openxmlformats.org/officeDocument/2006/relationships/hyperlink" Target="https://twitter.com/#!/was3210/status/1147507359293550593" TargetMode="External" /><Relationship Id="rId876" Type="http://schemas.openxmlformats.org/officeDocument/2006/relationships/hyperlink" Target="https://twitter.com/#!/was3210/status/1147507409910452224" TargetMode="External" /><Relationship Id="rId877" Type="http://schemas.openxmlformats.org/officeDocument/2006/relationships/hyperlink" Target="https://twitter.com/#!/was3210/status/1147507699434713090" TargetMode="External" /><Relationship Id="rId878" Type="http://schemas.openxmlformats.org/officeDocument/2006/relationships/hyperlink" Target="https://twitter.com/#!/globalphobserv/status/1147839035546775552" TargetMode="External" /><Relationship Id="rId879" Type="http://schemas.openxmlformats.org/officeDocument/2006/relationships/hyperlink" Target="https://twitter.com/#!/was3210/status/1147962925317066752" TargetMode="External" /><Relationship Id="rId880" Type="http://schemas.openxmlformats.org/officeDocument/2006/relationships/hyperlink" Target="https://twitter.com/#!/dilekonkal/status/1147046230163369985" TargetMode="External" /><Relationship Id="rId881" Type="http://schemas.openxmlformats.org/officeDocument/2006/relationships/hyperlink" Target="https://twitter.com/#!/rainydaypftu/status/1146059476283187205" TargetMode="External" /><Relationship Id="rId882" Type="http://schemas.openxmlformats.org/officeDocument/2006/relationships/hyperlink" Target="https://twitter.com/#!/rainydaypftu/status/1146887069773586440" TargetMode="External" /><Relationship Id="rId883" Type="http://schemas.openxmlformats.org/officeDocument/2006/relationships/hyperlink" Target="https://twitter.com/#!/was3210/status/1148196725628256256" TargetMode="External" /><Relationship Id="rId884" Type="http://schemas.openxmlformats.org/officeDocument/2006/relationships/hyperlink" Target="https://twitter.com/#!/dilekonkal/status/1146330825191038978" TargetMode="External" /><Relationship Id="rId885" Type="http://schemas.openxmlformats.org/officeDocument/2006/relationships/hyperlink" Target="https://twitter.com/#!/was3210/status/1146429260481081344" TargetMode="External" /><Relationship Id="rId886" Type="http://schemas.openxmlformats.org/officeDocument/2006/relationships/hyperlink" Target="https://twitter.com/#!/jhengstler/status/1148258088253706241" TargetMode="External" /><Relationship Id="rId887" Type="http://schemas.openxmlformats.org/officeDocument/2006/relationships/hyperlink" Target="https://twitter.com/#!/was3210/status/1148258975189803009" TargetMode="External" /><Relationship Id="rId888" Type="http://schemas.openxmlformats.org/officeDocument/2006/relationships/hyperlink" Target="https://twitter.com/#!/sageoceantweets/status/1148264440728416259" TargetMode="External" /><Relationship Id="rId889" Type="http://schemas.openxmlformats.org/officeDocument/2006/relationships/hyperlink" Target="https://twitter.com/#!/was3210/status/1148266493295173635" TargetMode="External" /><Relationship Id="rId890" Type="http://schemas.openxmlformats.org/officeDocument/2006/relationships/hyperlink" Target="https://twitter.com/#!/emmanueldabophd/status/1148490943789707264" TargetMode="External" /><Relationship Id="rId891" Type="http://schemas.openxmlformats.org/officeDocument/2006/relationships/hyperlink" Target="https://twitter.com/#!/was3210/status/1148496599372500992" TargetMode="External" /><Relationship Id="rId892" Type="http://schemas.openxmlformats.org/officeDocument/2006/relationships/hyperlink" Target="https://twitter.com/#!/dbatanasova/status/1148884041392885761" TargetMode="External" /><Relationship Id="rId893" Type="http://schemas.openxmlformats.org/officeDocument/2006/relationships/hyperlink" Target="https://twitter.com/#!/was3210/status/1148884950692827138" TargetMode="External" /><Relationship Id="rId894" Type="http://schemas.openxmlformats.org/officeDocument/2006/relationships/hyperlink" Target="https://twitter.com/#!/symplur/status/1148927574283890690" TargetMode="External" /><Relationship Id="rId895" Type="http://schemas.openxmlformats.org/officeDocument/2006/relationships/hyperlink" Target="https://twitter.com/#!/was3210/status/1148929536433754112" TargetMode="External" /><Relationship Id="rId896" Type="http://schemas.openxmlformats.org/officeDocument/2006/relationships/hyperlink" Target="https://twitter.com/#!/symplur/status/1148927558714568704" TargetMode="External" /><Relationship Id="rId897" Type="http://schemas.openxmlformats.org/officeDocument/2006/relationships/hyperlink" Target="https://twitter.com/#!/was3210/status/1148929563617038337" TargetMode="External" /><Relationship Id="rId898" Type="http://schemas.openxmlformats.org/officeDocument/2006/relationships/hyperlink" Target="https://twitter.com/#!/kinza3310/status/1149266545350254592" TargetMode="External" /><Relationship Id="rId899" Type="http://schemas.openxmlformats.org/officeDocument/2006/relationships/hyperlink" Target="https://twitter.com/#!/was3210/status/1149286715422597120" TargetMode="External" /><Relationship Id="rId900" Type="http://schemas.openxmlformats.org/officeDocument/2006/relationships/hyperlink" Target="https://twitter.com/#!/mrnick/status/1149314179972702208" TargetMode="External" /><Relationship Id="rId901" Type="http://schemas.openxmlformats.org/officeDocument/2006/relationships/hyperlink" Target="https://twitter.com/#!/andy_tattersall/status/1149312222096703488" TargetMode="External" /><Relationship Id="rId902" Type="http://schemas.openxmlformats.org/officeDocument/2006/relationships/hyperlink" Target="https://twitter.com/#!/andy_tattersall/status/1149317326560473089" TargetMode="External" /><Relationship Id="rId903" Type="http://schemas.openxmlformats.org/officeDocument/2006/relationships/hyperlink" Target="https://twitter.com/#!/andy_tattersall/status/1149321143775649792" TargetMode="External" /><Relationship Id="rId904" Type="http://schemas.openxmlformats.org/officeDocument/2006/relationships/hyperlink" Target="https://twitter.com/#!/was3210/status/1149346365320966150" TargetMode="External" /><Relationship Id="rId905" Type="http://schemas.openxmlformats.org/officeDocument/2006/relationships/hyperlink" Target="https://twitter.com/#!/mrnick/status/1149311235608981504" TargetMode="External" /><Relationship Id="rId906" Type="http://schemas.openxmlformats.org/officeDocument/2006/relationships/hyperlink" Target="https://twitter.com/#!/andy_tattersall/status/1149310010285023232" TargetMode="External" /><Relationship Id="rId907" Type="http://schemas.openxmlformats.org/officeDocument/2006/relationships/hyperlink" Target="https://twitter.com/#!/openresleeds/status/1149292514475696130" TargetMode="External" /><Relationship Id="rId908" Type="http://schemas.openxmlformats.org/officeDocument/2006/relationships/hyperlink" Target="https://twitter.com/#!/was3210/status/1149346199398428672" TargetMode="External" /><Relationship Id="rId909" Type="http://schemas.openxmlformats.org/officeDocument/2006/relationships/hyperlink" Target="https://twitter.com/#!/openresleeds/status/1150121202654072833" TargetMode="External" /><Relationship Id="rId910" Type="http://schemas.openxmlformats.org/officeDocument/2006/relationships/hyperlink" Target="https://twitter.com/#!/sputniksteve/status/1149377115579723776" TargetMode="External" /><Relationship Id="rId911" Type="http://schemas.openxmlformats.org/officeDocument/2006/relationships/hyperlink" Target="https://twitter.com/#!/was3210/status/1149378783453073409" TargetMode="External" /><Relationship Id="rId912" Type="http://schemas.openxmlformats.org/officeDocument/2006/relationships/hyperlink" Target="https://twitter.com/#!/sonsocmed/status/1146053803315064833" TargetMode="External" /><Relationship Id="rId913" Type="http://schemas.openxmlformats.org/officeDocument/2006/relationships/hyperlink" Target="https://twitter.com/#!/sonsocmed/status/1146108100526653441" TargetMode="External" /><Relationship Id="rId914" Type="http://schemas.openxmlformats.org/officeDocument/2006/relationships/hyperlink" Target="https://twitter.com/#!/sonsocmed/status/1146101429158985729" TargetMode="External" /><Relationship Id="rId915" Type="http://schemas.openxmlformats.org/officeDocument/2006/relationships/hyperlink" Target="https://twitter.com/#!/sonsocmed/status/1145779711106269186" TargetMode="External" /><Relationship Id="rId916" Type="http://schemas.openxmlformats.org/officeDocument/2006/relationships/hyperlink" Target="https://twitter.com/#!/sonsocmed/status/1146365137235992576" TargetMode="External" /><Relationship Id="rId917" Type="http://schemas.openxmlformats.org/officeDocument/2006/relationships/hyperlink" Target="https://twitter.com/#!/sonsocmed/status/1146418038528466945" TargetMode="External" /><Relationship Id="rId918" Type="http://schemas.openxmlformats.org/officeDocument/2006/relationships/hyperlink" Target="https://twitter.com/#!/sonsocmed/status/1146845074329919490" TargetMode="External" /><Relationship Id="rId919" Type="http://schemas.openxmlformats.org/officeDocument/2006/relationships/hyperlink" Target="https://twitter.com/#!/sonsocmed/status/1147190607200301064" TargetMode="External" /><Relationship Id="rId920" Type="http://schemas.openxmlformats.org/officeDocument/2006/relationships/hyperlink" Target="https://twitter.com/#!/sonsocmed/status/1147223800494415872" TargetMode="External" /><Relationship Id="rId921" Type="http://schemas.openxmlformats.org/officeDocument/2006/relationships/hyperlink" Target="https://twitter.com/#!/sonsocmed/status/1147865644412653572" TargetMode="External" /><Relationship Id="rId922" Type="http://schemas.openxmlformats.org/officeDocument/2006/relationships/hyperlink" Target="https://twitter.com/#!/sonsocmed/status/1147904562067640320" TargetMode="External" /><Relationship Id="rId923" Type="http://schemas.openxmlformats.org/officeDocument/2006/relationships/hyperlink" Target="https://twitter.com/#!/sonsocmed/status/1149358512356691968" TargetMode="External" /><Relationship Id="rId924" Type="http://schemas.openxmlformats.org/officeDocument/2006/relationships/hyperlink" Target="https://twitter.com/#!/sonsocmed/status/1149740924379049992" TargetMode="External" /><Relationship Id="rId925" Type="http://schemas.openxmlformats.org/officeDocument/2006/relationships/hyperlink" Target="https://twitter.com/#!/sonsocmed/status/1146116406985089024" TargetMode="External" /><Relationship Id="rId926" Type="http://schemas.openxmlformats.org/officeDocument/2006/relationships/hyperlink" Target="https://twitter.com/#!/sonsocmed/status/1146329138648797191" TargetMode="External" /><Relationship Id="rId927" Type="http://schemas.openxmlformats.org/officeDocument/2006/relationships/hyperlink" Target="https://twitter.com/#!/sonsocmed/status/1146329199919214592" TargetMode="External" /><Relationship Id="rId928" Type="http://schemas.openxmlformats.org/officeDocument/2006/relationships/hyperlink" Target="https://twitter.com/#!/sonsocmed/status/1146329212284002305" TargetMode="External" /><Relationship Id="rId929" Type="http://schemas.openxmlformats.org/officeDocument/2006/relationships/hyperlink" Target="https://twitter.com/#!/sonsocmed/status/1146431562671673346" TargetMode="External" /><Relationship Id="rId930" Type="http://schemas.openxmlformats.org/officeDocument/2006/relationships/hyperlink" Target="https://twitter.com/#!/sonsocmed/status/1146431589645111297" TargetMode="External" /><Relationship Id="rId931" Type="http://schemas.openxmlformats.org/officeDocument/2006/relationships/hyperlink" Target="https://twitter.com/#!/sonsocmed/status/1146482985492996096" TargetMode="External" /><Relationship Id="rId932" Type="http://schemas.openxmlformats.org/officeDocument/2006/relationships/hyperlink" Target="https://twitter.com/#!/sonsocmed/status/1146483001397841920" TargetMode="External" /><Relationship Id="rId933" Type="http://schemas.openxmlformats.org/officeDocument/2006/relationships/hyperlink" Target="https://twitter.com/#!/sonsocmed/status/1146483028824383491" TargetMode="External" /><Relationship Id="rId934" Type="http://schemas.openxmlformats.org/officeDocument/2006/relationships/hyperlink" Target="https://twitter.com/#!/sonsocmed/status/1146524853555650567" TargetMode="External" /><Relationship Id="rId935" Type="http://schemas.openxmlformats.org/officeDocument/2006/relationships/hyperlink" Target="https://twitter.com/#!/sonsocmed/status/1146686801320534016" TargetMode="External" /><Relationship Id="rId936" Type="http://schemas.openxmlformats.org/officeDocument/2006/relationships/hyperlink" Target="https://twitter.com/#!/sonsocmed/status/1146837285398355968" TargetMode="External" /><Relationship Id="rId937" Type="http://schemas.openxmlformats.org/officeDocument/2006/relationships/hyperlink" Target="https://twitter.com/#!/sonsocmed/status/1146837309956005888" TargetMode="External" /><Relationship Id="rId938" Type="http://schemas.openxmlformats.org/officeDocument/2006/relationships/hyperlink" Target="https://twitter.com/#!/sonsocmed/status/1146837377945604096" TargetMode="External" /><Relationship Id="rId939" Type="http://schemas.openxmlformats.org/officeDocument/2006/relationships/hyperlink" Target="https://twitter.com/#!/sonsocmed/status/1146898345501319170" TargetMode="External" /><Relationship Id="rId940" Type="http://schemas.openxmlformats.org/officeDocument/2006/relationships/hyperlink" Target="https://twitter.com/#!/sonsocmed/status/1147241902263152640" TargetMode="External" /><Relationship Id="rId941" Type="http://schemas.openxmlformats.org/officeDocument/2006/relationships/hyperlink" Target="https://twitter.com/#!/sonsocmed/status/1147434515599634433" TargetMode="External" /><Relationship Id="rId942" Type="http://schemas.openxmlformats.org/officeDocument/2006/relationships/hyperlink" Target="https://twitter.com/#!/sonsocmed/status/1147533461374287873" TargetMode="External" /><Relationship Id="rId943" Type="http://schemas.openxmlformats.org/officeDocument/2006/relationships/hyperlink" Target="https://twitter.com/#!/was3210/status/1146057489659514881" TargetMode="External" /><Relationship Id="rId944" Type="http://schemas.openxmlformats.org/officeDocument/2006/relationships/hyperlink" Target="https://twitter.com/#!/was3210/status/1146116636560297984" TargetMode="External" /><Relationship Id="rId945" Type="http://schemas.openxmlformats.org/officeDocument/2006/relationships/hyperlink" Target="https://twitter.com/#!/was3210/status/1146116649461997570" TargetMode="External" /><Relationship Id="rId946" Type="http://schemas.openxmlformats.org/officeDocument/2006/relationships/hyperlink" Target="https://twitter.com/#!/was3210/status/1146116677224009728" TargetMode="External" /><Relationship Id="rId947" Type="http://schemas.openxmlformats.org/officeDocument/2006/relationships/hyperlink" Target="https://twitter.com/#!/was3210/status/1146389661310496768" TargetMode="External" /><Relationship Id="rId948" Type="http://schemas.openxmlformats.org/officeDocument/2006/relationships/hyperlink" Target="https://twitter.com/#!/was3210/status/1146419806280794112" TargetMode="External" /><Relationship Id="rId949" Type="http://schemas.openxmlformats.org/officeDocument/2006/relationships/hyperlink" Target="https://twitter.com/#!/was3210/status/1146845204751757312" TargetMode="External" /><Relationship Id="rId950" Type="http://schemas.openxmlformats.org/officeDocument/2006/relationships/hyperlink" Target="https://twitter.com/#!/was3210/status/1147190732274438144" TargetMode="External" /><Relationship Id="rId951" Type="http://schemas.openxmlformats.org/officeDocument/2006/relationships/hyperlink" Target="https://twitter.com/#!/was3210/status/1147223996758450176" TargetMode="External" /><Relationship Id="rId952" Type="http://schemas.openxmlformats.org/officeDocument/2006/relationships/hyperlink" Target="https://twitter.com/#!/was3210/status/1147904693210963969" TargetMode="External" /><Relationship Id="rId953" Type="http://schemas.openxmlformats.org/officeDocument/2006/relationships/hyperlink" Target="https://twitter.com/#!/was3210/status/1147904704405561345" TargetMode="External" /><Relationship Id="rId954" Type="http://schemas.openxmlformats.org/officeDocument/2006/relationships/hyperlink" Target="https://twitter.com/#!/was3210/status/1149358699602989057" TargetMode="External" /><Relationship Id="rId955" Type="http://schemas.openxmlformats.org/officeDocument/2006/relationships/hyperlink" Target="https://twitter.com/#!/was3210/status/1149749973883457538" TargetMode="External" /><Relationship Id="rId956" Type="http://schemas.openxmlformats.org/officeDocument/2006/relationships/hyperlink" Target="https://twitter.com/#!/marc_smith/status/1147905909441478657" TargetMode="External" /><Relationship Id="rId957" Type="http://schemas.openxmlformats.org/officeDocument/2006/relationships/hyperlink" Target="https://twitter.com/#!/marc_smith/status/1146165962988670981" TargetMode="External" /><Relationship Id="rId958" Type="http://schemas.openxmlformats.org/officeDocument/2006/relationships/hyperlink" Target="https://twitter.com/#!/was3210/status/1148186773446680576" TargetMode="External" /><Relationship Id="rId959" Type="http://schemas.openxmlformats.org/officeDocument/2006/relationships/hyperlink" Target="https://twitter.com/#!/was3210/status/1149934501079990272" TargetMode="External" /><Relationship Id="rId960" Type="http://schemas.openxmlformats.org/officeDocument/2006/relationships/hyperlink" Target="https://twitter.com/#!/lseimpactblog/status/1149698019052228609" TargetMode="External" /><Relationship Id="rId961" Type="http://schemas.openxmlformats.org/officeDocument/2006/relationships/hyperlink" Target="https://twitter.com/#!/was3210/status/1150000415699812352" TargetMode="External" /><Relationship Id="rId962" Type="http://schemas.openxmlformats.org/officeDocument/2006/relationships/hyperlink" Target="https://twitter.com/#!/lseimpactblog/status/1143579774683664385" TargetMode="External" /><Relationship Id="rId963" Type="http://schemas.openxmlformats.org/officeDocument/2006/relationships/hyperlink" Target="https://twitter.com/#!/lseimpactblog/status/1146811064069382144" TargetMode="External" /><Relationship Id="rId964" Type="http://schemas.openxmlformats.org/officeDocument/2006/relationships/hyperlink" Target="https://twitter.com/#!/lseimpactblog/status/1140923666806558721" TargetMode="External" /><Relationship Id="rId965" Type="http://schemas.openxmlformats.org/officeDocument/2006/relationships/hyperlink" Target="https://twitter.com/#!/lseimpactblog/status/1148260638168440834" TargetMode="External" /><Relationship Id="rId966" Type="http://schemas.openxmlformats.org/officeDocument/2006/relationships/hyperlink" Target="https://twitter.com/#!/was3210/status/1146482532579459073" TargetMode="External" /><Relationship Id="rId967" Type="http://schemas.openxmlformats.org/officeDocument/2006/relationships/hyperlink" Target="https://twitter.com/#!/was3210/status/1147963631725895680" TargetMode="External" /><Relationship Id="rId968" Type="http://schemas.openxmlformats.org/officeDocument/2006/relationships/hyperlink" Target="https://twitter.com/#!/was3210/status/1148623086633308160" TargetMode="External" /><Relationship Id="rId969" Type="http://schemas.openxmlformats.org/officeDocument/2006/relationships/hyperlink" Target="https://twitter.com/#!/was3210/status/1150000208065044480" TargetMode="External" /><Relationship Id="rId970" Type="http://schemas.openxmlformats.org/officeDocument/2006/relationships/hyperlink" Target="https://twitter.com/#!/was3210/status/1150000826393534464" TargetMode="External" /><Relationship Id="rId971" Type="http://schemas.openxmlformats.org/officeDocument/2006/relationships/hyperlink" Target="https://twitter.com/#!/was3210/status/1145279090120908802" TargetMode="External" /><Relationship Id="rId972" Type="http://schemas.openxmlformats.org/officeDocument/2006/relationships/hyperlink" Target="https://twitter.com/#!/was3210/status/1145362427007176705" TargetMode="External" /><Relationship Id="rId973" Type="http://schemas.openxmlformats.org/officeDocument/2006/relationships/hyperlink" Target="https://twitter.com/#!/was3210/status/1145788473112182784" TargetMode="External" /><Relationship Id="rId974" Type="http://schemas.openxmlformats.org/officeDocument/2006/relationships/hyperlink" Target="https://twitter.com/#!/was3210/status/1146115790086770689" TargetMode="External" /><Relationship Id="rId975" Type="http://schemas.openxmlformats.org/officeDocument/2006/relationships/hyperlink" Target="https://twitter.com/#!/was3210/status/1146177112396767233" TargetMode="External" /><Relationship Id="rId976" Type="http://schemas.openxmlformats.org/officeDocument/2006/relationships/hyperlink" Target="https://twitter.com/#!/was3210/status/1146390343547588608" TargetMode="External" /><Relationship Id="rId977" Type="http://schemas.openxmlformats.org/officeDocument/2006/relationships/hyperlink" Target="https://twitter.com/#!/was3210/status/1146480001648353281" TargetMode="External" /><Relationship Id="rId978" Type="http://schemas.openxmlformats.org/officeDocument/2006/relationships/hyperlink" Target="https://twitter.com/#!/was3210/status/1146520981227343872" TargetMode="External" /><Relationship Id="rId979" Type="http://schemas.openxmlformats.org/officeDocument/2006/relationships/hyperlink" Target="https://twitter.com/#!/was3210/status/1146524695229095943" TargetMode="External" /><Relationship Id="rId980" Type="http://schemas.openxmlformats.org/officeDocument/2006/relationships/hyperlink" Target="https://twitter.com/#!/was3210/status/1146684532583751680" TargetMode="External" /><Relationship Id="rId981" Type="http://schemas.openxmlformats.org/officeDocument/2006/relationships/hyperlink" Target="https://twitter.com/#!/was3210/status/1146751827058274304" TargetMode="External" /><Relationship Id="rId982" Type="http://schemas.openxmlformats.org/officeDocument/2006/relationships/hyperlink" Target="https://twitter.com/#!/was3210/status/1146795870396059649" TargetMode="External" /><Relationship Id="rId983" Type="http://schemas.openxmlformats.org/officeDocument/2006/relationships/hyperlink" Target="https://twitter.com/#!/was3210/status/1146887569344552961" TargetMode="External" /><Relationship Id="rId984" Type="http://schemas.openxmlformats.org/officeDocument/2006/relationships/hyperlink" Target="https://twitter.com/#!/was3210/status/1147241692296372224" TargetMode="External" /><Relationship Id="rId985" Type="http://schemas.openxmlformats.org/officeDocument/2006/relationships/hyperlink" Target="https://twitter.com/#!/was3210/status/1147434422402191360" TargetMode="External" /><Relationship Id="rId986" Type="http://schemas.openxmlformats.org/officeDocument/2006/relationships/hyperlink" Target="https://twitter.com/#!/was3210/status/1147638746986229760" TargetMode="External" /><Relationship Id="rId987" Type="http://schemas.openxmlformats.org/officeDocument/2006/relationships/hyperlink" Target="https://twitter.com/#!/was3210/status/1148275784039239682" TargetMode="External" /><Relationship Id="rId988" Type="http://schemas.openxmlformats.org/officeDocument/2006/relationships/hyperlink" Target="https://twitter.com/#!/was3210/status/1148336117223215109" TargetMode="External" /><Relationship Id="rId989" Type="http://schemas.openxmlformats.org/officeDocument/2006/relationships/hyperlink" Target="https://twitter.com/#!/was3210/status/1148581289940926465" TargetMode="External" /><Relationship Id="rId990" Type="http://schemas.openxmlformats.org/officeDocument/2006/relationships/hyperlink" Target="https://twitter.com/#!/was3210/status/1148985444522176513" TargetMode="External" /><Relationship Id="rId991" Type="http://schemas.openxmlformats.org/officeDocument/2006/relationships/hyperlink" Target="https://twitter.com/#!/was3210/status/1149077617972301826" TargetMode="External" /><Relationship Id="rId992" Type="http://schemas.openxmlformats.org/officeDocument/2006/relationships/hyperlink" Target="https://twitter.com/#!/was3210/status/1149234147342393345" TargetMode="External" /><Relationship Id="rId993" Type="http://schemas.openxmlformats.org/officeDocument/2006/relationships/hyperlink" Target="https://twitter.com/#!/was3210/status/1149430473166401536" TargetMode="External" /><Relationship Id="rId994" Type="http://schemas.openxmlformats.org/officeDocument/2006/relationships/hyperlink" Target="https://twitter.com/#!/was3210/status/1149621473448845314" TargetMode="External" /><Relationship Id="rId995" Type="http://schemas.openxmlformats.org/officeDocument/2006/relationships/hyperlink" Target="https://twitter.com/#!/was3210/status/1149999509818281985" TargetMode="External" /><Relationship Id="rId996" Type="http://schemas.openxmlformats.org/officeDocument/2006/relationships/hyperlink" Target="https://twitter.com/#!/was3210/status/1150096005691584515" TargetMode="External" /><Relationship Id="rId997" Type="http://schemas.openxmlformats.org/officeDocument/2006/relationships/hyperlink" Target="https://twitter.com/#!/was3210/status/1147517608327045120" TargetMode="External" /><Relationship Id="rId998" Type="http://schemas.openxmlformats.org/officeDocument/2006/relationships/hyperlink" Target="https://twitter.com/#!/was3210/status/1150002318324240384" TargetMode="External" /><Relationship Id="rId999" Type="http://schemas.openxmlformats.org/officeDocument/2006/relationships/hyperlink" Target="https://twitter.com/#!/rainydaypftu/status/1146059959185989634" TargetMode="External" /><Relationship Id="rId1000" Type="http://schemas.openxmlformats.org/officeDocument/2006/relationships/hyperlink" Target="https://twitter.com/#!/rainydaypftu/status/1146428676948602881" TargetMode="External" /><Relationship Id="rId1001" Type="http://schemas.openxmlformats.org/officeDocument/2006/relationships/hyperlink" Target="https://twitter.com/#!/rainydaypftu/status/1146429082848153600" TargetMode="External" /><Relationship Id="rId1002" Type="http://schemas.openxmlformats.org/officeDocument/2006/relationships/hyperlink" Target="https://twitter.com/#!/rainydaypftu/status/1146427983726612480" TargetMode="External" /><Relationship Id="rId1003" Type="http://schemas.openxmlformats.org/officeDocument/2006/relationships/hyperlink" Target="https://twitter.com/#!/rainydaypftu/status/1148196549543022592" TargetMode="External" /><Relationship Id="rId1004" Type="http://schemas.openxmlformats.org/officeDocument/2006/relationships/hyperlink" Target="https://twitter.com/#!/rainydaypftu/status/1148194937281945600" TargetMode="External" /><Relationship Id="rId1005" Type="http://schemas.openxmlformats.org/officeDocument/2006/relationships/hyperlink" Target="https://twitter.com/#!/rainydaypftu/status/1146433058188472321" TargetMode="External" /><Relationship Id="rId1006" Type="http://schemas.openxmlformats.org/officeDocument/2006/relationships/hyperlink" Target="https://twitter.com/#!/rainydaypftu/status/1148682753719898112" TargetMode="External" /><Relationship Id="rId1007" Type="http://schemas.openxmlformats.org/officeDocument/2006/relationships/hyperlink" Target="https://twitter.com/#!/rainydaypftu/status/1148532872262881280" TargetMode="External" /><Relationship Id="rId1008" Type="http://schemas.openxmlformats.org/officeDocument/2006/relationships/hyperlink" Target="https://twitter.com/#!/rainydaypftu/status/1148531725049487360" TargetMode="External" /><Relationship Id="rId1009" Type="http://schemas.openxmlformats.org/officeDocument/2006/relationships/hyperlink" Target="https://twitter.com/#!/rainydaypftu/status/1149108559893946370" TargetMode="External" /><Relationship Id="rId1010" Type="http://schemas.openxmlformats.org/officeDocument/2006/relationships/hyperlink" Target="https://twitter.com/#!/rainydaypftu/status/1150132305245196291" TargetMode="External" /><Relationship Id="rId1011" Type="http://schemas.openxmlformats.org/officeDocument/2006/relationships/hyperlink" Target="https://twitter.com/#!/was3210/status/1146060156003704833" TargetMode="External" /><Relationship Id="rId1012" Type="http://schemas.openxmlformats.org/officeDocument/2006/relationships/hyperlink" Target="https://twitter.com/#!/was3210/status/1146060186647273472" TargetMode="External" /><Relationship Id="rId1013" Type="http://schemas.openxmlformats.org/officeDocument/2006/relationships/hyperlink" Target="https://twitter.com/#!/was3210/status/1146429308321325056" TargetMode="External" /><Relationship Id="rId1014" Type="http://schemas.openxmlformats.org/officeDocument/2006/relationships/hyperlink" Target="https://twitter.com/#!/was3210/status/1146429314667352064" TargetMode="External" /><Relationship Id="rId1015" Type="http://schemas.openxmlformats.org/officeDocument/2006/relationships/hyperlink" Target="https://twitter.com/#!/was3210/status/1146431367930089472" TargetMode="External" /><Relationship Id="rId1016" Type="http://schemas.openxmlformats.org/officeDocument/2006/relationships/hyperlink" Target="https://twitter.com/#!/was3210/status/1146431394979221504" TargetMode="External" /><Relationship Id="rId1017" Type="http://schemas.openxmlformats.org/officeDocument/2006/relationships/hyperlink" Target="https://twitter.com/#!/was3210/status/1146887290926579713" TargetMode="External" /><Relationship Id="rId1018" Type="http://schemas.openxmlformats.org/officeDocument/2006/relationships/hyperlink" Target="https://twitter.com/#!/was3210/status/1148196673325322241" TargetMode="External" /><Relationship Id="rId1019" Type="http://schemas.openxmlformats.org/officeDocument/2006/relationships/hyperlink" Target="https://twitter.com/#!/was3210/status/1148196696201056258" TargetMode="External" /><Relationship Id="rId1020" Type="http://schemas.openxmlformats.org/officeDocument/2006/relationships/hyperlink" Target="https://twitter.com/#!/was3210/status/1148196750961926147" TargetMode="External" /><Relationship Id="rId1021" Type="http://schemas.openxmlformats.org/officeDocument/2006/relationships/hyperlink" Target="https://twitter.com/#!/was3210/status/1148196772768096263" TargetMode="External" /><Relationship Id="rId1022" Type="http://schemas.openxmlformats.org/officeDocument/2006/relationships/hyperlink" Target="https://twitter.com/#!/was3210/status/1148714239084945411" TargetMode="External" /><Relationship Id="rId1023" Type="http://schemas.openxmlformats.org/officeDocument/2006/relationships/hyperlink" Target="https://twitter.com/#!/was3210/status/1148890104112603136" TargetMode="External" /><Relationship Id="rId1024" Type="http://schemas.openxmlformats.org/officeDocument/2006/relationships/hyperlink" Target="https://twitter.com/#!/was3210/status/1148890198681575424" TargetMode="External" /><Relationship Id="rId1025" Type="http://schemas.openxmlformats.org/officeDocument/2006/relationships/hyperlink" Target="https://twitter.com/#!/was3210/status/1149275344844787713" TargetMode="External" /><Relationship Id="rId1026" Type="http://schemas.openxmlformats.org/officeDocument/2006/relationships/hyperlink" Target="https://twitter.com/#!/was3210/status/1150182789263822849" TargetMode="External" /><Relationship Id="rId1027" Type="http://schemas.openxmlformats.org/officeDocument/2006/relationships/hyperlink" Target="https://twitter.com/#!/was3210/status/1145370060472631296" TargetMode="External" /><Relationship Id="rId1028" Type="http://schemas.openxmlformats.org/officeDocument/2006/relationships/hyperlink" Target="https://twitter.com/#!/was3210/status/1145625839821889536" TargetMode="External" /><Relationship Id="rId1029" Type="http://schemas.openxmlformats.org/officeDocument/2006/relationships/hyperlink" Target="https://twitter.com/#!/was3210/status/1145758157366530048" TargetMode="External" /><Relationship Id="rId1030" Type="http://schemas.openxmlformats.org/officeDocument/2006/relationships/hyperlink" Target="https://twitter.com/#!/was3210/status/1145994888942641152" TargetMode="External" /><Relationship Id="rId1031" Type="http://schemas.openxmlformats.org/officeDocument/2006/relationships/hyperlink" Target="https://twitter.com/#!/was3210/status/1146033702528569344" TargetMode="External" /><Relationship Id="rId1032" Type="http://schemas.openxmlformats.org/officeDocument/2006/relationships/hyperlink" Target="https://twitter.com/#!/was3210/status/1146400309192908802" TargetMode="External" /><Relationship Id="rId1033" Type="http://schemas.openxmlformats.org/officeDocument/2006/relationships/hyperlink" Target="https://twitter.com/#!/was3210/status/1146441553579302913" TargetMode="External" /><Relationship Id="rId1034" Type="http://schemas.openxmlformats.org/officeDocument/2006/relationships/hyperlink" Target="https://twitter.com/#!/was3210/status/1146467568951189504" TargetMode="External" /><Relationship Id="rId1035" Type="http://schemas.openxmlformats.org/officeDocument/2006/relationships/hyperlink" Target="https://twitter.com/#!/was3210/status/1146481965744308225" TargetMode="External" /><Relationship Id="rId1036" Type="http://schemas.openxmlformats.org/officeDocument/2006/relationships/hyperlink" Target="https://twitter.com/#!/was3210/status/1146525161660780544" TargetMode="External" /><Relationship Id="rId1037" Type="http://schemas.openxmlformats.org/officeDocument/2006/relationships/hyperlink" Target="https://twitter.com/#!/was3210/status/1146682323045429249" TargetMode="External" /><Relationship Id="rId1038" Type="http://schemas.openxmlformats.org/officeDocument/2006/relationships/hyperlink" Target="https://twitter.com/#!/was3210/status/1146795696848289793" TargetMode="External" /><Relationship Id="rId1039" Type="http://schemas.openxmlformats.org/officeDocument/2006/relationships/hyperlink" Target="https://twitter.com/#!/was3210/status/1146837082658279424" TargetMode="External" /><Relationship Id="rId1040" Type="http://schemas.openxmlformats.org/officeDocument/2006/relationships/hyperlink" Target="https://twitter.com/#!/was3210/status/1146865760490401794" TargetMode="External" /><Relationship Id="rId1041" Type="http://schemas.openxmlformats.org/officeDocument/2006/relationships/hyperlink" Target="https://twitter.com/#!/was3210/status/1146894845170147328" TargetMode="External" /><Relationship Id="rId1042" Type="http://schemas.openxmlformats.org/officeDocument/2006/relationships/hyperlink" Target="https://twitter.com/#!/was3210/status/1147078793657552897" TargetMode="External" /><Relationship Id="rId1043" Type="http://schemas.openxmlformats.org/officeDocument/2006/relationships/hyperlink" Target="https://twitter.com/#!/was3210/status/1147241771111522305" TargetMode="External" /><Relationship Id="rId1044" Type="http://schemas.openxmlformats.org/officeDocument/2006/relationships/hyperlink" Target="https://twitter.com/#!/was3210/status/1147434198745198593" TargetMode="External" /><Relationship Id="rId1045" Type="http://schemas.openxmlformats.org/officeDocument/2006/relationships/hyperlink" Target="https://twitter.com/#!/was3210/status/1147504813221044224" TargetMode="External" /><Relationship Id="rId1046" Type="http://schemas.openxmlformats.org/officeDocument/2006/relationships/hyperlink" Target="https://twitter.com/#!/was3210/status/1147533279488290816" TargetMode="External" /><Relationship Id="rId1047" Type="http://schemas.openxmlformats.org/officeDocument/2006/relationships/hyperlink" Target="https://twitter.com/#!/was3210/status/1147808439596441600" TargetMode="External" /><Relationship Id="rId1048" Type="http://schemas.openxmlformats.org/officeDocument/2006/relationships/hyperlink" Target="https://twitter.com/#!/was3210/status/1147863234575294464" TargetMode="External" /><Relationship Id="rId1049" Type="http://schemas.openxmlformats.org/officeDocument/2006/relationships/hyperlink" Target="https://twitter.com/#!/was3210/status/1147947942000680961" TargetMode="External" /><Relationship Id="rId1050" Type="http://schemas.openxmlformats.org/officeDocument/2006/relationships/hyperlink" Target="https://twitter.com/#!/was3210/status/1148168365795684353" TargetMode="External" /><Relationship Id="rId1051" Type="http://schemas.openxmlformats.org/officeDocument/2006/relationships/hyperlink" Target="https://twitter.com/#!/was3210/status/1148230406044622848" TargetMode="External" /><Relationship Id="rId1052" Type="http://schemas.openxmlformats.org/officeDocument/2006/relationships/hyperlink" Target="https://twitter.com/#!/was3210/status/1148320870902968320" TargetMode="External" /><Relationship Id="rId1053" Type="http://schemas.openxmlformats.org/officeDocument/2006/relationships/hyperlink" Target="https://twitter.com/#!/was3210/status/1148607774487695362" TargetMode="External" /><Relationship Id="rId1054" Type="http://schemas.openxmlformats.org/officeDocument/2006/relationships/hyperlink" Target="https://twitter.com/#!/was3210/status/1149005716545515521" TargetMode="External" /><Relationship Id="rId1055" Type="http://schemas.openxmlformats.org/officeDocument/2006/relationships/hyperlink" Target="https://twitter.com/#!/was3210/status/1149375369713262592" TargetMode="External" /><Relationship Id="rId1056" Type="http://schemas.openxmlformats.org/officeDocument/2006/relationships/hyperlink" Target="https://twitter.com/#!/was3210/status/1149621417794629632" TargetMode="External" /><Relationship Id="rId1057" Type="http://schemas.openxmlformats.org/officeDocument/2006/relationships/hyperlink" Target="https://twitter.com/#!/was3210/status/1149693709878988802" TargetMode="External" /><Relationship Id="rId1058" Type="http://schemas.openxmlformats.org/officeDocument/2006/relationships/hyperlink" Target="https://twitter.com/#!/was3210/status/1149995917216534528" TargetMode="External" /><Relationship Id="rId1059" Type="http://schemas.openxmlformats.org/officeDocument/2006/relationships/hyperlink" Target="https://twitter.com/#!/was3210/status/1150074596818898949" TargetMode="External" /><Relationship Id="rId1060" Type="http://schemas.openxmlformats.org/officeDocument/2006/relationships/hyperlink" Target="https://twitter.com/#!/was3210/status/1150114912359858177" TargetMode="External" /><Relationship Id="rId1061" Type="http://schemas.openxmlformats.org/officeDocument/2006/relationships/hyperlink" Target="https://api.twitter.com/1.1/geo/id/ca12dbe04543ea95.json" TargetMode="External" /><Relationship Id="rId1062" Type="http://schemas.openxmlformats.org/officeDocument/2006/relationships/hyperlink" Target="https://api.twitter.com/1.1/geo/id/7d62cffe6f98f349.json" TargetMode="External" /><Relationship Id="rId1063" Type="http://schemas.openxmlformats.org/officeDocument/2006/relationships/hyperlink" Target="https://api.twitter.com/1.1/geo/id/1c302ac214ae518c.json" TargetMode="External" /><Relationship Id="rId1064" Type="http://schemas.openxmlformats.org/officeDocument/2006/relationships/hyperlink" Target="https://api.twitter.com/1.1/geo/id/09f6a7707f18e0b1.json" TargetMode="External" /><Relationship Id="rId1065" Type="http://schemas.openxmlformats.org/officeDocument/2006/relationships/hyperlink" Target="https://api.twitter.com/1.1/geo/id/548c7806c1e1b70f.json" TargetMode="External" /><Relationship Id="rId1066" Type="http://schemas.openxmlformats.org/officeDocument/2006/relationships/comments" Target="../comments9.xml" /><Relationship Id="rId1067" Type="http://schemas.openxmlformats.org/officeDocument/2006/relationships/vmlDrawing" Target="../drawings/vmlDrawing6.vml" /><Relationship Id="rId1068" Type="http://schemas.openxmlformats.org/officeDocument/2006/relationships/table" Target="../tables/table12.xml" /><Relationship Id="rId1069"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8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s>
  <sheetData>
    <row r="1" spans="3:14" ht="15">
      <c r="C1" s="16" t="s">
        <v>39</v>
      </c>
      <c r="D1" s="17"/>
      <c r="E1" s="17"/>
      <c r="F1" s="17"/>
      <c r="G1" s="16"/>
      <c r="H1" s="14" t="s">
        <v>43</v>
      </c>
      <c r="I1" s="51"/>
      <c r="J1" s="51"/>
      <c r="K1" s="33" t="s">
        <v>42</v>
      </c>
      <c r="L1" s="18" t="s">
        <v>40</v>
      </c>
      <c r="M1" s="18"/>
      <c r="N1" s="15" t="s">
        <v>41</v>
      </c>
    </row>
    <row r="2" spans="1:55"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3210</v>
      </c>
      <c r="BB2" s="13" t="s">
        <v>3239</v>
      </c>
      <c r="BC2" s="13" t="s">
        <v>3240</v>
      </c>
    </row>
    <row r="3" spans="1:55" ht="15" customHeight="1">
      <c r="A3" s="66" t="s">
        <v>212</v>
      </c>
      <c r="B3" s="66" t="s">
        <v>338</v>
      </c>
      <c r="C3" s="67" t="s">
        <v>3307</v>
      </c>
      <c r="D3" s="68">
        <v>3</v>
      </c>
      <c r="E3" s="69" t="s">
        <v>132</v>
      </c>
      <c r="F3" s="70">
        <v>35</v>
      </c>
      <c r="G3" s="67"/>
      <c r="H3" s="71"/>
      <c r="I3" s="72"/>
      <c r="J3" s="72"/>
      <c r="K3" s="34"/>
      <c r="L3" s="73">
        <v>3</v>
      </c>
      <c r="M3" s="73"/>
      <c r="N3" s="74"/>
      <c r="O3" s="80" t="s">
        <v>394</v>
      </c>
      <c r="P3" s="82">
        <v>43626.71266203704</v>
      </c>
      <c r="Q3" s="80" t="s">
        <v>396</v>
      </c>
      <c r="R3" s="84" t="s">
        <v>678</v>
      </c>
      <c r="S3" s="80" t="s">
        <v>745</v>
      </c>
      <c r="T3" s="80"/>
      <c r="U3" s="84" t="s">
        <v>839</v>
      </c>
      <c r="V3" s="84" t="s">
        <v>839</v>
      </c>
      <c r="W3" s="82">
        <v>43626.71266203704</v>
      </c>
      <c r="X3" s="84" t="s">
        <v>1006</v>
      </c>
      <c r="Y3" s="80"/>
      <c r="Z3" s="80"/>
      <c r="AA3" s="86" t="s">
        <v>1414</v>
      </c>
      <c r="AB3" s="80"/>
      <c r="AC3" s="80" t="b">
        <v>0</v>
      </c>
      <c r="AD3" s="80">
        <v>16</v>
      </c>
      <c r="AE3" s="86" t="s">
        <v>1832</v>
      </c>
      <c r="AF3" s="80" t="b">
        <v>0</v>
      </c>
      <c r="AG3" s="80" t="s">
        <v>1864</v>
      </c>
      <c r="AH3" s="80"/>
      <c r="AI3" s="86" t="s">
        <v>1832</v>
      </c>
      <c r="AJ3" s="80" t="b">
        <v>0</v>
      </c>
      <c r="AK3" s="80">
        <v>6</v>
      </c>
      <c r="AL3" s="86" t="s">
        <v>1832</v>
      </c>
      <c r="AM3" s="80" t="s">
        <v>1879</v>
      </c>
      <c r="AN3" s="80" t="b">
        <v>0</v>
      </c>
      <c r="AO3" s="86" t="s">
        <v>1414</v>
      </c>
      <c r="AP3" s="80" t="s">
        <v>1901</v>
      </c>
      <c r="AQ3" s="80">
        <v>0</v>
      </c>
      <c r="AR3" s="80">
        <v>0</v>
      </c>
      <c r="AS3" s="80"/>
      <c r="AT3" s="80"/>
      <c r="AU3" s="80"/>
      <c r="AV3" s="80"/>
      <c r="AW3" s="80"/>
      <c r="AX3" s="80"/>
      <c r="AY3" s="80"/>
      <c r="AZ3" s="80"/>
      <c r="BA3">
        <v>1</v>
      </c>
      <c r="BB3" s="80" t="str">
        <f>REPLACE(INDEX(GroupVertices[Group],MATCH(Edges[[#This Row],[Vertex 1]],GroupVertices[Vertex],0)),1,1,"")</f>
        <v>5</v>
      </c>
      <c r="BC3" s="80" t="str">
        <f>REPLACE(INDEX(GroupVertices[Group],MATCH(Edges[[#This Row],[Vertex 2]],GroupVertices[Vertex],0)),1,1,"")</f>
        <v>5</v>
      </c>
    </row>
    <row r="4" spans="1:55" ht="15" customHeight="1">
      <c r="A4" s="66" t="s">
        <v>212</v>
      </c>
      <c r="B4" s="66" t="s">
        <v>339</v>
      </c>
      <c r="C4" s="67" t="s">
        <v>3307</v>
      </c>
      <c r="D4" s="68">
        <v>3</v>
      </c>
      <c r="E4" s="69" t="s">
        <v>132</v>
      </c>
      <c r="F4" s="70">
        <v>35</v>
      </c>
      <c r="G4" s="67"/>
      <c r="H4" s="71"/>
      <c r="I4" s="72"/>
      <c r="J4" s="72"/>
      <c r="K4" s="34"/>
      <c r="L4" s="79">
        <v>4</v>
      </c>
      <c r="M4" s="79"/>
      <c r="N4" s="74"/>
      <c r="O4" s="81" t="s">
        <v>394</v>
      </c>
      <c r="P4" s="83">
        <v>43626.71266203704</v>
      </c>
      <c r="Q4" s="81" t="s">
        <v>396</v>
      </c>
      <c r="R4" s="85" t="s">
        <v>678</v>
      </c>
      <c r="S4" s="81" t="s">
        <v>745</v>
      </c>
      <c r="T4" s="81"/>
      <c r="U4" s="85" t="s">
        <v>839</v>
      </c>
      <c r="V4" s="85" t="s">
        <v>839</v>
      </c>
      <c r="W4" s="83">
        <v>43626.71266203704</v>
      </c>
      <c r="X4" s="85" t="s">
        <v>1006</v>
      </c>
      <c r="Y4" s="81"/>
      <c r="Z4" s="81"/>
      <c r="AA4" s="87" t="s">
        <v>1414</v>
      </c>
      <c r="AB4" s="81"/>
      <c r="AC4" s="81" t="b">
        <v>0</v>
      </c>
      <c r="AD4" s="81">
        <v>16</v>
      </c>
      <c r="AE4" s="87" t="s">
        <v>1832</v>
      </c>
      <c r="AF4" s="81" t="b">
        <v>0</v>
      </c>
      <c r="AG4" s="81" t="s">
        <v>1864</v>
      </c>
      <c r="AH4" s="81"/>
      <c r="AI4" s="87" t="s">
        <v>1832</v>
      </c>
      <c r="AJ4" s="81" t="b">
        <v>0</v>
      </c>
      <c r="AK4" s="81">
        <v>6</v>
      </c>
      <c r="AL4" s="87" t="s">
        <v>1832</v>
      </c>
      <c r="AM4" s="81" t="s">
        <v>1879</v>
      </c>
      <c r="AN4" s="81" t="b">
        <v>0</v>
      </c>
      <c r="AO4" s="87" t="s">
        <v>1414</v>
      </c>
      <c r="AP4" s="81" t="s">
        <v>1901</v>
      </c>
      <c r="AQ4" s="81">
        <v>0</v>
      </c>
      <c r="AR4" s="81">
        <v>0</v>
      </c>
      <c r="AS4" s="81"/>
      <c r="AT4" s="81"/>
      <c r="AU4" s="81"/>
      <c r="AV4" s="81"/>
      <c r="AW4" s="81"/>
      <c r="AX4" s="81"/>
      <c r="AY4" s="81"/>
      <c r="AZ4" s="81"/>
      <c r="BA4">
        <v>1</v>
      </c>
      <c r="BB4" s="80" t="str">
        <f>REPLACE(INDEX(GroupVertices[Group],MATCH(Edges[[#This Row],[Vertex 1]],GroupVertices[Vertex],0)),1,1,"")</f>
        <v>5</v>
      </c>
      <c r="BC4" s="80" t="str">
        <f>REPLACE(INDEX(GroupVertices[Group],MATCH(Edges[[#This Row],[Vertex 2]],GroupVertices[Vertex],0)),1,1,"")</f>
        <v>5</v>
      </c>
    </row>
    <row r="5" spans="1:55" ht="15">
      <c r="A5" s="66" t="s">
        <v>212</v>
      </c>
      <c r="B5" s="66" t="s">
        <v>340</v>
      </c>
      <c r="C5" s="67" t="s">
        <v>3307</v>
      </c>
      <c r="D5" s="68">
        <v>3</v>
      </c>
      <c r="E5" s="69" t="s">
        <v>132</v>
      </c>
      <c r="F5" s="70">
        <v>35</v>
      </c>
      <c r="G5" s="67"/>
      <c r="H5" s="71"/>
      <c r="I5" s="72"/>
      <c r="J5" s="72"/>
      <c r="K5" s="34"/>
      <c r="L5" s="79">
        <v>5</v>
      </c>
      <c r="M5" s="79"/>
      <c r="N5" s="74"/>
      <c r="O5" s="81" t="s">
        <v>394</v>
      </c>
      <c r="P5" s="83">
        <v>43626.71266203704</v>
      </c>
      <c r="Q5" s="81" t="s">
        <v>396</v>
      </c>
      <c r="R5" s="85" t="s">
        <v>678</v>
      </c>
      <c r="S5" s="81" t="s">
        <v>745</v>
      </c>
      <c r="T5" s="81"/>
      <c r="U5" s="85" t="s">
        <v>839</v>
      </c>
      <c r="V5" s="85" t="s">
        <v>839</v>
      </c>
      <c r="W5" s="83">
        <v>43626.71266203704</v>
      </c>
      <c r="X5" s="85" t="s">
        <v>1006</v>
      </c>
      <c r="Y5" s="81"/>
      <c r="Z5" s="81"/>
      <c r="AA5" s="87" t="s">
        <v>1414</v>
      </c>
      <c r="AB5" s="81"/>
      <c r="AC5" s="81" t="b">
        <v>0</v>
      </c>
      <c r="AD5" s="81">
        <v>16</v>
      </c>
      <c r="AE5" s="87" t="s">
        <v>1832</v>
      </c>
      <c r="AF5" s="81" t="b">
        <v>0</v>
      </c>
      <c r="AG5" s="81" t="s">
        <v>1864</v>
      </c>
      <c r="AH5" s="81"/>
      <c r="AI5" s="87" t="s">
        <v>1832</v>
      </c>
      <c r="AJ5" s="81" t="b">
        <v>0</v>
      </c>
      <c r="AK5" s="81">
        <v>6</v>
      </c>
      <c r="AL5" s="87" t="s">
        <v>1832</v>
      </c>
      <c r="AM5" s="81" t="s">
        <v>1879</v>
      </c>
      <c r="AN5" s="81" t="b">
        <v>0</v>
      </c>
      <c r="AO5" s="87" t="s">
        <v>1414</v>
      </c>
      <c r="AP5" s="81" t="s">
        <v>1901</v>
      </c>
      <c r="AQ5" s="81">
        <v>0</v>
      </c>
      <c r="AR5" s="81">
        <v>0</v>
      </c>
      <c r="AS5" s="81"/>
      <c r="AT5" s="81"/>
      <c r="AU5" s="81"/>
      <c r="AV5" s="81"/>
      <c r="AW5" s="81"/>
      <c r="AX5" s="81"/>
      <c r="AY5" s="81"/>
      <c r="AZ5" s="81"/>
      <c r="BA5">
        <v>1</v>
      </c>
      <c r="BB5" s="80" t="str">
        <f>REPLACE(INDEX(GroupVertices[Group],MATCH(Edges[[#This Row],[Vertex 1]],GroupVertices[Vertex],0)),1,1,"")</f>
        <v>5</v>
      </c>
      <c r="BC5" s="80" t="str">
        <f>REPLACE(INDEX(GroupVertices[Group],MATCH(Edges[[#This Row],[Vertex 2]],GroupVertices[Vertex],0)),1,1,"")</f>
        <v>5</v>
      </c>
    </row>
    <row r="6" spans="1:55" ht="15">
      <c r="A6" s="66" t="s">
        <v>212</v>
      </c>
      <c r="B6" s="66" t="s">
        <v>341</v>
      </c>
      <c r="C6" s="67" t="s">
        <v>3307</v>
      </c>
      <c r="D6" s="68">
        <v>3</v>
      </c>
      <c r="E6" s="69" t="s">
        <v>132</v>
      </c>
      <c r="F6" s="70">
        <v>35</v>
      </c>
      <c r="G6" s="67"/>
      <c r="H6" s="71"/>
      <c r="I6" s="72"/>
      <c r="J6" s="72"/>
      <c r="K6" s="34"/>
      <c r="L6" s="79">
        <v>6</v>
      </c>
      <c r="M6" s="79"/>
      <c r="N6" s="74"/>
      <c r="O6" s="81" t="s">
        <v>394</v>
      </c>
      <c r="P6" s="83">
        <v>43626.71266203704</v>
      </c>
      <c r="Q6" s="81" t="s">
        <v>396</v>
      </c>
      <c r="R6" s="85" t="s">
        <v>678</v>
      </c>
      <c r="S6" s="81" t="s">
        <v>745</v>
      </c>
      <c r="T6" s="81"/>
      <c r="U6" s="85" t="s">
        <v>839</v>
      </c>
      <c r="V6" s="85" t="s">
        <v>839</v>
      </c>
      <c r="W6" s="83">
        <v>43626.71266203704</v>
      </c>
      <c r="X6" s="85" t="s">
        <v>1006</v>
      </c>
      <c r="Y6" s="81"/>
      <c r="Z6" s="81"/>
      <c r="AA6" s="87" t="s">
        <v>1414</v>
      </c>
      <c r="AB6" s="81"/>
      <c r="AC6" s="81" t="b">
        <v>0</v>
      </c>
      <c r="AD6" s="81">
        <v>16</v>
      </c>
      <c r="AE6" s="87" t="s">
        <v>1832</v>
      </c>
      <c r="AF6" s="81" t="b">
        <v>0</v>
      </c>
      <c r="AG6" s="81" t="s">
        <v>1864</v>
      </c>
      <c r="AH6" s="81"/>
      <c r="AI6" s="87" t="s">
        <v>1832</v>
      </c>
      <c r="AJ6" s="81" t="b">
        <v>0</v>
      </c>
      <c r="AK6" s="81">
        <v>6</v>
      </c>
      <c r="AL6" s="87" t="s">
        <v>1832</v>
      </c>
      <c r="AM6" s="81" t="s">
        <v>1879</v>
      </c>
      <c r="AN6" s="81" t="b">
        <v>0</v>
      </c>
      <c r="AO6" s="87" t="s">
        <v>1414</v>
      </c>
      <c r="AP6" s="81" t="s">
        <v>1901</v>
      </c>
      <c r="AQ6" s="81">
        <v>0</v>
      </c>
      <c r="AR6" s="81">
        <v>0</v>
      </c>
      <c r="AS6" s="81"/>
      <c r="AT6" s="81"/>
      <c r="AU6" s="81"/>
      <c r="AV6" s="81"/>
      <c r="AW6" s="81"/>
      <c r="AX6" s="81"/>
      <c r="AY6" s="81"/>
      <c r="AZ6" s="81"/>
      <c r="BA6">
        <v>1</v>
      </c>
      <c r="BB6" s="80" t="str">
        <f>REPLACE(INDEX(GroupVertices[Group],MATCH(Edges[[#This Row],[Vertex 1]],GroupVertices[Vertex],0)),1,1,"")</f>
        <v>5</v>
      </c>
      <c r="BC6" s="80" t="str">
        <f>REPLACE(INDEX(GroupVertices[Group],MATCH(Edges[[#This Row],[Vertex 2]],GroupVertices[Vertex],0)),1,1,"")</f>
        <v>5</v>
      </c>
    </row>
    <row r="7" spans="1:55" ht="15">
      <c r="A7" s="66" t="s">
        <v>212</v>
      </c>
      <c r="B7" s="66" t="s">
        <v>342</v>
      </c>
      <c r="C7" s="67" t="s">
        <v>3307</v>
      </c>
      <c r="D7" s="68">
        <v>3</v>
      </c>
      <c r="E7" s="69" t="s">
        <v>132</v>
      </c>
      <c r="F7" s="70">
        <v>35</v>
      </c>
      <c r="G7" s="67"/>
      <c r="H7" s="71"/>
      <c r="I7" s="72"/>
      <c r="J7" s="72"/>
      <c r="K7" s="34"/>
      <c r="L7" s="79">
        <v>7</v>
      </c>
      <c r="M7" s="79"/>
      <c r="N7" s="74"/>
      <c r="O7" s="81" t="s">
        <v>394</v>
      </c>
      <c r="P7" s="83">
        <v>43626.71266203704</v>
      </c>
      <c r="Q7" s="81" t="s">
        <v>396</v>
      </c>
      <c r="R7" s="85" t="s">
        <v>678</v>
      </c>
      <c r="S7" s="81" t="s">
        <v>745</v>
      </c>
      <c r="T7" s="81"/>
      <c r="U7" s="85" t="s">
        <v>839</v>
      </c>
      <c r="V7" s="85" t="s">
        <v>839</v>
      </c>
      <c r="W7" s="83">
        <v>43626.71266203704</v>
      </c>
      <c r="X7" s="85" t="s">
        <v>1006</v>
      </c>
      <c r="Y7" s="81"/>
      <c r="Z7" s="81"/>
      <c r="AA7" s="87" t="s">
        <v>1414</v>
      </c>
      <c r="AB7" s="81"/>
      <c r="AC7" s="81" t="b">
        <v>0</v>
      </c>
      <c r="AD7" s="81">
        <v>16</v>
      </c>
      <c r="AE7" s="87" t="s">
        <v>1832</v>
      </c>
      <c r="AF7" s="81" t="b">
        <v>0</v>
      </c>
      <c r="AG7" s="81" t="s">
        <v>1864</v>
      </c>
      <c r="AH7" s="81"/>
      <c r="AI7" s="87" t="s">
        <v>1832</v>
      </c>
      <c r="AJ7" s="81" t="b">
        <v>0</v>
      </c>
      <c r="AK7" s="81">
        <v>6</v>
      </c>
      <c r="AL7" s="87" t="s">
        <v>1832</v>
      </c>
      <c r="AM7" s="81" t="s">
        <v>1879</v>
      </c>
      <c r="AN7" s="81" t="b">
        <v>0</v>
      </c>
      <c r="AO7" s="87" t="s">
        <v>1414</v>
      </c>
      <c r="AP7" s="81" t="s">
        <v>1901</v>
      </c>
      <c r="AQ7" s="81">
        <v>0</v>
      </c>
      <c r="AR7" s="81">
        <v>0</v>
      </c>
      <c r="AS7" s="81"/>
      <c r="AT7" s="81"/>
      <c r="AU7" s="81"/>
      <c r="AV7" s="81"/>
      <c r="AW7" s="81"/>
      <c r="AX7" s="81"/>
      <c r="AY7" s="81"/>
      <c r="AZ7" s="81"/>
      <c r="BA7">
        <v>1</v>
      </c>
      <c r="BB7" s="80" t="str">
        <f>REPLACE(INDEX(GroupVertices[Group],MATCH(Edges[[#This Row],[Vertex 1]],GroupVertices[Vertex],0)),1,1,"")</f>
        <v>5</v>
      </c>
      <c r="BC7" s="80" t="str">
        <f>REPLACE(INDEX(GroupVertices[Group],MATCH(Edges[[#This Row],[Vertex 2]],GroupVertices[Vertex],0)),1,1,"")</f>
        <v>5</v>
      </c>
    </row>
    <row r="8" spans="1:55" ht="15">
      <c r="A8" s="66" t="s">
        <v>212</v>
      </c>
      <c r="B8" s="66" t="s">
        <v>343</v>
      </c>
      <c r="C8" s="67" t="s">
        <v>3307</v>
      </c>
      <c r="D8" s="68">
        <v>3</v>
      </c>
      <c r="E8" s="69" t="s">
        <v>132</v>
      </c>
      <c r="F8" s="70">
        <v>35</v>
      </c>
      <c r="G8" s="67"/>
      <c r="H8" s="71"/>
      <c r="I8" s="72"/>
      <c r="J8" s="72"/>
      <c r="K8" s="34"/>
      <c r="L8" s="79">
        <v>8</v>
      </c>
      <c r="M8" s="79"/>
      <c r="N8" s="74"/>
      <c r="O8" s="81" t="s">
        <v>394</v>
      </c>
      <c r="P8" s="83">
        <v>43626.71266203704</v>
      </c>
      <c r="Q8" s="81" t="s">
        <v>396</v>
      </c>
      <c r="R8" s="85" t="s">
        <v>678</v>
      </c>
      <c r="S8" s="81" t="s">
        <v>745</v>
      </c>
      <c r="T8" s="81"/>
      <c r="U8" s="85" t="s">
        <v>839</v>
      </c>
      <c r="V8" s="85" t="s">
        <v>839</v>
      </c>
      <c r="W8" s="83">
        <v>43626.71266203704</v>
      </c>
      <c r="X8" s="85" t="s">
        <v>1006</v>
      </c>
      <c r="Y8" s="81"/>
      <c r="Z8" s="81"/>
      <c r="AA8" s="87" t="s">
        <v>1414</v>
      </c>
      <c r="AB8" s="81"/>
      <c r="AC8" s="81" t="b">
        <v>0</v>
      </c>
      <c r="AD8" s="81">
        <v>16</v>
      </c>
      <c r="AE8" s="87" t="s">
        <v>1832</v>
      </c>
      <c r="AF8" s="81" t="b">
        <v>0</v>
      </c>
      <c r="AG8" s="81" t="s">
        <v>1864</v>
      </c>
      <c r="AH8" s="81"/>
      <c r="AI8" s="87" t="s">
        <v>1832</v>
      </c>
      <c r="AJ8" s="81" t="b">
        <v>0</v>
      </c>
      <c r="AK8" s="81">
        <v>6</v>
      </c>
      <c r="AL8" s="87" t="s">
        <v>1832</v>
      </c>
      <c r="AM8" s="81" t="s">
        <v>1879</v>
      </c>
      <c r="AN8" s="81" t="b">
        <v>0</v>
      </c>
      <c r="AO8" s="87" t="s">
        <v>1414</v>
      </c>
      <c r="AP8" s="81" t="s">
        <v>1901</v>
      </c>
      <c r="AQ8" s="81">
        <v>0</v>
      </c>
      <c r="AR8" s="81">
        <v>0</v>
      </c>
      <c r="AS8" s="81"/>
      <c r="AT8" s="81"/>
      <c r="AU8" s="81"/>
      <c r="AV8" s="81"/>
      <c r="AW8" s="81"/>
      <c r="AX8" s="81"/>
      <c r="AY8" s="81"/>
      <c r="AZ8" s="81"/>
      <c r="BA8">
        <v>1</v>
      </c>
      <c r="BB8" s="80" t="str">
        <f>REPLACE(INDEX(GroupVertices[Group],MATCH(Edges[[#This Row],[Vertex 1]],GroupVertices[Vertex],0)),1,1,"")</f>
        <v>5</v>
      </c>
      <c r="BC8" s="80" t="str">
        <f>REPLACE(INDEX(GroupVertices[Group],MATCH(Edges[[#This Row],[Vertex 2]],GroupVertices[Vertex],0)),1,1,"")</f>
        <v>5</v>
      </c>
    </row>
    <row r="9" spans="1:55" ht="15">
      <c r="A9" s="66" t="s">
        <v>213</v>
      </c>
      <c r="B9" s="66" t="s">
        <v>344</v>
      </c>
      <c r="C9" s="67" t="s">
        <v>3307</v>
      </c>
      <c r="D9" s="68">
        <v>3</v>
      </c>
      <c r="E9" s="69" t="s">
        <v>132</v>
      </c>
      <c r="F9" s="70">
        <v>35</v>
      </c>
      <c r="G9" s="67"/>
      <c r="H9" s="71"/>
      <c r="I9" s="72"/>
      <c r="J9" s="72"/>
      <c r="K9" s="34"/>
      <c r="L9" s="79">
        <v>9</v>
      </c>
      <c r="M9" s="79"/>
      <c r="N9" s="74"/>
      <c r="O9" s="81" t="s">
        <v>394</v>
      </c>
      <c r="P9" s="83">
        <v>43652.26810185185</v>
      </c>
      <c r="Q9" s="81" t="s">
        <v>397</v>
      </c>
      <c r="R9" s="85" t="s">
        <v>679</v>
      </c>
      <c r="S9" s="81" t="s">
        <v>746</v>
      </c>
      <c r="T9" s="81"/>
      <c r="U9" s="81"/>
      <c r="V9" s="85" t="s">
        <v>886</v>
      </c>
      <c r="W9" s="83">
        <v>43652.26810185185</v>
      </c>
      <c r="X9" s="85" t="s">
        <v>1007</v>
      </c>
      <c r="Y9" s="81"/>
      <c r="Z9" s="81"/>
      <c r="AA9" s="87" t="s">
        <v>1415</v>
      </c>
      <c r="AB9" s="81"/>
      <c r="AC9" s="81" t="b">
        <v>0</v>
      </c>
      <c r="AD9" s="81">
        <v>243</v>
      </c>
      <c r="AE9" s="87" t="s">
        <v>1832</v>
      </c>
      <c r="AF9" s="81" t="b">
        <v>0</v>
      </c>
      <c r="AG9" s="81" t="s">
        <v>1864</v>
      </c>
      <c r="AH9" s="81"/>
      <c r="AI9" s="87" t="s">
        <v>1832</v>
      </c>
      <c r="AJ9" s="81" t="b">
        <v>0</v>
      </c>
      <c r="AK9" s="81">
        <v>93</v>
      </c>
      <c r="AL9" s="87" t="s">
        <v>1832</v>
      </c>
      <c r="AM9" s="81" t="s">
        <v>1879</v>
      </c>
      <c r="AN9" s="81" t="b">
        <v>0</v>
      </c>
      <c r="AO9" s="87" t="s">
        <v>1415</v>
      </c>
      <c r="AP9" s="81" t="s">
        <v>1901</v>
      </c>
      <c r="AQ9" s="81">
        <v>0</v>
      </c>
      <c r="AR9" s="81">
        <v>0</v>
      </c>
      <c r="AS9" s="81"/>
      <c r="AT9" s="81"/>
      <c r="AU9" s="81"/>
      <c r="AV9" s="81"/>
      <c r="AW9" s="81"/>
      <c r="AX9" s="81"/>
      <c r="AY9" s="81"/>
      <c r="AZ9" s="81"/>
      <c r="BA9">
        <v>1</v>
      </c>
      <c r="BB9" s="80" t="str">
        <f>REPLACE(INDEX(GroupVertices[Group],MATCH(Edges[[#This Row],[Vertex 1]],GroupVertices[Vertex],0)),1,1,"")</f>
        <v>2</v>
      </c>
      <c r="BC9" s="80" t="str">
        <f>REPLACE(INDEX(GroupVertices[Group],MATCH(Edges[[#This Row],[Vertex 2]],GroupVertices[Vertex],0)),1,1,"")</f>
        <v>2</v>
      </c>
    </row>
    <row r="10" spans="1:55" ht="15">
      <c r="A10" s="66" t="s">
        <v>214</v>
      </c>
      <c r="B10" s="66" t="s">
        <v>345</v>
      </c>
      <c r="C10" s="67" t="s">
        <v>3307</v>
      </c>
      <c r="D10" s="68">
        <v>3</v>
      </c>
      <c r="E10" s="69" t="s">
        <v>132</v>
      </c>
      <c r="F10" s="70">
        <v>35</v>
      </c>
      <c r="G10" s="67"/>
      <c r="H10" s="71"/>
      <c r="I10" s="72"/>
      <c r="J10" s="72"/>
      <c r="K10" s="34"/>
      <c r="L10" s="79">
        <v>10</v>
      </c>
      <c r="M10" s="79"/>
      <c r="N10" s="74"/>
      <c r="O10" s="81" t="s">
        <v>394</v>
      </c>
      <c r="P10" s="83">
        <v>43658.75900462963</v>
      </c>
      <c r="Q10" s="81" t="s">
        <v>398</v>
      </c>
      <c r="R10" s="85" t="s">
        <v>680</v>
      </c>
      <c r="S10" s="81" t="s">
        <v>747</v>
      </c>
      <c r="T10" s="81" t="s">
        <v>774</v>
      </c>
      <c r="U10" s="81"/>
      <c r="V10" s="85" t="s">
        <v>887</v>
      </c>
      <c r="W10" s="83">
        <v>43658.75900462963</v>
      </c>
      <c r="X10" s="85" t="s">
        <v>1008</v>
      </c>
      <c r="Y10" s="81"/>
      <c r="Z10" s="81"/>
      <c r="AA10" s="87" t="s">
        <v>1416</v>
      </c>
      <c r="AB10" s="81"/>
      <c r="AC10" s="81" t="b">
        <v>0</v>
      </c>
      <c r="AD10" s="81">
        <v>6</v>
      </c>
      <c r="AE10" s="87" t="s">
        <v>1832</v>
      </c>
      <c r="AF10" s="81" t="b">
        <v>1</v>
      </c>
      <c r="AG10" s="81" t="s">
        <v>1864</v>
      </c>
      <c r="AH10" s="81"/>
      <c r="AI10" s="87" t="s">
        <v>1870</v>
      </c>
      <c r="AJ10" s="81" t="b">
        <v>0</v>
      </c>
      <c r="AK10" s="81">
        <v>1</v>
      </c>
      <c r="AL10" s="87" t="s">
        <v>1832</v>
      </c>
      <c r="AM10" s="81" t="s">
        <v>1880</v>
      </c>
      <c r="AN10" s="81" t="b">
        <v>0</v>
      </c>
      <c r="AO10" s="87" t="s">
        <v>1416</v>
      </c>
      <c r="AP10" s="81" t="s">
        <v>1901</v>
      </c>
      <c r="AQ10" s="81">
        <v>0</v>
      </c>
      <c r="AR10" s="81">
        <v>0</v>
      </c>
      <c r="AS10" s="81" t="s">
        <v>1902</v>
      </c>
      <c r="AT10" s="81" t="s">
        <v>1907</v>
      </c>
      <c r="AU10" s="81" t="s">
        <v>1911</v>
      </c>
      <c r="AV10" s="81" t="s">
        <v>1915</v>
      </c>
      <c r="AW10" s="81" t="s">
        <v>1920</v>
      </c>
      <c r="AX10" s="81" t="s">
        <v>1925</v>
      </c>
      <c r="AY10" s="81" t="s">
        <v>1930</v>
      </c>
      <c r="AZ10" s="85" t="s">
        <v>1931</v>
      </c>
      <c r="BA10">
        <v>1</v>
      </c>
      <c r="BB10" s="80" t="str">
        <f>REPLACE(INDEX(GroupVertices[Group],MATCH(Edges[[#This Row],[Vertex 1]],GroupVertices[Vertex],0)),1,1,"")</f>
        <v>3</v>
      </c>
      <c r="BC10" s="80" t="str">
        <f>REPLACE(INDEX(GroupVertices[Group],MATCH(Edges[[#This Row],[Vertex 2]],GroupVertices[Vertex],0)),1,1,"")</f>
        <v>3</v>
      </c>
    </row>
    <row r="11" spans="1:55" ht="15">
      <c r="A11" s="66" t="s">
        <v>215</v>
      </c>
      <c r="B11" s="66" t="s">
        <v>346</v>
      </c>
      <c r="C11" s="67" t="s">
        <v>3307</v>
      </c>
      <c r="D11" s="68">
        <v>3</v>
      </c>
      <c r="E11" s="69" t="s">
        <v>132</v>
      </c>
      <c r="F11" s="70">
        <v>35</v>
      </c>
      <c r="G11" s="67"/>
      <c r="H11" s="71"/>
      <c r="I11" s="72"/>
      <c r="J11" s="72"/>
      <c r="K11" s="34"/>
      <c r="L11" s="79">
        <v>11</v>
      </c>
      <c r="M11" s="79"/>
      <c r="N11" s="74"/>
      <c r="O11" s="81" t="s">
        <v>394</v>
      </c>
      <c r="P11" s="83">
        <v>43649.618726851855</v>
      </c>
      <c r="Q11" s="81" t="s">
        <v>399</v>
      </c>
      <c r="R11" s="85" t="s">
        <v>681</v>
      </c>
      <c r="S11" s="81" t="s">
        <v>748</v>
      </c>
      <c r="T11" s="81" t="s">
        <v>775</v>
      </c>
      <c r="U11" s="81"/>
      <c r="V11" s="85" t="s">
        <v>888</v>
      </c>
      <c r="W11" s="83">
        <v>43649.618726851855</v>
      </c>
      <c r="X11" s="85" t="s">
        <v>1009</v>
      </c>
      <c r="Y11" s="81"/>
      <c r="Z11" s="81"/>
      <c r="AA11" s="87" t="s">
        <v>1417</v>
      </c>
      <c r="AB11" s="81"/>
      <c r="AC11" s="81" t="b">
        <v>0</v>
      </c>
      <c r="AD11" s="81">
        <v>4</v>
      </c>
      <c r="AE11" s="87" t="s">
        <v>1832</v>
      </c>
      <c r="AF11" s="81" t="b">
        <v>0</v>
      </c>
      <c r="AG11" s="81" t="s">
        <v>1864</v>
      </c>
      <c r="AH11" s="81"/>
      <c r="AI11" s="87" t="s">
        <v>1832</v>
      </c>
      <c r="AJ11" s="81" t="b">
        <v>0</v>
      </c>
      <c r="AK11" s="81">
        <v>2</v>
      </c>
      <c r="AL11" s="87" t="s">
        <v>1832</v>
      </c>
      <c r="AM11" s="81" t="s">
        <v>1881</v>
      </c>
      <c r="AN11" s="81" t="b">
        <v>0</v>
      </c>
      <c r="AO11" s="87" t="s">
        <v>1417</v>
      </c>
      <c r="AP11" s="81" t="s">
        <v>1901</v>
      </c>
      <c r="AQ11" s="81">
        <v>0</v>
      </c>
      <c r="AR11" s="81">
        <v>0</v>
      </c>
      <c r="AS11" s="81"/>
      <c r="AT11" s="81"/>
      <c r="AU11" s="81"/>
      <c r="AV11" s="81"/>
      <c r="AW11" s="81"/>
      <c r="AX11" s="81"/>
      <c r="AY11" s="81"/>
      <c r="AZ11" s="81"/>
      <c r="BA11">
        <v>1</v>
      </c>
      <c r="BB11" s="80" t="str">
        <f>REPLACE(INDEX(GroupVertices[Group],MATCH(Edges[[#This Row],[Vertex 1]],GroupVertices[Vertex],0)),1,1,"")</f>
        <v>9</v>
      </c>
      <c r="BC11" s="80" t="str">
        <f>REPLACE(INDEX(GroupVertices[Group],MATCH(Edges[[#This Row],[Vertex 2]],GroupVertices[Vertex],0)),1,1,"")</f>
        <v>9</v>
      </c>
    </row>
    <row r="12" spans="1:55" ht="15">
      <c r="A12" s="66" t="s">
        <v>216</v>
      </c>
      <c r="B12" s="66" t="s">
        <v>337</v>
      </c>
      <c r="C12" s="67" t="s">
        <v>3307</v>
      </c>
      <c r="D12" s="68">
        <v>3</v>
      </c>
      <c r="E12" s="69" t="s">
        <v>132</v>
      </c>
      <c r="F12" s="70">
        <v>35</v>
      </c>
      <c r="G12" s="67"/>
      <c r="H12" s="71"/>
      <c r="I12" s="72"/>
      <c r="J12" s="72"/>
      <c r="K12" s="34"/>
      <c r="L12" s="79">
        <v>12</v>
      </c>
      <c r="M12" s="79"/>
      <c r="N12" s="74"/>
      <c r="O12" s="81" t="s">
        <v>394</v>
      </c>
      <c r="P12" s="83">
        <v>43646.39822916667</v>
      </c>
      <c r="Q12" s="81" t="s">
        <v>400</v>
      </c>
      <c r="R12" s="81"/>
      <c r="S12" s="81"/>
      <c r="T12" s="81" t="s">
        <v>776</v>
      </c>
      <c r="U12" s="81"/>
      <c r="V12" s="85" t="s">
        <v>889</v>
      </c>
      <c r="W12" s="83">
        <v>43646.39822916667</v>
      </c>
      <c r="X12" s="85" t="s">
        <v>1010</v>
      </c>
      <c r="Y12" s="81"/>
      <c r="Z12" s="81"/>
      <c r="AA12" s="87" t="s">
        <v>1418</v>
      </c>
      <c r="AB12" s="81"/>
      <c r="AC12" s="81" t="b">
        <v>0</v>
      </c>
      <c r="AD12" s="81">
        <v>0</v>
      </c>
      <c r="AE12" s="87" t="s">
        <v>1832</v>
      </c>
      <c r="AF12" s="81" t="b">
        <v>0</v>
      </c>
      <c r="AG12" s="81" t="s">
        <v>1864</v>
      </c>
      <c r="AH12" s="81"/>
      <c r="AI12" s="87" t="s">
        <v>1832</v>
      </c>
      <c r="AJ12" s="81" t="b">
        <v>0</v>
      </c>
      <c r="AK12" s="81">
        <v>11</v>
      </c>
      <c r="AL12" s="87" t="s">
        <v>1564</v>
      </c>
      <c r="AM12" s="81" t="s">
        <v>1879</v>
      </c>
      <c r="AN12" s="81" t="b">
        <v>0</v>
      </c>
      <c r="AO12" s="87" t="s">
        <v>1564</v>
      </c>
      <c r="AP12" s="81" t="s">
        <v>176</v>
      </c>
      <c r="AQ12" s="81">
        <v>0</v>
      </c>
      <c r="AR12" s="81">
        <v>0</v>
      </c>
      <c r="AS12" s="81"/>
      <c r="AT12" s="81"/>
      <c r="AU12" s="81"/>
      <c r="AV12" s="81"/>
      <c r="AW12" s="81"/>
      <c r="AX12" s="81"/>
      <c r="AY12" s="81"/>
      <c r="AZ12" s="81"/>
      <c r="BA12">
        <v>1</v>
      </c>
      <c r="BB12" s="80" t="str">
        <f>REPLACE(INDEX(GroupVertices[Group],MATCH(Edges[[#This Row],[Vertex 1]],GroupVertices[Vertex],0)),1,1,"")</f>
        <v>2</v>
      </c>
      <c r="BC12" s="80" t="str">
        <f>REPLACE(INDEX(GroupVertices[Group],MATCH(Edges[[#This Row],[Vertex 2]],GroupVertices[Vertex],0)),1,1,"")</f>
        <v>2</v>
      </c>
    </row>
    <row r="13" spans="1:55" ht="15">
      <c r="A13" s="66" t="s">
        <v>216</v>
      </c>
      <c r="B13" s="66" t="s">
        <v>303</v>
      </c>
      <c r="C13" s="67" t="s">
        <v>3307</v>
      </c>
      <c r="D13" s="68">
        <v>3</v>
      </c>
      <c r="E13" s="69" t="s">
        <v>132</v>
      </c>
      <c r="F13" s="70">
        <v>35</v>
      </c>
      <c r="G13" s="67"/>
      <c r="H13" s="71"/>
      <c r="I13" s="72"/>
      <c r="J13" s="72"/>
      <c r="K13" s="34"/>
      <c r="L13" s="79">
        <v>13</v>
      </c>
      <c r="M13" s="79"/>
      <c r="N13" s="74"/>
      <c r="O13" s="81" t="s">
        <v>394</v>
      </c>
      <c r="P13" s="83">
        <v>43646.39822916667</v>
      </c>
      <c r="Q13" s="81" t="s">
        <v>400</v>
      </c>
      <c r="R13" s="81"/>
      <c r="S13" s="81"/>
      <c r="T13" s="81" t="s">
        <v>776</v>
      </c>
      <c r="U13" s="81"/>
      <c r="V13" s="85" t="s">
        <v>889</v>
      </c>
      <c r="W13" s="83">
        <v>43646.39822916667</v>
      </c>
      <c r="X13" s="85" t="s">
        <v>1010</v>
      </c>
      <c r="Y13" s="81"/>
      <c r="Z13" s="81"/>
      <c r="AA13" s="87" t="s">
        <v>1418</v>
      </c>
      <c r="AB13" s="81"/>
      <c r="AC13" s="81" t="b">
        <v>0</v>
      </c>
      <c r="AD13" s="81">
        <v>0</v>
      </c>
      <c r="AE13" s="87" t="s">
        <v>1832</v>
      </c>
      <c r="AF13" s="81" t="b">
        <v>0</v>
      </c>
      <c r="AG13" s="81" t="s">
        <v>1864</v>
      </c>
      <c r="AH13" s="81"/>
      <c r="AI13" s="87" t="s">
        <v>1832</v>
      </c>
      <c r="AJ13" s="81" t="b">
        <v>0</v>
      </c>
      <c r="AK13" s="81">
        <v>11</v>
      </c>
      <c r="AL13" s="87" t="s">
        <v>1564</v>
      </c>
      <c r="AM13" s="81" t="s">
        <v>1879</v>
      </c>
      <c r="AN13" s="81" t="b">
        <v>0</v>
      </c>
      <c r="AO13" s="87" t="s">
        <v>1564</v>
      </c>
      <c r="AP13" s="81" t="s">
        <v>176</v>
      </c>
      <c r="AQ13" s="81">
        <v>0</v>
      </c>
      <c r="AR13" s="81">
        <v>0</v>
      </c>
      <c r="AS13" s="81"/>
      <c r="AT13" s="81"/>
      <c r="AU13" s="81"/>
      <c r="AV13" s="81"/>
      <c r="AW13" s="81"/>
      <c r="AX13" s="81"/>
      <c r="AY13" s="81"/>
      <c r="AZ13" s="81"/>
      <c r="BA13">
        <v>1</v>
      </c>
      <c r="BB13" s="80" t="str">
        <f>REPLACE(INDEX(GroupVertices[Group],MATCH(Edges[[#This Row],[Vertex 1]],GroupVertices[Vertex],0)),1,1,"")</f>
        <v>2</v>
      </c>
      <c r="BC13" s="80" t="str">
        <f>REPLACE(INDEX(GroupVertices[Group],MATCH(Edges[[#This Row],[Vertex 2]],GroupVertices[Vertex],0)),1,1,"")</f>
        <v>1</v>
      </c>
    </row>
    <row r="14" spans="1:55" ht="15">
      <c r="A14" s="66" t="s">
        <v>216</v>
      </c>
      <c r="B14" s="66" t="s">
        <v>302</v>
      </c>
      <c r="C14" s="67" t="s">
        <v>3307</v>
      </c>
      <c r="D14" s="68">
        <v>3</v>
      </c>
      <c r="E14" s="69" t="s">
        <v>132</v>
      </c>
      <c r="F14" s="70">
        <v>35</v>
      </c>
      <c r="G14" s="67"/>
      <c r="H14" s="71"/>
      <c r="I14" s="72"/>
      <c r="J14" s="72"/>
      <c r="K14" s="34"/>
      <c r="L14" s="79">
        <v>14</v>
      </c>
      <c r="M14" s="79"/>
      <c r="N14" s="74"/>
      <c r="O14" s="81" t="s">
        <v>394</v>
      </c>
      <c r="P14" s="83">
        <v>43646.39822916667</v>
      </c>
      <c r="Q14" s="81" t="s">
        <v>400</v>
      </c>
      <c r="R14" s="81"/>
      <c r="S14" s="81"/>
      <c r="T14" s="81" t="s">
        <v>776</v>
      </c>
      <c r="U14" s="81"/>
      <c r="V14" s="85" t="s">
        <v>889</v>
      </c>
      <c r="W14" s="83">
        <v>43646.39822916667</v>
      </c>
      <c r="X14" s="85" t="s">
        <v>1010</v>
      </c>
      <c r="Y14" s="81"/>
      <c r="Z14" s="81"/>
      <c r="AA14" s="87" t="s">
        <v>1418</v>
      </c>
      <c r="AB14" s="81"/>
      <c r="AC14" s="81" t="b">
        <v>0</v>
      </c>
      <c r="AD14" s="81">
        <v>0</v>
      </c>
      <c r="AE14" s="87" t="s">
        <v>1832</v>
      </c>
      <c r="AF14" s="81" t="b">
        <v>0</v>
      </c>
      <c r="AG14" s="81" t="s">
        <v>1864</v>
      </c>
      <c r="AH14" s="81"/>
      <c r="AI14" s="87" t="s">
        <v>1832</v>
      </c>
      <c r="AJ14" s="81" t="b">
        <v>0</v>
      </c>
      <c r="AK14" s="81">
        <v>11</v>
      </c>
      <c r="AL14" s="87" t="s">
        <v>1564</v>
      </c>
      <c r="AM14" s="81" t="s">
        <v>1879</v>
      </c>
      <c r="AN14" s="81" t="b">
        <v>0</v>
      </c>
      <c r="AO14" s="87" t="s">
        <v>1564</v>
      </c>
      <c r="AP14" s="81" t="s">
        <v>176</v>
      </c>
      <c r="AQ14" s="81">
        <v>0</v>
      </c>
      <c r="AR14" s="81">
        <v>0</v>
      </c>
      <c r="AS14" s="81"/>
      <c r="AT14" s="81"/>
      <c r="AU14" s="81"/>
      <c r="AV14" s="81"/>
      <c r="AW14" s="81"/>
      <c r="AX14" s="81"/>
      <c r="AY14" s="81"/>
      <c r="AZ14" s="81"/>
      <c r="BA14">
        <v>1</v>
      </c>
      <c r="BB14" s="80" t="str">
        <f>REPLACE(INDEX(GroupVertices[Group],MATCH(Edges[[#This Row],[Vertex 1]],GroupVertices[Vertex],0)),1,1,"")</f>
        <v>2</v>
      </c>
      <c r="BC14" s="80" t="str">
        <f>REPLACE(INDEX(GroupVertices[Group],MATCH(Edges[[#This Row],[Vertex 2]],GroupVertices[Vertex],0)),1,1,"")</f>
        <v>2</v>
      </c>
    </row>
    <row r="15" spans="1:55" ht="15">
      <c r="A15" s="66" t="s">
        <v>217</v>
      </c>
      <c r="B15" s="66" t="s">
        <v>337</v>
      </c>
      <c r="C15" s="67" t="s">
        <v>3307</v>
      </c>
      <c r="D15" s="68">
        <v>3</v>
      </c>
      <c r="E15" s="69" t="s">
        <v>132</v>
      </c>
      <c r="F15" s="70">
        <v>35</v>
      </c>
      <c r="G15" s="67"/>
      <c r="H15" s="71"/>
      <c r="I15" s="72"/>
      <c r="J15" s="72"/>
      <c r="K15" s="34"/>
      <c r="L15" s="79">
        <v>15</v>
      </c>
      <c r="M15" s="79"/>
      <c r="N15" s="74"/>
      <c r="O15" s="81" t="s">
        <v>394</v>
      </c>
      <c r="P15" s="83">
        <v>43646.417662037034</v>
      </c>
      <c r="Q15" s="81" t="s">
        <v>400</v>
      </c>
      <c r="R15" s="81"/>
      <c r="S15" s="81"/>
      <c r="T15" s="81" t="s">
        <v>776</v>
      </c>
      <c r="U15" s="81"/>
      <c r="V15" s="85" t="s">
        <v>890</v>
      </c>
      <c r="W15" s="83">
        <v>43646.417662037034</v>
      </c>
      <c r="X15" s="85" t="s">
        <v>1011</v>
      </c>
      <c r="Y15" s="81"/>
      <c r="Z15" s="81"/>
      <c r="AA15" s="87" t="s">
        <v>1419</v>
      </c>
      <c r="AB15" s="81"/>
      <c r="AC15" s="81" t="b">
        <v>0</v>
      </c>
      <c r="AD15" s="81">
        <v>0</v>
      </c>
      <c r="AE15" s="87" t="s">
        <v>1832</v>
      </c>
      <c r="AF15" s="81" t="b">
        <v>0</v>
      </c>
      <c r="AG15" s="81" t="s">
        <v>1864</v>
      </c>
      <c r="AH15" s="81"/>
      <c r="AI15" s="87" t="s">
        <v>1832</v>
      </c>
      <c r="AJ15" s="81" t="b">
        <v>0</v>
      </c>
      <c r="AK15" s="81">
        <v>11</v>
      </c>
      <c r="AL15" s="87" t="s">
        <v>1564</v>
      </c>
      <c r="AM15" s="81" t="s">
        <v>1882</v>
      </c>
      <c r="AN15" s="81" t="b">
        <v>0</v>
      </c>
      <c r="AO15" s="87" t="s">
        <v>1564</v>
      </c>
      <c r="AP15" s="81" t="s">
        <v>176</v>
      </c>
      <c r="AQ15" s="81">
        <v>0</v>
      </c>
      <c r="AR15" s="81">
        <v>0</v>
      </c>
      <c r="AS15" s="81"/>
      <c r="AT15" s="81"/>
      <c r="AU15" s="81"/>
      <c r="AV15" s="81"/>
      <c r="AW15" s="81"/>
      <c r="AX15" s="81"/>
      <c r="AY15" s="81"/>
      <c r="AZ15" s="81"/>
      <c r="BA15">
        <v>1</v>
      </c>
      <c r="BB15" s="80" t="str">
        <f>REPLACE(INDEX(GroupVertices[Group],MATCH(Edges[[#This Row],[Vertex 1]],GroupVertices[Vertex],0)),1,1,"")</f>
        <v>2</v>
      </c>
      <c r="BC15" s="80" t="str">
        <f>REPLACE(INDEX(GroupVertices[Group],MATCH(Edges[[#This Row],[Vertex 2]],GroupVertices[Vertex],0)),1,1,"")</f>
        <v>2</v>
      </c>
    </row>
    <row r="16" spans="1:55" ht="15">
      <c r="A16" s="66" t="s">
        <v>217</v>
      </c>
      <c r="B16" s="66" t="s">
        <v>303</v>
      </c>
      <c r="C16" s="67" t="s">
        <v>3307</v>
      </c>
      <c r="D16" s="68">
        <v>3</v>
      </c>
      <c r="E16" s="69" t="s">
        <v>132</v>
      </c>
      <c r="F16" s="70">
        <v>35</v>
      </c>
      <c r="G16" s="67"/>
      <c r="H16" s="71"/>
      <c r="I16" s="72"/>
      <c r="J16" s="72"/>
      <c r="K16" s="34"/>
      <c r="L16" s="79">
        <v>16</v>
      </c>
      <c r="M16" s="79"/>
      <c r="N16" s="74"/>
      <c r="O16" s="81" t="s">
        <v>394</v>
      </c>
      <c r="P16" s="83">
        <v>43646.417662037034</v>
      </c>
      <c r="Q16" s="81" t="s">
        <v>400</v>
      </c>
      <c r="R16" s="81"/>
      <c r="S16" s="81"/>
      <c r="T16" s="81" t="s">
        <v>776</v>
      </c>
      <c r="U16" s="81"/>
      <c r="V16" s="85" t="s">
        <v>890</v>
      </c>
      <c r="W16" s="83">
        <v>43646.417662037034</v>
      </c>
      <c r="X16" s="85" t="s">
        <v>1011</v>
      </c>
      <c r="Y16" s="81"/>
      <c r="Z16" s="81"/>
      <c r="AA16" s="87" t="s">
        <v>1419</v>
      </c>
      <c r="AB16" s="81"/>
      <c r="AC16" s="81" t="b">
        <v>0</v>
      </c>
      <c r="AD16" s="81">
        <v>0</v>
      </c>
      <c r="AE16" s="87" t="s">
        <v>1832</v>
      </c>
      <c r="AF16" s="81" t="b">
        <v>0</v>
      </c>
      <c r="AG16" s="81" t="s">
        <v>1864</v>
      </c>
      <c r="AH16" s="81"/>
      <c r="AI16" s="87" t="s">
        <v>1832</v>
      </c>
      <c r="AJ16" s="81" t="b">
        <v>0</v>
      </c>
      <c r="AK16" s="81">
        <v>11</v>
      </c>
      <c r="AL16" s="87" t="s">
        <v>1564</v>
      </c>
      <c r="AM16" s="81" t="s">
        <v>1882</v>
      </c>
      <c r="AN16" s="81" t="b">
        <v>0</v>
      </c>
      <c r="AO16" s="87" t="s">
        <v>1564</v>
      </c>
      <c r="AP16" s="81" t="s">
        <v>176</v>
      </c>
      <c r="AQ16" s="81">
        <v>0</v>
      </c>
      <c r="AR16" s="81">
        <v>0</v>
      </c>
      <c r="AS16" s="81"/>
      <c r="AT16" s="81"/>
      <c r="AU16" s="81"/>
      <c r="AV16" s="81"/>
      <c r="AW16" s="81"/>
      <c r="AX16" s="81"/>
      <c r="AY16" s="81"/>
      <c r="AZ16" s="81"/>
      <c r="BA16">
        <v>1</v>
      </c>
      <c r="BB16" s="80" t="str">
        <f>REPLACE(INDEX(GroupVertices[Group],MATCH(Edges[[#This Row],[Vertex 1]],GroupVertices[Vertex],0)),1,1,"")</f>
        <v>2</v>
      </c>
      <c r="BC16" s="80" t="str">
        <f>REPLACE(INDEX(GroupVertices[Group],MATCH(Edges[[#This Row],[Vertex 2]],GroupVertices[Vertex],0)),1,1,"")</f>
        <v>1</v>
      </c>
    </row>
    <row r="17" spans="1:55" ht="15">
      <c r="A17" s="66" t="s">
        <v>217</v>
      </c>
      <c r="B17" s="66" t="s">
        <v>302</v>
      </c>
      <c r="C17" s="67" t="s">
        <v>3307</v>
      </c>
      <c r="D17" s="68">
        <v>3</v>
      </c>
      <c r="E17" s="69" t="s">
        <v>132</v>
      </c>
      <c r="F17" s="70">
        <v>35</v>
      </c>
      <c r="G17" s="67"/>
      <c r="H17" s="71"/>
      <c r="I17" s="72"/>
      <c r="J17" s="72"/>
      <c r="K17" s="34"/>
      <c r="L17" s="79">
        <v>17</v>
      </c>
      <c r="M17" s="79"/>
      <c r="N17" s="74"/>
      <c r="O17" s="81" t="s">
        <v>394</v>
      </c>
      <c r="P17" s="83">
        <v>43646.417662037034</v>
      </c>
      <c r="Q17" s="81" t="s">
        <v>400</v>
      </c>
      <c r="R17" s="81"/>
      <c r="S17" s="81"/>
      <c r="T17" s="81" t="s">
        <v>776</v>
      </c>
      <c r="U17" s="81"/>
      <c r="V17" s="85" t="s">
        <v>890</v>
      </c>
      <c r="W17" s="83">
        <v>43646.417662037034</v>
      </c>
      <c r="X17" s="85" t="s">
        <v>1011</v>
      </c>
      <c r="Y17" s="81"/>
      <c r="Z17" s="81"/>
      <c r="AA17" s="87" t="s">
        <v>1419</v>
      </c>
      <c r="AB17" s="81"/>
      <c r="AC17" s="81" t="b">
        <v>0</v>
      </c>
      <c r="AD17" s="81">
        <v>0</v>
      </c>
      <c r="AE17" s="87" t="s">
        <v>1832</v>
      </c>
      <c r="AF17" s="81" t="b">
        <v>0</v>
      </c>
      <c r="AG17" s="81" t="s">
        <v>1864</v>
      </c>
      <c r="AH17" s="81"/>
      <c r="AI17" s="87" t="s">
        <v>1832</v>
      </c>
      <c r="AJ17" s="81" t="b">
        <v>0</v>
      </c>
      <c r="AK17" s="81">
        <v>11</v>
      </c>
      <c r="AL17" s="87" t="s">
        <v>1564</v>
      </c>
      <c r="AM17" s="81" t="s">
        <v>1882</v>
      </c>
      <c r="AN17" s="81" t="b">
        <v>0</v>
      </c>
      <c r="AO17" s="87" t="s">
        <v>1564</v>
      </c>
      <c r="AP17" s="81" t="s">
        <v>176</v>
      </c>
      <c r="AQ17" s="81">
        <v>0</v>
      </c>
      <c r="AR17" s="81">
        <v>0</v>
      </c>
      <c r="AS17" s="81"/>
      <c r="AT17" s="81"/>
      <c r="AU17" s="81"/>
      <c r="AV17" s="81"/>
      <c r="AW17" s="81"/>
      <c r="AX17" s="81"/>
      <c r="AY17" s="81"/>
      <c r="AZ17" s="81"/>
      <c r="BA17">
        <v>1</v>
      </c>
      <c r="BB17" s="80" t="str">
        <f>REPLACE(INDEX(GroupVertices[Group],MATCH(Edges[[#This Row],[Vertex 1]],GroupVertices[Vertex],0)),1,1,"")</f>
        <v>2</v>
      </c>
      <c r="BC17" s="80" t="str">
        <f>REPLACE(INDEX(GroupVertices[Group],MATCH(Edges[[#This Row],[Vertex 2]],GroupVertices[Vertex],0)),1,1,"")</f>
        <v>2</v>
      </c>
    </row>
    <row r="18" spans="1:55" ht="15">
      <c r="A18" s="66" t="s">
        <v>218</v>
      </c>
      <c r="B18" s="66" t="s">
        <v>337</v>
      </c>
      <c r="C18" s="67" t="s">
        <v>3307</v>
      </c>
      <c r="D18" s="68">
        <v>3</v>
      </c>
      <c r="E18" s="69" t="s">
        <v>132</v>
      </c>
      <c r="F18" s="70">
        <v>35</v>
      </c>
      <c r="G18" s="67"/>
      <c r="H18" s="71"/>
      <c r="I18" s="72"/>
      <c r="J18" s="72"/>
      <c r="K18" s="34"/>
      <c r="L18" s="79">
        <v>18</v>
      </c>
      <c r="M18" s="79"/>
      <c r="N18" s="74"/>
      <c r="O18" s="81" t="s">
        <v>394</v>
      </c>
      <c r="P18" s="83">
        <v>43646.41971064815</v>
      </c>
      <c r="Q18" s="81" t="s">
        <v>400</v>
      </c>
      <c r="R18" s="81"/>
      <c r="S18" s="81"/>
      <c r="T18" s="81" t="s">
        <v>776</v>
      </c>
      <c r="U18" s="81"/>
      <c r="V18" s="85" t="s">
        <v>891</v>
      </c>
      <c r="W18" s="83">
        <v>43646.41971064815</v>
      </c>
      <c r="X18" s="85" t="s">
        <v>1012</v>
      </c>
      <c r="Y18" s="81"/>
      <c r="Z18" s="81"/>
      <c r="AA18" s="87" t="s">
        <v>1420</v>
      </c>
      <c r="AB18" s="81"/>
      <c r="AC18" s="81" t="b">
        <v>0</v>
      </c>
      <c r="AD18" s="81">
        <v>0</v>
      </c>
      <c r="AE18" s="87" t="s">
        <v>1832</v>
      </c>
      <c r="AF18" s="81" t="b">
        <v>0</v>
      </c>
      <c r="AG18" s="81" t="s">
        <v>1864</v>
      </c>
      <c r="AH18" s="81"/>
      <c r="AI18" s="87" t="s">
        <v>1832</v>
      </c>
      <c r="AJ18" s="81" t="b">
        <v>0</v>
      </c>
      <c r="AK18" s="81">
        <v>11</v>
      </c>
      <c r="AL18" s="87" t="s">
        <v>1564</v>
      </c>
      <c r="AM18" s="81" t="s">
        <v>1881</v>
      </c>
      <c r="AN18" s="81" t="b">
        <v>0</v>
      </c>
      <c r="AO18" s="87" t="s">
        <v>1564</v>
      </c>
      <c r="AP18" s="81" t="s">
        <v>176</v>
      </c>
      <c r="AQ18" s="81">
        <v>0</v>
      </c>
      <c r="AR18" s="81">
        <v>0</v>
      </c>
      <c r="AS18" s="81"/>
      <c r="AT18" s="81"/>
      <c r="AU18" s="81"/>
      <c r="AV18" s="81"/>
      <c r="AW18" s="81"/>
      <c r="AX18" s="81"/>
      <c r="AY18" s="81"/>
      <c r="AZ18" s="81"/>
      <c r="BA18">
        <v>1</v>
      </c>
      <c r="BB18" s="80" t="str">
        <f>REPLACE(INDEX(GroupVertices[Group],MATCH(Edges[[#This Row],[Vertex 1]],GroupVertices[Vertex],0)),1,1,"")</f>
        <v>2</v>
      </c>
      <c r="BC18" s="80" t="str">
        <f>REPLACE(INDEX(GroupVertices[Group],MATCH(Edges[[#This Row],[Vertex 2]],GroupVertices[Vertex],0)),1,1,"")</f>
        <v>2</v>
      </c>
    </row>
    <row r="19" spans="1:55" ht="15">
      <c r="A19" s="66" t="s">
        <v>218</v>
      </c>
      <c r="B19" s="66" t="s">
        <v>303</v>
      </c>
      <c r="C19" s="67" t="s">
        <v>3307</v>
      </c>
      <c r="D19" s="68">
        <v>3</v>
      </c>
      <c r="E19" s="69" t="s">
        <v>132</v>
      </c>
      <c r="F19" s="70">
        <v>35</v>
      </c>
      <c r="G19" s="67"/>
      <c r="H19" s="71"/>
      <c r="I19" s="72"/>
      <c r="J19" s="72"/>
      <c r="K19" s="34"/>
      <c r="L19" s="79">
        <v>19</v>
      </c>
      <c r="M19" s="79"/>
      <c r="N19" s="74"/>
      <c r="O19" s="81" t="s">
        <v>394</v>
      </c>
      <c r="P19" s="83">
        <v>43646.41971064815</v>
      </c>
      <c r="Q19" s="81" t="s">
        <v>400</v>
      </c>
      <c r="R19" s="81"/>
      <c r="S19" s="81"/>
      <c r="T19" s="81" t="s">
        <v>776</v>
      </c>
      <c r="U19" s="81"/>
      <c r="V19" s="85" t="s">
        <v>891</v>
      </c>
      <c r="W19" s="83">
        <v>43646.41971064815</v>
      </c>
      <c r="X19" s="85" t="s">
        <v>1012</v>
      </c>
      <c r="Y19" s="81"/>
      <c r="Z19" s="81"/>
      <c r="AA19" s="87" t="s">
        <v>1420</v>
      </c>
      <c r="AB19" s="81"/>
      <c r="AC19" s="81" t="b">
        <v>0</v>
      </c>
      <c r="AD19" s="81">
        <v>0</v>
      </c>
      <c r="AE19" s="87" t="s">
        <v>1832</v>
      </c>
      <c r="AF19" s="81" t="b">
        <v>0</v>
      </c>
      <c r="AG19" s="81" t="s">
        <v>1864</v>
      </c>
      <c r="AH19" s="81"/>
      <c r="AI19" s="87" t="s">
        <v>1832</v>
      </c>
      <c r="AJ19" s="81" t="b">
        <v>0</v>
      </c>
      <c r="AK19" s="81">
        <v>11</v>
      </c>
      <c r="AL19" s="87" t="s">
        <v>1564</v>
      </c>
      <c r="AM19" s="81" t="s">
        <v>1881</v>
      </c>
      <c r="AN19" s="81" t="b">
        <v>0</v>
      </c>
      <c r="AO19" s="87" t="s">
        <v>1564</v>
      </c>
      <c r="AP19" s="81" t="s">
        <v>176</v>
      </c>
      <c r="AQ19" s="81">
        <v>0</v>
      </c>
      <c r="AR19" s="81">
        <v>0</v>
      </c>
      <c r="AS19" s="81"/>
      <c r="AT19" s="81"/>
      <c r="AU19" s="81"/>
      <c r="AV19" s="81"/>
      <c r="AW19" s="81"/>
      <c r="AX19" s="81"/>
      <c r="AY19" s="81"/>
      <c r="AZ19" s="81"/>
      <c r="BA19">
        <v>1</v>
      </c>
      <c r="BB19" s="80" t="str">
        <f>REPLACE(INDEX(GroupVertices[Group],MATCH(Edges[[#This Row],[Vertex 1]],GroupVertices[Vertex],0)),1,1,"")</f>
        <v>2</v>
      </c>
      <c r="BC19" s="80" t="str">
        <f>REPLACE(INDEX(GroupVertices[Group],MATCH(Edges[[#This Row],[Vertex 2]],GroupVertices[Vertex],0)),1,1,"")</f>
        <v>1</v>
      </c>
    </row>
    <row r="20" spans="1:55" ht="15">
      <c r="A20" s="66" t="s">
        <v>218</v>
      </c>
      <c r="B20" s="66" t="s">
        <v>302</v>
      </c>
      <c r="C20" s="67" t="s">
        <v>3307</v>
      </c>
      <c r="D20" s="68">
        <v>3</v>
      </c>
      <c r="E20" s="69" t="s">
        <v>132</v>
      </c>
      <c r="F20" s="70">
        <v>35</v>
      </c>
      <c r="G20" s="67"/>
      <c r="H20" s="71"/>
      <c r="I20" s="72"/>
      <c r="J20" s="72"/>
      <c r="K20" s="34"/>
      <c r="L20" s="79">
        <v>20</v>
      </c>
      <c r="M20" s="79"/>
      <c r="N20" s="74"/>
      <c r="O20" s="81" t="s">
        <v>394</v>
      </c>
      <c r="P20" s="83">
        <v>43646.41971064815</v>
      </c>
      <c r="Q20" s="81" t="s">
        <v>400</v>
      </c>
      <c r="R20" s="81"/>
      <c r="S20" s="81"/>
      <c r="T20" s="81" t="s">
        <v>776</v>
      </c>
      <c r="U20" s="81"/>
      <c r="V20" s="85" t="s">
        <v>891</v>
      </c>
      <c r="W20" s="83">
        <v>43646.41971064815</v>
      </c>
      <c r="X20" s="85" t="s">
        <v>1012</v>
      </c>
      <c r="Y20" s="81"/>
      <c r="Z20" s="81"/>
      <c r="AA20" s="87" t="s">
        <v>1420</v>
      </c>
      <c r="AB20" s="81"/>
      <c r="AC20" s="81" t="b">
        <v>0</v>
      </c>
      <c r="AD20" s="81">
        <v>0</v>
      </c>
      <c r="AE20" s="87" t="s">
        <v>1832</v>
      </c>
      <c r="AF20" s="81" t="b">
        <v>0</v>
      </c>
      <c r="AG20" s="81" t="s">
        <v>1864</v>
      </c>
      <c r="AH20" s="81"/>
      <c r="AI20" s="87" t="s">
        <v>1832</v>
      </c>
      <c r="AJ20" s="81" t="b">
        <v>0</v>
      </c>
      <c r="AK20" s="81">
        <v>11</v>
      </c>
      <c r="AL20" s="87" t="s">
        <v>1564</v>
      </c>
      <c r="AM20" s="81" t="s">
        <v>1881</v>
      </c>
      <c r="AN20" s="81" t="b">
        <v>0</v>
      </c>
      <c r="AO20" s="87" t="s">
        <v>1564</v>
      </c>
      <c r="AP20" s="81" t="s">
        <v>176</v>
      </c>
      <c r="AQ20" s="81">
        <v>0</v>
      </c>
      <c r="AR20" s="81">
        <v>0</v>
      </c>
      <c r="AS20" s="81"/>
      <c r="AT20" s="81"/>
      <c r="AU20" s="81"/>
      <c r="AV20" s="81"/>
      <c r="AW20" s="81"/>
      <c r="AX20" s="81"/>
      <c r="AY20" s="81"/>
      <c r="AZ20" s="81"/>
      <c r="BA20">
        <v>1</v>
      </c>
      <c r="BB20" s="80" t="str">
        <f>REPLACE(INDEX(GroupVertices[Group],MATCH(Edges[[#This Row],[Vertex 1]],GroupVertices[Vertex],0)),1,1,"")</f>
        <v>2</v>
      </c>
      <c r="BC20" s="80" t="str">
        <f>REPLACE(INDEX(GroupVertices[Group],MATCH(Edges[[#This Row],[Vertex 2]],GroupVertices[Vertex],0)),1,1,"")</f>
        <v>2</v>
      </c>
    </row>
    <row r="21" spans="1:55" ht="15">
      <c r="A21" s="66" t="s">
        <v>219</v>
      </c>
      <c r="B21" s="66" t="s">
        <v>337</v>
      </c>
      <c r="C21" s="67" t="s">
        <v>3307</v>
      </c>
      <c r="D21" s="68">
        <v>3</v>
      </c>
      <c r="E21" s="69" t="s">
        <v>132</v>
      </c>
      <c r="F21" s="70">
        <v>35</v>
      </c>
      <c r="G21" s="67"/>
      <c r="H21" s="71"/>
      <c r="I21" s="72"/>
      <c r="J21" s="72"/>
      <c r="K21" s="34"/>
      <c r="L21" s="79">
        <v>21</v>
      </c>
      <c r="M21" s="79"/>
      <c r="N21" s="74"/>
      <c r="O21" s="81" t="s">
        <v>394</v>
      </c>
      <c r="P21" s="83">
        <v>43646.42184027778</v>
      </c>
      <c r="Q21" s="81" t="s">
        <v>400</v>
      </c>
      <c r="R21" s="81"/>
      <c r="S21" s="81"/>
      <c r="T21" s="81" t="s">
        <v>776</v>
      </c>
      <c r="U21" s="81"/>
      <c r="V21" s="85" t="s">
        <v>892</v>
      </c>
      <c r="W21" s="83">
        <v>43646.42184027778</v>
      </c>
      <c r="X21" s="85" t="s">
        <v>1013</v>
      </c>
      <c r="Y21" s="81"/>
      <c r="Z21" s="81"/>
      <c r="AA21" s="87" t="s">
        <v>1421</v>
      </c>
      <c r="AB21" s="81"/>
      <c r="AC21" s="81" t="b">
        <v>0</v>
      </c>
      <c r="AD21" s="81">
        <v>0</v>
      </c>
      <c r="AE21" s="87" t="s">
        <v>1832</v>
      </c>
      <c r="AF21" s="81" t="b">
        <v>0</v>
      </c>
      <c r="AG21" s="81" t="s">
        <v>1864</v>
      </c>
      <c r="AH21" s="81"/>
      <c r="AI21" s="87" t="s">
        <v>1832</v>
      </c>
      <c r="AJ21" s="81" t="b">
        <v>0</v>
      </c>
      <c r="AK21" s="81">
        <v>11</v>
      </c>
      <c r="AL21" s="87" t="s">
        <v>1564</v>
      </c>
      <c r="AM21" s="81" t="s">
        <v>1882</v>
      </c>
      <c r="AN21" s="81" t="b">
        <v>0</v>
      </c>
      <c r="AO21" s="87" t="s">
        <v>1564</v>
      </c>
      <c r="AP21" s="81" t="s">
        <v>176</v>
      </c>
      <c r="AQ21" s="81">
        <v>0</v>
      </c>
      <c r="AR21" s="81">
        <v>0</v>
      </c>
      <c r="AS21" s="81"/>
      <c r="AT21" s="81"/>
      <c r="AU21" s="81"/>
      <c r="AV21" s="81"/>
      <c r="AW21" s="81"/>
      <c r="AX21" s="81"/>
      <c r="AY21" s="81"/>
      <c r="AZ21" s="81"/>
      <c r="BA21">
        <v>1</v>
      </c>
      <c r="BB21" s="80" t="str">
        <f>REPLACE(INDEX(GroupVertices[Group],MATCH(Edges[[#This Row],[Vertex 1]],GroupVertices[Vertex],0)),1,1,"")</f>
        <v>2</v>
      </c>
      <c r="BC21" s="80" t="str">
        <f>REPLACE(INDEX(GroupVertices[Group],MATCH(Edges[[#This Row],[Vertex 2]],GroupVertices[Vertex],0)),1,1,"")</f>
        <v>2</v>
      </c>
    </row>
    <row r="22" spans="1:55" ht="15">
      <c r="A22" s="66" t="s">
        <v>219</v>
      </c>
      <c r="B22" s="66" t="s">
        <v>303</v>
      </c>
      <c r="C22" s="67" t="s">
        <v>3307</v>
      </c>
      <c r="D22" s="68">
        <v>3</v>
      </c>
      <c r="E22" s="69" t="s">
        <v>132</v>
      </c>
      <c r="F22" s="70">
        <v>35</v>
      </c>
      <c r="G22" s="67"/>
      <c r="H22" s="71"/>
      <c r="I22" s="72"/>
      <c r="J22" s="72"/>
      <c r="K22" s="34"/>
      <c r="L22" s="79">
        <v>22</v>
      </c>
      <c r="M22" s="79"/>
      <c r="N22" s="74"/>
      <c r="O22" s="81" t="s">
        <v>394</v>
      </c>
      <c r="P22" s="83">
        <v>43646.42184027778</v>
      </c>
      <c r="Q22" s="81" t="s">
        <v>400</v>
      </c>
      <c r="R22" s="81"/>
      <c r="S22" s="81"/>
      <c r="T22" s="81" t="s">
        <v>776</v>
      </c>
      <c r="U22" s="81"/>
      <c r="V22" s="85" t="s">
        <v>892</v>
      </c>
      <c r="W22" s="83">
        <v>43646.42184027778</v>
      </c>
      <c r="X22" s="85" t="s">
        <v>1013</v>
      </c>
      <c r="Y22" s="81"/>
      <c r="Z22" s="81"/>
      <c r="AA22" s="87" t="s">
        <v>1421</v>
      </c>
      <c r="AB22" s="81"/>
      <c r="AC22" s="81" t="b">
        <v>0</v>
      </c>
      <c r="AD22" s="81">
        <v>0</v>
      </c>
      <c r="AE22" s="87" t="s">
        <v>1832</v>
      </c>
      <c r="AF22" s="81" t="b">
        <v>0</v>
      </c>
      <c r="AG22" s="81" t="s">
        <v>1864</v>
      </c>
      <c r="AH22" s="81"/>
      <c r="AI22" s="87" t="s">
        <v>1832</v>
      </c>
      <c r="AJ22" s="81" t="b">
        <v>0</v>
      </c>
      <c r="AK22" s="81">
        <v>11</v>
      </c>
      <c r="AL22" s="87" t="s">
        <v>1564</v>
      </c>
      <c r="AM22" s="81" t="s">
        <v>1882</v>
      </c>
      <c r="AN22" s="81" t="b">
        <v>0</v>
      </c>
      <c r="AO22" s="87" t="s">
        <v>1564</v>
      </c>
      <c r="AP22" s="81" t="s">
        <v>176</v>
      </c>
      <c r="AQ22" s="81">
        <v>0</v>
      </c>
      <c r="AR22" s="81">
        <v>0</v>
      </c>
      <c r="AS22" s="81"/>
      <c r="AT22" s="81"/>
      <c r="AU22" s="81"/>
      <c r="AV22" s="81"/>
      <c r="AW22" s="81"/>
      <c r="AX22" s="81"/>
      <c r="AY22" s="81"/>
      <c r="AZ22" s="81"/>
      <c r="BA22">
        <v>1</v>
      </c>
      <c r="BB22" s="80" t="str">
        <f>REPLACE(INDEX(GroupVertices[Group],MATCH(Edges[[#This Row],[Vertex 1]],GroupVertices[Vertex],0)),1,1,"")</f>
        <v>2</v>
      </c>
      <c r="BC22" s="80" t="str">
        <f>REPLACE(INDEX(GroupVertices[Group],MATCH(Edges[[#This Row],[Vertex 2]],GroupVertices[Vertex],0)),1,1,"")</f>
        <v>1</v>
      </c>
    </row>
    <row r="23" spans="1:55" ht="15">
      <c r="A23" s="66" t="s">
        <v>219</v>
      </c>
      <c r="B23" s="66" t="s">
        <v>302</v>
      </c>
      <c r="C23" s="67" t="s">
        <v>3307</v>
      </c>
      <c r="D23" s="68">
        <v>3</v>
      </c>
      <c r="E23" s="69" t="s">
        <v>132</v>
      </c>
      <c r="F23" s="70">
        <v>35</v>
      </c>
      <c r="G23" s="67"/>
      <c r="H23" s="71"/>
      <c r="I23" s="72"/>
      <c r="J23" s="72"/>
      <c r="K23" s="34"/>
      <c r="L23" s="79">
        <v>23</v>
      </c>
      <c r="M23" s="79"/>
      <c r="N23" s="74"/>
      <c r="O23" s="81" t="s">
        <v>394</v>
      </c>
      <c r="P23" s="83">
        <v>43646.42184027778</v>
      </c>
      <c r="Q23" s="81" t="s">
        <v>400</v>
      </c>
      <c r="R23" s="81"/>
      <c r="S23" s="81"/>
      <c r="T23" s="81" t="s">
        <v>776</v>
      </c>
      <c r="U23" s="81"/>
      <c r="V23" s="85" t="s">
        <v>892</v>
      </c>
      <c r="W23" s="83">
        <v>43646.42184027778</v>
      </c>
      <c r="X23" s="85" t="s">
        <v>1013</v>
      </c>
      <c r="Y23" s="81"/>
      <c r="Z23" s="81"/>
      <c r="AA23" s="87" t="s">
        <v>1421</v>
      </c>
      <c r="AB23" s="81"/>
      <c r="AC23" s="81" t="b">
        <v>0</v>
      </c>
      <c r="AD23" s="81">
        <v>0</v>
      </c>
      <c r="AE23" s="87" t="s">
        <v>1832</v>
      </c>
      <c r="AF23" s="81" t="b">
        <v>0</v>
      </c>
      <c r="AG23" s="81" t="s">
        <v>1864</v>
      </c>
      <c r="AH23" s="81"/>
      <c r="AI23" s="87" t="s">
        <v>1832</v>
      </c>
      <c r="AJ23" s="81" t="b">
        <v>0</v>
      </c>
      <c r="AK23" s="81">
        <v>11</v>
      </c>
      <c r="AL23" s="87" t="s">
        <v>1564</v>
      </c>
      <c r="AM23" s="81" t="s">
        <v>1882</v>
      </c>
      <c r="AN23" s="81" t="b">
        <v>0</v>
      </c>
      <c r="AO23" s="87" t="s">
        <v>1564</v>
      </c>
      <c r="AP23" s="81" t="s">
        <v>176</v>
      </c>
      <c r="AQ23" s="81">
        <v>0</v>
      </c>
      <c r="AR23" s="81">
        <v>0</v>
      </c>
      <c r="AS23" s="81"/>
      <c r="AT23" s="81"/>
      <c r="AU23" s="81"/>
      <c r="AV23" s="81"/>
      <c r="AW23" s="81"/>
      <c r="AX23" s="81"/>
      <c r="AY23" s="81"/>
      <c r="AZ23" s="81"/>
      <c r="BA23">
        <v>1</v>
      </c>
      <c r="BB23" s="80" t="str">
        <f>REPLACE(INDEX(GroupVertices[Group],MATCH(Edges[[#This Row],[Vertex 1]],GroupVertices[Vertex],0)),1,1,"")</f>
        <v>2</v>
      </c>
      <c r="BC23" s="80" t="str">
        <f>REPLACE(INDEX(GroupVertices[Group],MATCH(Edges[[#This Row],[Vertex 2]],GroupVertices[Vertex],0)),1,1,"")</f>
        <v>2</v>
      </c>
    </row>
    <row r="24" spans="1:55" ht="15">
      <c r="A24" s="66" t="s">
        <v>220</v>
      </c>
      <c r="B24" s="66" t="s">
        <v>337</v>
      </c>
      <c r="C24" s="67" t="s">
        <v>3307</v>
      </c>
      <c r="D24" s="68">
        <v>3</v>
      </c>
      <c r="E24" s="69" t="s">
        <v>132</v>
      </c>
      <c r="F24" s="70">
        <v>35</v>
      </c>
      <c r="G24" s="67"/>
      <c r="H24" s="71"/>
      <c r="I24" s="72"/>
      <c r="J24" s="72"/>
      <c r="K24" s="34"/>
      <c r="L24" s="79">
        <v>24</v>
      </c>
      <c r="M24" s="79"/>
      <c r="N24" s="74"/>
      <c r="O24" s="81" t="s">
        <v>394</v>
      </c>
      <c r="P24" s="83">
        <v>43646.43834490741</v>
      </c>
      <c r="Q24" s="81" t="s">
        <v>400</v>
      </c>
      <c r="R24" s="81"/>
      <c r="S24" s="81"/>
      <c r="T24" s="81" t="s">
        <v>776</v>
      </c>
      <c r="U24" s="81"/>
      <c r="V24" s="85" t="s">
        <v>893</v>
      </c>
      <c r="W24" s="83">
        <v>43646.43834490741</v>
      </c>
      <c r="X24" s="85" t="s">
        <v>1014</v>
      </c>
      <c r="Y24" s="81"/>
      <c r="Z24" s="81"/>
      <c r="AA24" s="87" t="s">
        <v>1422</v>
      </c>
      <c r="AB24" s="81"/>
      <c r="AC24" s="81" t="b">
        <v>0</v>
      </c>
      <c r="AD24" s="81">
        <v>0</v>
      </c>
      <c r="AE24" s="87" t="s">
        <v>1832</v>
      </c>
      <c r="AF24" s="81" t="b">
        <v>0</v>
      </c>
      <c r="AG24" s="81" t="s">
        <v>1864</v>
      </c>
      <c r="AH24" s="81"/>
      <c r="AI24" s="87" t="s">
        <v>1832</v>
      </c>
      <c r="AJ24" s="81" t="b">
        <v>0</v>
      </c>
      <c r="AK24" s="81">
        <v>11</v>
      </c>
      <c r="AL24" s="87" t="s">
        <v>1564</v>
      </c>
      <c r="AM24" s="81" t="s">
        <v>1880</v>
      </c>
      <c r="AN24" s="81" t="b">
        <v>0</v>
      </c>
      <c r="AO24" s="87" t="s">
        <v>1564</v>
      </c>
      <c r="AP24" s="81" t="s">
        <v>176</v>
      </c>
      <c r="AQ24" s="81">
        <v>0</v>
      </c>
      <c r="AR24" s="81">
        <v>0</v>
      </c>
      <c r="AS24" s="81"/>
      <c r="AT24" s="81"/>
      <c r="AU24" s="81"/>
      <c r="AV24" s="81"/>
      <c r="AW24" s="81"/>
      <c r="AX24" s="81"/>
      <c r="AY24" s="81"/>
      <c r="AZ24" s="81"/>
      <c r="BA24">
        <v>1</v>
      </c>
      <c r="BB24" s="80" t="str">
        <f>REPLACE(INDEX(GroupVertices[Group],MATCH(Edges[[#This Row],[Vertex 1]],GroupVertices[Vertex],0)),1,1,"")</f>
        <v>2</v>
      </c>
      <c r="BC24" s="80" t="str">
        <f>REPLACE(INDEX(GroupVertices[Group],MATCH(Edges[[#This Row],[Vertex 2]],GroupVertices[Vertex],0)),1,1,"")</f>
        <v>2</v>
      </c>
    </row>
    <row r="25" spans="1:55" ht="15">
      <c r="A25" s="66" t="s">
        <v>220</v>
      </c>
      <c r="B25" s="66" t="s">
        <v>303</v>
      </c>
      <c r="C25" s="67" t="s">
        <v>3307</v>
      </c>
      <c r="D25" s="68">
        <v>3</v>
      </c>
      <c r="E25" s="69" t="s">
        <v>132</v>
      </c>
      <c r="F25" s="70">
        <v>35</v>
      </c>
      <c r="G25" s="67"/>
      <c r="H25" s="71"/>
      <c r="I25" s="72"/>
      <c r="J25" s="72"/>
      <c r="K25" s="34"/>
      <c r="L25" s="79">
        <v>25</v>
      </c>
      <c r="M25" s="79"/>
      <c r="N25" s="74"/>
      <c r="O25" s="81" t="s">
        <v>394</v>
      </c>
      <c r="P25" s="83">
        <v>43646.43834490741</v>
      </c>
      <c r="Q25" s="81" t="s">
        <v>400</v>
      </c>
      <c r="R25" s="81"/>
      <c r="S25" s="81"/>
      <c r="T25" s="81" t="s">
        <v>776</v>
      </c>
      <c r="U25" s="81"/>
      <c r="V25" s="85" t="s">
        <v>893</v>
      </c>
      <c r="W25" s="83">
        <v>43646.43834490741</v>
      </c>
      <c r="X25" s="85" t="s">
        <v>1014</v>
      </c>
      <c r="Y25" s="81"/>
      <c r="Z25" s="81"/>
      <c r="AA25" s="87" t="s">
        <v>1422</v>
      </c>
      <c r="AB25" s="81"/>
      <c r="AC25" s="81" t="b">
        <v>0</v>
      </c>
      <c r="AD25" s="81">
        <v>0</v>
      </c>
      <c r="AE25" s="87" t="s">
        <v>1832</v>
      </c>
      <c r="AF25" s="81" t="b">
        <v>0</v>
      </c>
      <c r="AG25" s="81" t="s">
        <v>1864</v>
      </c>
      <c r="AH25" s="81"/>
      <c r="AI25" s="87" t="s">
        <v>1832</v>
      </c>
      <c r="AJ25" s="81" t="b">
        <v>0</v>
      </c>
      <c r="AK25" s="81">
        <v>11</v>
      </c>
      <c r="AL25" s="87" t="s">
        <v>1564</v>
      </c>
      <c r="AM25" s="81" t="s">
        <v>1880</v>
      </c>
      <c r="AN25" s="81" t="b">
        <v>0</v>
      </c>
      <c r="AO25" s="87" t="s">
        <v>1564</v>
      </c>
      <c r="AP25" s="81" t="s">
        <v>176</v>
      </c>
      <c r="AQ25" s="81">
        <v>0</v>
      </c>
      <c r="AR25" s="81">
        <v>0</v>
      </c>
      <c r="AS25" s="81"/>
      <c r="AT25" s="81"/>
      <c r="AU25" s="81"/>
      <c r="AV25" s="81"/>
      <c r="AW25" s="81"/>
      <c r="AX25" s="81"/>
      <c r="AY25" s="81"/>
      <c r="AZ25" s="81"/>
      <c r="BA25">
        <v>1</v>
      </c>
      <c r="BB25" s="80" t="str">
        <f>REPLACE(INDEX(GroupVertices[Group],MATCH(Edges[[#This Row],[Vertex 1]],GroupVertices[Vertex],0)),1,1,"")</f>
        <v>2</v>
      </c>
      <c r="BC25" s="80" t="str">
        <f>REPLACE(INDEX(GroupVertices[Group],MATCH(Edges[[#This Row],[Vertex 2]],GroupVertices[Vertex],0)),1,1,"")</f>
        <v>1</v>
      </c>
    </row>
    <row r="26" spans="1:55" ht="15">
      <c r="A26" s="66" t="s">
        <v>220</v>
      </c>
      <c r="B26" s="66" t="s">
        <v>302</v>
      </c>
      <c r="C26" s="67" t="s">
        <v>3307</v>
      </c>
      <c r="D26" s="68">
        <v>3</v>
      </c>
      <c r="E26" s="69" t="s">
        <v>132</v>
      </c>
      <c r="F26" s="70">
        <v>35</v>
      </c>
      <c r="G26" s="67"/>
      <c r="H26" s="71"/>
      <c r="I26" s="72"/>
      <c r="J26" s="72"/>
      <c r="K26" s="34"/>
      <c r="L26" s="79">
        <v>26</v>
      </c>
      <c r="M26" s="79"/>
      <c r="N26" s="74"/>
      <c r="O26" s="81" t="s">
        <v>394</v>
      </c>
      <c r="P26" s="83">
        <v>43646.43834490741</v>
      </c>
      <c r="Q26" s="81" t="s">
        <v>400</v>
      </c>
      <c r="R26" s="81"/>
      <c r="S26" s="81"/>
      <c r="T26" s="81" t="s">
        <v>776</v>
      </c>
      <c r="U26" s="81"/>
      <c r="V26" s="85" t="s">
        <v>893</v>
      </c>
      <c r="W26" s="83">
        <v>43646.43834490741</v>
      </c>
      <c r="X26" s="85" t="s">
        <v>1014</v>
      </c>
      <c r="Y26" s="81"/>
      <c r="Z26" s="81"/>
      <c r="AA26" s="87" t="s">
        <v>1422</v>
      </c>
      <c r="AB26" s="81"/>
      <c r="AC26" s="81" t="b">
        <v>0</v>
      </c>
      <c r="AD26" s="81">
        <v>0</v>
      </c>
      <c r="AE26" s="87" t="s">
        <v>1832</v>
      </c>
      <c r="AF26" s="81" t="b">
        <v>0</v>
      </c>
      <c r="AG26" s="81" t="s">
        <v>1864</v>
      </c>
      <c r="AH26" s="81"/>
      <c r="AI26" s="87" t="s">
        <v>1832</v>
      </c>
      <c r="AJ26" s="81" t="b">
        <v>0</v>
      </c>
      <c r="AK26" s="81">
        <v>11</v>
      </c>
      <c r="AL26" s="87" t="s">
        <v>1564</v>
      </c>
      <c r="AM26" s="81" t="s">
        <v>1880</v>
      </c>
      <c r="AN26" s="81" t="b">
        <v>0</v>
      </c>
      <c r="AO26" s="87" t="s">
        <v>1564</v>
      </c>
      <c r="AP26" s="81" t="s">
        <v>176</v>
      </c>
      <c r="AQ26" s="81">
        <v>0</v>
      </c>
      <c r="AR26" s="81">
        <v>0</v>
      </c>
      <c r="AS26" s="81"/>
      <c r="AT26" s="81"/>
      <c r="AU26" s="81"/>
      <c r="AV26" s="81"/>
      <c r="AW26" s="81"/>
      <c r="AX26" s="81"/>
      <c r="AY26" s="81"/>
      <c r="AZ26" s="81"/>
      <c r="BA26">
        <v>1</v>
      </c>
      <c r="BB26" s="80" t="str">
        <f>REPLACE(INDEX(GroupVertices[Group],MATCH(Edges[[#This Row],[Vertex 1]],GroupVertices[Vertex],0)),1,1,"")</f>
        <v>2</v>
      </c>
      <c r="BC26" s="80" t="str">
        <f>REPLACE(INDEX(GroupVertices[Group],MATCH(Edges[[#This Row],[Vertex 2]],GroupVertices[Vertex],0)),1,1,"")</f>
        <v>2</v>
      </c>
    </row>
    <row r="27" spans="1:55" ht="15">
      <c r="A27" s="66" t="s">
        <v>221</v>
      </c>
      <c r="B27" s="66" t="s">
        <v>337</v>
      </c>
      <c r="C27" s="67" t="s">
        <v>3307</v>
      </c>
      <c r="D27" s="68">
        <v>3</v>
      </c>
      <c r="E27" s="69" t="s">
        <v>132</v>
      </c>
      <c r="F27" s="70">
        <v>35</v>
      </c>
      <c r="G27" s="67"/>
      <c r="H27" s="71"/>
      <c r="I27" s="72"/>
      <c r="J27" s="72"/>
      <c r="K27" s="34"/>
      <c r="L27" s="79">
        <v>27</v>
      </c>
      <c r="M27" s="79"/>
      <c r="N27" s="74"/>
      <c r="O27" s="81" t="s">
        <v>394</v>
      </c>
      <c r="P27" s="83">
        <v>43646.55662037037</v>
      </c>
      <c r="Q27" s="81" t="s">
        <v>400</v>
      </c>
      <c r="R27" s="81"/>
      <c r="S27" s="81"/>
      <c r="T27" s="81" t="s">
        <v>776</v>
      </c>
      <c r="U27" s="81"/>
      <c r="V27" s="85" t="s">
        <v>894</v>
      </c>
      <c r="W27" s="83">
        <v>43646.55662037037</v>
      </c>
      <c r="X27" s="85" t="s">
        <v>1015</v>
      </c>
      <c r="Y27" s="81"/>
      <c r="Z27" s="81"/>
      <c r="AA27" s="87" t="s">
        <v>1423</v>
      </c>
      <c r="AB27" s="81"/>
      <c r="AC27" s="81" t="b">
        <v>0</v>
      </c>
      <c r="AD27" s="81">
        <v>0</v>
      </c>
      <c r="AE27" s="87" t="s">
        <v>1832</v>
      </c>
      <c r="AF27" s="81" t="b">
        <v>0</v>
      </c>
      <c r="AG27" s="81" t="s">
        <v>1864</v>
      </c>
      <c r="AH27" s="81"/>
      <c r="AI27" s="87" t="s">
        <v>1832</v>
      </c>
      <c r="AJ27" s="81" t="b">
        <v>0</v>
      </c>
      <c r="AK27" s="81">
        <v>11</v>
      </c>
      <c r="AL27" s="87" t="s">
        <v>1564</v>
      </c>
      <c r="AM27" s="81" t="s">
        <v>1880</v>
      </c>
      <c r="AN27" s="81" t="b">
        <v>0</v>
      </c>
      <c r="AO27" s="87" t="s">
        <v>1564</v>
      </c>
      <c r="AP27" s="81" t="s">
        <v>176</v>
      </c>
      <c r="AQ27" s="81">
        <v>0</v>
      </c>
      <c r="AR27" s="81">
        <v>0</v>
      </c>
      <c r="AS27" s="81"/>
      <c r="AT27" s="81"/>
      <c r="AU27" s="81"/>
      <c r="AV27" s="81"/>
      <c r="AW27" s="81"/>
      <c r="AX27" s="81"/>
      <c r="AY27" s="81"/>
      <c r="AZ27" s="81"/>
      <c r="BA27">
        <v>1</v>
      </c>
      <c r="BB27" s="80" t="str">
        <f>REPLACE(INDEX(GroupVertices[Group],MATCH(Edges[[#This Row],[Vertex 1]],GroupVertices[Vertex],0)),1,1,"")</f>
        <v>2</v>
      </c>
      <c r="BC27" s="80" t="str">
        <f>REPLACE(INDEX(GroupVertices[Group],MATCH(Edges[[#This Row],[Vertex 2]],GroupVertices[Vertex],0)),1,1,"")</f>
        <v>2</v>
      </c>
    </row>
    <row r="28" spans="1:55" ht="15">
      <c r="A28" s="66" t="s">
        <v>221</v>
      </c>
      <c r="B28" s="66" t="s">
        <v>303</v>
      </c>
      <c r="C28" s="67" t="s">
        <v>3307</v>
      </c>
      <c r="D28" s="68">
        <v>3</v>
      </c>
      <c r="E28" s="69" t="s">
        <v>132</v>
      </c>
      <c r="F28" s="70">
        <v>35</v>
      </c>
      <c r="G28" s="67"/>
      <c r="H28" s="71"/>
      <c r="I28" s="72"/>
      <c r="J28" s="72"/>
      <c r="K28" s="34"/>
      <c r="L28" s="79">
        <v>28</v>
      </c>
      <c r="M28" s="79"/>
      <c r="N28" s="74"/>
      <c r="O28" s="81" t="s">
        <v>394</v>
      </c>
      <c r="P28" s="83">
        <v>43646.55662037037</v>
      </c>
      <c r="Q28" s="81" t="s">
        <v>400</v>
      </c>
      <c r="R28" s="81"/>
      <c r="S28" s="81"/>
      <c r="T28" s="81" t="s">
        <v>776</v>
      </c>
      <c r="U28" s="81"/>
      <c r="V28" s="85" t="s">
        <v>894</v>
      </c>
      <c r="W28" s="83">
        <v>43646.55662037037</v>
      </c>
      <c r="X28" s="85" t="s">
        <v>1015</v>
      </c>
      <c r="Y28" s="81"/>
      <c r="Z28" s="81"/>
      <c r="AA28" s="87" t="s">
        <v>1423</v>
      </c>
      <c r="AB28" s="81"/>
      <c r="AC28" s="81" t="b">
        <v>0</v>
      </c>
      <c r="AD28" s="81">
        <v>0</v>
      </c>
      <c r="AE28" s="87" t="s">
        <v>1832</v>
      </c>
      <c r="AF28" s="81" t="b">
        <v>0</v>
      </c>
      <c r="AG28" s="81" t="s">
        <v>1864</v>
      </c>
      <c r="AH28" s="81"/>
      <c r="AI28" s="87" t="s">
        <v>1832</v>
      </c>
      <c r="AJ28" s="81" t="b">
        <v>0</v>
      </c>
      <c r="AK28" s="81">
        <v>11</v>
      </c>
      <c r="AL28" s="87" t="s">
        <v>1564</v>
      </c>
      <c r="AM28" s="81" t="s">
        <v>1880</v>
      </c>
      <c r="AN28" s="81" t="b">
        <v>0</v>
      </c>
      <c r="AO28" s="87" t="s">
        <v>1564</v>
      </c>
      <c r="AP28" s="81" t="s">
        <v>176</v>
      </c>
      <c r="AQ28" s="81">
        <v>0</v>
      </c>
      <c r="AR28" s="81">
        <v>0</v>
      </c>
      <c r="AS28" s="81"/>
      <c r="AT28" s="81"/>
      <c r="AU28" s="81"/>
      <c r="AV28" s="81"/>
      <c r="AW28" s="81"/>
      <c r="AX28" s="81"/>
      <c r="AY28" s="81"/>
      <c r="AZ28" s="81"/>
      <c r="BA28">
        <v>1</v>
      </c>
      <c r="BB28" s="80" t="str">
        <f>REPLACE(INDEX(GroupVertices[Group],MATCH(Edges[[#This Row],[Vertex 1]],GroupVertices[Vertex],0)),1,1,"")</f>
        <v>2</v>
      </c>
      <c r="BC28" s="80" t="str">
        <f>REPLACE(INDEX(GroupVertices[Group],MATCH(Edges[[#This Row],[Vertex 2]],GroupVertices[Vertex],0)),1,1,"")</f>
        <v>1</v>
      </c>
    </row>
    <row r="29" spans="1:55" ht="15">
      <c r="A29" s="66" t="s">
        <v>221</v>
      </c>
      <c r="B29" s="66" t="s">
        <v>302</v>
      </c>
      <c r="C29" s="67" t="s">
        <v>3307</v>
      </c>
      <c r="D29" s="68">
        <v>3</v>
      </c>
      <c r="E29" s="69" t="s">
        <v>132</v>
      </c>
      <c r="F29" s="70">
        <v>35</v>
      </c>
      <c r="G29" s="67"/>
      <c r="H29" s="71"/>
      <c r="I29" s="72"/>
      <c r="J29" s="72"/>
      <c r="K29" s="34"/>
      <c r="L29" s="79">
        <v>29</v>
      </c>
      <c r="M29" s="79"/>
      <c r="N29" s="74"/>
      <c r="O29" s="81" t="s">
        <v>394</v>
      </c>
      <c r="P29" s="83">
        <v>43646.55662037037</v>
      </c>
      <c r="Q29" s="81" t="s">
        <v>400</v>
      </c>
      <c r="R29" s="81"/>
      <c r="S29" s="81"/>
      <c r="T29" s="81" t="s">
        <v>776</v>
      </c>
      <c r="U29" s="81"/>
      <c r="V29" s="85" t="s">
        <v>894</v>
      </c>
      <c r="W29" s="83">
        <v>43646.55662037037</v>
      </c>
      <c r="X29" s="85" t="s">
        <v>1015</v>
      </c>
      <c r="Y29" s="81"/>
      <c r="Z29" s="81"/>
      <c r="AA29" s="87" t="s">
        <v>1423</v>
      </c>
      <c r="AB29" s="81"/>
      <c r="AC29" s="81" t="b">
        <v>0</v>
      </c>
      <c r="AD29" s="81">
        <v>0</v>
      </c>
      <c r="AE29" s="87" t="s">
        <v>1832</v>
      </c>
      <c r="AF29" s="81" t="b">
        <v>0</v>
      </c>
      <c r="AG29" s="81" t="s">
        <v>1864</v>
      </c>
      <c r="AH29" s="81"/>
      <c r="AI29" s="87" t="s">
        <v>1832</v>
      </c>
      <c r="AJ29" s="81" t="b">
        <v>0</v>
      </c>
      <c r="AK29" s="81">
        <v>11</v>
      </c>
      <c r="AL29" s="87" t="s">
        <v>1564</v>
      </c>
      <c r="AM29" s="81" t="s">
        <v>1880</v>
      </c>
      <c r="AN29" s="81" t="b">
        <v>0</v>
      </c>
      <c r="AO29" s="87" t="s">
        <v>1564</v>
      </c>
      <c r="AP29" s="81" t="s">
        <v>176</v>
      </c>
      <c r="AQ29" s="81">
        <v>0</v>
      </c>
      <c r="AR29" s="81">
        <v>0</v>
      </c>
      <c r="AS29" s="81"/>
      <c r="AT29" s="81"/>
      <c r="AU29" s="81"/>
      <c r="AV29" s="81"/>
      <c r="AW29" s="81"/>
      <c r="AX29" s="81"/>
      <c r="AY29" s="81"/>
      <c r="AZ29" s="81"/>
      <c r="BA29">
        <v>1</v>
      </c>
      <c r="BB29" s="80" t="str">
        <f>REPLACE(INDEX(GroupVertices[Group],MATCH(Edges[[#This Row],[Vertex 1]],GroupVertices[Vertex],0)),1,1,"")</f>
        <v>2</v>
      </c>
      <c r="BC29" s="80" t="str">
        <f>REPLACE(INDEX(GroupVertices[Group],MATCH(Edges[[#This Row],[Vertex 2]],GroupVertices[Vertex],0)),1,1,"")</f>
        <v>2</v>
      </c>
    </row>
    <row r="30" spans="1:55" ht="15">
      <c r="A30" s="66" t="s">
        <v>222</v>
      </c>
      <c r="B30" s="66" t="s">
        <v>337</v>
      </c>
      <c r="C30" s="67" t="s">
        <v>3307</v>
      </c>
      <c r="D30" s="68">
        <v>3</v>
      </c>
      <c r="E30" s="69" t="s">
        <v>132</v>
      </c>
      <c r="F30" s="70">
        <v>35</v>
      </c>
      <c r="G30" s="67"/>
      <c r="H30" s="71"/>
      <c r="I30" s="72"/>
      <c r="J30" s="72"/>
      <c r="K30" s="34"/>
      <c r="L30" s="79">
        <v>30</v>
      </c>
      <c r="M30" s="79"/>
      <c r="N30" s="74"/>
      <c r="O30" s="81" t="s">
        <v>394</v>
      </c>
      <c r="P30" s="83">
        <v>43646.56203703704</v>
      </c>
      <c r="Q30" s="81" t="s">
        <v>400</v>
      </c>
      <c r="R30" s="81"/>
      <c r="S30" s="81"/>
      <c r="T30" s="81" t="s">
        <v>776</v>
      </c>
      <c r="U30" s="81"/>
      <c r="V30" s="85" t="s">
        <v>895</v>
      </c>
      <c r="W30" s="83">
        <v>43646.56203703704</v>
      </c>
      <c r="X30" s="85" t="s">
        <v>1016</v>
      </c>
      <c r="Y30" s="81"/>
      <c r="Z30" s="81"/>
      <c r="AA30" s="87" t="s">
        <v>1424</v>
      </c>
      <c r="AB30" s="81"/>
      <c r="AC30" s="81" t="b">
        <v>0</v>
      </c>
      <c r="AD30" s="81">
        <v>0</v>
      </c>
      <c r="AE30" s="87" t="s">
        <v>1832</v>
      </c>
      <c r="AF30" s="81" t="b">
        <v>0</v>
      </c>
      <c r="AG30" s="81" t="s">
        <v>1864</v>
      </c>
      <c r="AH30" s="81"/>
      <c r="AI30" s="87" t="s">
        <v>1832</v>
      </c>
      <c r="AJ30" s="81" t="b">
        <v>0</v>
      </c>
      <c r="AK30" s="81">
        <v>11</v>
      </c>
      <c r="AL30" s="87" t="s">
        <v>1564</v>
      </c>
      <c r="AM30" s="81" t="s">
        <v>1882</v>
      </c>
      <c r="AN30" s="81" t="b">
        <v>0</v>
      </c>
      <c r="AO30" s="87" t="s">
        <v>1564</v>
      </c>
      <c r="AP30" s="81" t="s">
        <v>176</v>
      </c>
      <c r="AQ30" s="81">
        <v>0</v>
      </c>
      <c r="AR30" s="81">
        <v>0</v>
      </c>
      <c r="AS30" s="81"/>
      <c r="AT30" s="81"/>
      <c r="AU30" s="81"/>
      <c r="AV30" s="81"/>
      <c r="AW30" s="81"/>
      <c r="AX30" s="81"/>
      <c r="AY30" s="81"/>
      <c r="AZ30" s="81"/>
      <c r="BA30">
        <v>1</v>
      </c>
      <c r="BB30" s="80" t="str">
        <f>REPLACE(INDEX(GroupVertices[Group],MATCH(Edges[[#This Row],[Vertex 1]],GroupVertices[Vertex],0)),1,1,"")</f>
        <v>2</v>
      </c>
      <c r="BC30" s="80" t="str">
        <f>REPLACE(INDEX(GroupVertices[Group],MATCH(Edges[[#This Row],[Vertex 2]],GroupVertices[Vertex],0)),1,1,"")</f>
        <v>2</v>
      </c>
    </row>
    <row r="31" spans="1:55" ht="15">
      <c r="A31" s="66" t="s">
        <v>222</v>
      </c>
      <c r="B31" s="66" t="s">
        <v>303</v>
      </c>
      <c r="C31" s="67" t="s">
        <v>3307</v>
      </c>
      <c r="D31" s="68">
        <v>3</v>
      </c>
      <c r="E31" s="69" t="s">
        <v>132</v>
      </c>
      <c r="F31" s="70">
        <v>35</v>
      </c>
      <c r="G31" s="67"/>
      <c r="H31" s="71"/>
      <c r="I31" s="72"/>
      <c r="J31" s="72"/>
      <c r="K31" s="34"/>
      <c r="L31" s="79">
        <v>31</v>
      </c>
      <c r="M31" s="79"/>
      <c r="N31" s="74"/>
      <c r="O31" s="81" t="s">
        <v>394</v>
      </c>
      <c r="P31" s="83">
        <v>43646.56203703704</v>
      </c>
      <c r="Q31" s="81" t="s">
        <v>400</v>
      </c>
      <c r="R31" s="81"/>
      <c r="S31" s="81"/>
      <c r="T31" s="81" t="s">
        <v>776</v>
      </c>
      <c r="U31" s="81"/>
      <c r="V31" s="85" t="s">
        <v>895</v>
      </c>
      <c r="W31" s="83">
        <v>43646.56203703704</v>
      </c>
      <c r="X31" s="85" t="s">
        <v>1016</v>
      </c>
      <c r="Y31" s="81"/>
      <c r="Z31" s="81"/>
      <c r="AA31" s="87" t="s">
        <v>1424</v>
      </c>
      <c r="AB31" s="81"/>
      <c r="AC31" s="81" t="b">
        <v>0</v>
      </c>
      <c r="AD31" s="81">
        <v>0</v>
      </c>
      <c r="AE31" s="87" t="s">
        <v>1832</v>
      </c>
      <c r="AF31" s="81" t="b">
        <v>0</v>
      </c>
      <c r="AG31" s="81" t="s">
        <v>1864</v>
      </c>
      <c r="AH31" s="81"/>
      <c r="AI31" s="87" t="s">
        <v>1832</v>
      </c>
      <c r="AJ31" s="81" t="b">
        <v>0</v>
      </c>
      <c r="AK31" s="81">
        <v>11</v>
      </c>
      <c r="AL31" s="87" t="s">
        <v>1564</v>
      </c>
      <c r="AM31" s="81" t="s">
        <v>1882</v>
      </c>
      <c r="AN31" s="81" t="b">
        <v>0</v>
      </c>
      <c r="AO31" s="87" t="s">
        <v>1564</v>
      </c>
      <c r="AP31" s="81" t="s">
        <v>176</v>
      </c>
      <c r="AQ31" s="81">
        <v>0</v>
      </c>
      <c r="AR31" s="81">
        <v>0</v>
      </c>
      <c r="AS31" s="81"/>
      <c r="AT31" s="81"/>
      <c r="AU31" s="81"/>
      <c r="AV31" s="81"/>
      <c r="AW31" s="81"/>
      <c r="AX31" s="81"/>
      <c r="AY31" s="81"/>
      <c r="AZ31" s="81"/>
      <c r="BA31">
        <v>1</v>
      </c>
      <c r="BB31" s="80" t="str">
        <f>REPLACE(INDEX(GroupVertices[Group],MATCH(Edges[[#This Row],[Vertex 1]],GroupVertices[Vertex],0)),1,1,"")</f>
        <v>2</v>
      </c>
      <c r="BC31" s="80" t="str">
        <f>REPLACE(INDEX(GroupVertices[Group],MATCH(Edges[[#This Row],[Vertex 2]],GroupVertices[Vertex],0)),1,1,"")</f>
        <v>1</v>
      </c>
    </row>
    <row r="32" spans="1:55" ht="15">
      <c r="A32" s="66" t="s">
        <v>222</v>
      </c>
      <c r="B32" s="66" t="s">
        <v>302</v>
      </c>
      <c r="C32" s="67" t="s">
        <v>3307</v>
      </c>
      <c r="D32" s="68">
        <v>3</v>
      </c>
      <c r="E32" s="69" t="s">
        <v>132</v>
      </c>
      <c r="F32" s="70">
        <v>35</v>
      </c>
      <c r="G32" s="67"/>
      <c r="H32" s="71"/>
      <c r="I32" s="72"/>
      <c r="J32" s="72"/>
      <c r="K32" s="34"/>
      <c r="L32" s="79">
        <v>32</v>
      </c>
      <c r="M32" s="79"/>
      <c r="N32" s="74"/>
      <c r="O32" s="81" t="s">
        <v>394</v>
      </c>
      <c r="P32" s="83">
        <v>43646.56203703704</v>
      </c>
      <c r="Q32" s="81" t="s">
        <v>400</v>
      </c>
      <c r="R32" s="81"/>
      <c r="S32" s="81"/>
      <c r="T32" s="81" t="s">
        <v>776</v>
      </c>
      <c r="U32" s="81"/>
      <c r="V32" s="85" t="s">
        <v>895</v>
      </c>
      <c r="W32" s="83">
        <v>43646.56203703704</v>
      </c>
      <c r="X32" s="85" t="s">
        <v>1016</v>
      </c>
      <c r="Y32" s="81"/>
      <c r="Z32" s="81"/>
      <c r="AA32" s="87" t="s">
        <v>1424</v>
      </c>
      <c r="AB32" s="81"/>
      <c r="AC32" s="81" t="b">
        <v>0</v>
      </c>
      <c r="AD32" s="81">
        <v>0</v>
      </c>
      <c r="AE32" s="87" t="s">
        <v>1832</v>
      </c>
      <c r="AF32" s="81" t="b">
        <v>0</v>
      </c>
      <c r="AG32" s="81" t="s">
        <v>1864</v>
      </c>
      <c r="AH32" s="81"/>
      <c r="AI32" s="87" t="s">
        <v>1832</v>
      </c>
      <c r="AJ32" s="81" t="b">
        <v>0</v>
      </c>
      <c r="AK32" s="81">
        <v>11</v>
      </c>
      <c r="AL32" s="87" t="s">
        <v>1564</v>
      </c>
      <c r="AM32" s="81" t="s">
        <v>1882</v>
      </c>
      <c r="AN32" s="81" t="b">
        <v>0</v>
      </c>
      <c r="AO32" s="87" t="s">
        <v>1564</v>
      </c>
      <c r="AP32" s="81" t="s">
        <v>176</v>
      </c>
      <c r="AQ32" s="81">
        <v>0</v>
      </c>
      <c r="AR32" s="81">
        <v>0</v>
      </c>
      <c r="AS32" s="81"/>
      <c r="AT32" s="81"/>
      <c r="AU32" s="81"/>
      <c r="AV32" s="81"/>
      <c r="AW32" s="81"/>
      <c r="AX32" s="81"/>
      <c r="AY32" s="81"/>
      <c r="AZ32" s="81"/>
      <c r="BA32">
        <v>1</v>
      </c>
      <c r="BB32" s="80" t="str">
        <f>REPLACE(INDEX(GroupVertices[Group],MATCH(Edges[[#This Row],[Vertex 1]],GroupVertices[Vertex],0)),1,1,"")</f>
        <v>2</v>
      </c>
      <c r="BC32" s="80" t="str">
        <f>REPLACE(INDEX(GroupVertices[Group],MATCH(Edges[[#This Row],[Vertex 2]],GroupVertices[Vertex],0)),1,1,"")</f>
        <v>2</v>
      </c>
    </row>
    <row r="33" spans="1:55" ht="15">
      <c r="A33" s="66" t="s">
        <v>223</v>
      </c>
      <c r="B33" s="66" t="s">
        <v>279</v>
      </c>
      <c r="C33" s="67" t="s">
        <v>3307</v>
      </c>
      <c r="D33" s="68">
        <v>3</v>
      </c>
      <c r="E33" s="69" t="s">
        <v>132</v>
      </c>
      <c r="F33" s="70">
        <v>35</v>
      </c>
      <c r="G33" s="67"/>
      <c r="H33" s="71"/>
      <c r="I33" s="72"/>
      <c r="J33" s="72"/>
      <c r="K33" s="34"/>
      <c r="L33" s="79">
        <v>33</v>
      </c>
      <c r="M33" s="79"/>
      <c r="N33" s="74"/>
      <c r="O33" s="81" t="s">
        <v>394</v>
      </c>
      <c r="P33" s="83">
        <v>43646.56675925926</v>
      </c>
      <c r="Q33" s="81" t="s">
        <v>401</v>
      </c>
      <c r="R33" s="85" t="s">
        <v>682</v>
      </c>
      <c r="S33" s="81" t="s">
        <v>749</v>
      </c>
      <c r="T33" s="81" t="s">
        <v>348</v>
      </c>
      <c r="U33" s="81"/>
      <c r="V33" s="85" t="s">
        <v>896</v>
      </c>
      <c r="W33" s="83">
        <v>43646.56675925926</v>
      </c>
      <c r="X33" s="85" t="s">
        <v>1017</v>
      </c>
      <c r="Y33" s="81"/>
      <c r="Z33" s="81"/>
      <c r="AA33" s="87" t="s">
        <v>1425</v>
      </c>
      <c r="AB33" s="81"/>
      <c r="AC33" s="81" t="b">
        <v>0</v>
      </c>
      <c r="AD33" s="81">
        <v>0</v>
      </c>
      <c r="AE33" s="87" t="s">
        <v>1832</v>
      </c>
      <c r="AF33" s="81" t="b">
        <v>0</v>
      </c>
      <c r="AG33" s="81" t="s">
        <v>1864</v>
      </c>
      <c r="AH33" s="81"/>
      <c r="AI33" s="87" t="s">
        <v>1832</v>
      </c>
      <c r="AJ33" s="81" t="b">
        <v>0</v>
      </c>
      <c r="AK33" s="81">
        <v>4</v>
      </c>
      <c r="AL33" s="87" t="s">
        <v>1494</v>
      </c>
      <c r="AM33" s="81" t="s">
        <v>1883</v>
      </c>
      <c r="AN33" s="81" t="b">
        <v>0</v>
      </c>
      <c r="AO33" s="87" t="s">
        <v>1494</v>
      </c>
      <c r="AP33" s="81" t="s">
        <v>176</v>
      </c>
      <c r="AQ33" s="81">
        <v>0</v>
      </c>
      <c r="AR33" s="81">
        <v>0</v>
      </c>
      <c r="AS33" s="81"/>
      <c r="AT33" s="81"/>
      <c r="AU33" s="81"/>
      <c r="AV33" s="81"/>
      <c r="AW33" s="81"/>
      <c r="AX33" s="81"/>
      <c r="AY33" s="81"/>
      <c r="AZ33" s="81"/>
      <c r="BA33">
        <v>1</v>
      </c>
      <c r="BB33" s="80" t="str">
        <f>REPLACE(INDEX(GroupVertices[Group],MATCH(Edges[[#This Row],[Vertex 1]],GroupVertices[Vertex],0)),1,1,"")</f>
        <v>3</v>
      </c>
      <c r="BC33" s="80" t="str">
        <f>REPLACE(INDEX(GroupVertices[Group],MATCH(Edges[[#This Row],[Vertex 2]],GroupVertices[Vertex],0)),1,1,"")</f>
        <v>3</v>
      </c>
    </row>
    <row r="34" spans="1:55" ht="15">
      <c r="A34" s="66" t="s">
        <v>223</v>
      </c>
      <c r="B34" s="66" t="s">
        <v>347</v>
      </c>
      <c r="C34" s="67" t="s">
        <v>3307</v>
      </c>
      <c r="D34" s="68">
        <v>3</v>
      </c>
      <c r="E34" s="69" t="s">
        <v>132</v>
      </c>
      <c r="F34" s="70">
        <v>35</v>
      </c>
      <c r="G34" s="67"/>
      <c r="H34" s="71"/>
      <c r="I34" s="72"/>
      <c r="J34" s="72"/>
      <c r="K34" s="34"/>
      <c r="L34" s="79">
        <v>34</v>
      </c>
      <c r="M34" s="79"/>
      <c r="N34" s="74"/>
      <c r="O34" s="81" t="s">
        <v>394</v>
      </c>
      <c r="P34" s="83">
        <v>43646.56675925926</v>
      </c>
      <c r="Q34" s="81" t="s">
        <v>401</v>
      </c>
      <c r="R34" s="85" t="s">
        <v>682</v>
      </c>
      <c r="S34" s="81" t="s">
        <v>749</v>
      </c>
      <c r="T34" s="81" t="s">
        <v>348</v>
      </c>
      <c r="U34" s="81"/>
      <c r="V34" s="85" t="s">
        <v>896</v>
      </c>
      <c r="W34" s="83">
        <v>43646.56675925926</v>
      </c>
      <c r="X34" s="85" t="s">
        <v>1017</v>
      </c>
      <c r="Y34" s="81"/>
      <c r="Z34" s="81"/>
      <c r="AA34" s="87" t="s">
        <v>1425</v>
      </c>
      <c r="AB34" s="81"/>
      <c r="AC34" s="81" t="b">
        <v>0</v>
      </c>
      <c r="AD34" s="81">
        <v>0</v>
      </c>
      <c r="AE34" s="87" t="s">
        <v>1832</v>
      </c>
      <c r="AF34" s="81" t="b">
        <v>0</v>
      </c>
      <c r="AG34" s="81" t="s">
        <v>1864</v>
      </c>
      <c r="AH34" s="81"/>
      <c r="AI34" s="87" t="s">
        <v>1832</v>
      </c>
      <c r="AJ34" s="81" t="b">
        <v>0</v>
      </c>
      <c r="AK34" s="81">
        <v>4</v>
      </c>
      <c r="AL34" s="87" t="s">
        <v>1494</v>
      </c>
      <c r="AM34" s="81" t="s">
        <v>1883</v>
      </c>
      <c r="AN34" s="81" t="b">
        <v>0</v>
      </c>
      <c r="AO34" s="87" t="s">
        <v>1494</v>
      </c>
      <c r="AP34" s="81" t="s">
        <v>176</v>
      </c>
      <c r="AQ34" s="81">
        <v>0</v>
      </c>
      <c r="AR34" s="81">
        <v>0</v>
      </c>
      <c r="AS34" s="81"/>
      <c r="AT34" s="81"/>
      <c r="AU34" s="81"/>
      <c r="AV34" s="81"/>
      <c r="AW34" s="81"/>
      <c r="AX34" s="81"/>
      <c r="AY34" s="81"/>
      <c r="AZ34" s="81"/>
      <c r="BA34">
        <v>1</v>
      </c>
      <c r="BB34" s="80" t="str">
        <f>REPLACE(INDEX(GroupVertices[Group],MATCH(Edges[[#This Row],[Vertex 1]],GroupVertices[Vertex],0)),1,1,"")</f>
        <v>3</v>
      </c>
      <c r="BC34" s="80" t="str">
        <f>REPLACE(INDEX(GroupVertices[Group],MATCH(Edges[[#This Row],[Vertex 2]],GroupVertices[Vertex],0)),1,1,"")</f>
        <v>3</v>
      </c>
    </row>
    <row r="35" spans="1:55" ht="15">
      <c r="A35" s="66" t="s">
        <v>223</v>
      </c>
      <c r="B35" s="66" t="s">
        <v>280</v>
      </c>
      <c r="C35" s="67" t="s">
        <v>3307</v>
      </c>
      <c r="D35" s="68">
        <v>3</v>
      </c>
      <c r="E35" s="69" t="s">
        <v>132</v>
      </c>
      <c r="F35" s="70">
        <v>35</v>
      </c>
      <c r="G35" s="67"/>
      <c r="H35" s="71"/>
      <c r="I35" s="72"/>
      <c r="J35" s="72"/>
      <c r="K35" s="34"/>
      <c r="L35" s="79">
        <v>35</v>
      </c>
      <c r="M35" s="79"/>
      <c r="N35" s="74"/>
      <c r="O35" s="81" t="s">
        <v>394</v>
      </c>
      <c r="P35" s="83">
        <v>43646.56675925926</v>
      </c>
      <c r="Q35" s="81" t="s">
        <v>401</v>
      </c>
      <c r="R35" s="85" t="s">
        <v>682</v>
      </c>
      <c r="S35" s="81" t="s">
        <v>749</v>
      </c>
      <c r="T35" s="81" t="s">
        <v>348</v>
      </c>
      <c r="U35" s="81"/>
      <c r="V35" s="85" t="s">
        <v>896</v>
      </c>
      <c r="W35" s="83">
        <v>43646.56675925926</v>
      </c>
      <c r="X35" s="85" t="s">
        <v>1017</v>
      </c>
      <c r="Y35" s="81"/>
      <c r="Z35" s="81"/>
      <c r="AA35" s="87" t="s">
        <v>1425</v>
      </c>
      <c r="AB35" s="81"/>
      <c r="AC35" s="81" t="b">
        <v>0</v>
      </c>
      <c r="AD35" s="81">
        <v>0</v>
      </c>
      <c r="AE35" s="87" t="s">
        <v>1832</v>
      </c>
      <c r="AF35" s="81" t="b">
        <v>0</v>
      </c>
      <c r="AG35" s="81" t="s">
        <v>1864</v>
      </c>
      <c r="AH35" s="81"/>
      <c r="AI35" s="87" t="s">
        <v>1832</v>
      </c>
      <c r="AJ35" s="81" t="b">
        <v>0</v>
      </c>
      <c r="AK35" s="81">
        <v>4</v>
      </c>
      <c r="AL35" s="87" t="s">
        <v>1494</v>
      </c>
      <c r="AM35" s="81" t="s">
        <v>1883</v>
      </c>
      <c r="AN35" s="81" t="b">
        <v>0</v>
      </c>
      <c r="AO35" s="87" t="s">
        <v>1494</v>
      </c>
      <c r="AP35" s="81" t="s">
        <v>176</v>
      </c>
      <c r="AQ35" s="81">
        <v>0</v>
      </c>
      <c r="AR35" s="81">
        <v>0</v>
      </c>
      <c r="AS35" s="81"/>
      <c r="AT35" s="81"/>
      <c r="AU35" s="81"/>
      <c r="AV35" s="81"/>
      <c r="AW35" s="81"/>
      <c r="AX35" s="81"/>
      <c r="AY35" s="81"/>
      <c r="AZ35" s="81"/>
      <c r="BA35">
        <v>1</v>
      </c>
      <c r="BB35" s="80" t="str">
        <f>REPLACE(INDEX(GroupVertices[Group],MATCH(Edges[[#This Row],[Vertex 1]],GroupVertices[Vertex],0)),1,1,"")</f>
        <v>3</v>
      </c>
      <c r="BC35" s="80" t="str">
        <f>REPLACE(INDEX(GroupVertices[Group],MATCH(Edges[[#This Row],[Vertex 2]],GroupVertices[Vertex],0)),1,1,"")</f>
        <v>3</v>
      </c>
    </row>
    <row r="36" spans="1:55" ht="15">
      <c r="A36" s="66" t="s">
        <v>223</v>
      </c>
      <c r="B36" s="66" t="s">
        <v>348</v>
      </c>
      <c r="C36" s="67" t="s">
        <v>3307</v>
      </c>
      <c r="D36" s="68">
        <v>3</v>
      </c>
      <c r="E36" s="69" t="s">
        <v>132</v>
      </c>
      <c r="F36" s="70">
        <v>35</v>
      </c>
      <c r="G36" s="67"/>
      <c r="H36" s="71"/>
      <c r="I36" s="72"/>
      <c r="J36" s="72"/>
      <c r="K36" s="34"/>
      <c r="L36" s="79">
        <v>36</v>
      </c>
      <c r="M36" s="79"/>
      <c r="N36" s="74"/>
      <c r="O36" s="81" t="s">
        <v>394</v>
      </c>
      <c r="P36" s="83">
        <v>43646.56675925926</v>
      </c>
      <c r="Q36" s="81" t="s">
        <v>401</v>
      </c>
      <c r="R36" s="85" t="s">
        <v>682</v>
      </c>
      <c r="S36" s="81" t="s">
        <v>749</v>
      </c>
      <c r="T36" s="81" t="s">
        <v>348</v>
      </c>
      <c r="U36" s="81"/>
      <c r="V36" s="85" t="s">
        <v>896</v>
      </c>
      <c r="W36" s="83">
        <v>43646.56675925926</v>
      </c>
      <c r="X36" s="85" t="s">
        <v>1017</v>
      </c>
      <c r="Y36" s="81"/>
      <c r="Z36" s="81"/>
      <c r="AA36" s="87" t="s">
        <v>1425</v>
      </c>
      <c r="AB36" s="81"/>
      <c r="AC36" s="81" t="b">
        <v>0</v>
      </c>
      <c r="AD36" s="81">
        <v>0</v>
      </c>
      <c r="AE36" s="87" t="s">
        <v>1832</v>
      </c>
      <c r="AF36" s="81" t="b">
        <v>0</v>
      </c>
      <c r="AG36" s="81" t="s">
        <v>1864</v>
      </c>
      <c r="AH36" s="81"/>
      <c r="AI36" s="87" t="s">
        <v>1832</v>
      </c>
      <c r="AJ36" s="81" t="b">
        <v>0</v>
      </c>
      <c r="AK36" s="81">
        <v>4</v>
      </c>
      <c r="AL36" s="87" t="s">
        <v>1494</v>
      </c>
      <c r="AM36" s="81" t="s">
        <v>1883</v>
      </c>
      <c r="AN36" s="81" t="b">
        <v>0</v>
      </c>
      <c r="AO36" s="87" t="s">
        <v>1494</v>
      </c>
      <c r="AP36" s="81" t="s">
        <v>176</v>
      </c>
      <c r="AQ36" s="81">
        <v>0</v>
      </c>
      <c r="AR36" s="81">
        <v>0</v>
      </c>
      <c r="AS36" s="81"/>
      <c r="AT36" s="81"/>
      <c r="AU36" s="81"/>
      <c r="AV36" s="81"/>
      <c r="AW36" s="81"/>
      <c r="AX36" s="81"/>
      <c r="AY36" s="81"/>
      <c r="AZ36" s="81"/>
      <c r="BA36">
        <v>1</v>
      </c>
      <c r="BB36" s="80" t="str">
        <f>REPLACE(INDEX(GroupVertices[Group],MATCH(Edges[[#This Row],[Vertex 1]],GroupVertices[Vertex],0)),1,1,"")</f>
        <v>3</v>
      </c>
      <c r="BC36" s="80" t="str">
        <f>REPLACE(INDEX(GroupVertices[Group],MATCH(Edges[[#This Row],[Vertex 2]],GroupVertices[Vertex],0)),1,1,"")</f>
        <v>3</v>
      </c>
    </row>
    <row r="37" spans="1:55" ht="15">
      <c r="A37" s="66" t="s">
        <v>223</v>
      </c>
      <c r="B37" s="66" t="s">
        <v>281</v>
      </c>
      <c r="C37" s="67" t="s">
        <v>3307</v>
      </c>
      <c r="D37" s="68">
        <v>3</v>
      </c>
      <c r="E37" s="69" t="s">
        <v>132</v>
      </c>
      <c r="F37" s="70">
        <v>35</v>
      </c>
      <c r="G37" s="67"/>
      <c r="H37" s="71"/>
      <c r="I37" s="72"/>
      <c r="J37" s="72"/>
      <c r="K37" s="34"/>
      <c r="L37" s="79">
        <v>37</v>
      </c>
      <c r="M37" s="79"/>
      <c r="N37" s="74"/>
      <c r="O37" s="81" t="s">
        <v>394</v>
      </c>
      <c r="P37" s="83">
        <v>43646.56675925926</v>
      </c>
      <c r="Q37" s="81" t="s">
        <v>401</v>
      </c>
      <c r="R37" s="85" t="s">
        <v>682</v>
      </c>
      <c r="S37" s="81" t="s">
        <v>749</v>
      </c>
      <c r="T37" s="81" t="s">
        <v>348</v>
      </c>
      <c r="U37" s="81"/>
      <c r="V37" s="85" t="s">
        <v>896</v>
      </c>
      <c r="W37" s="83">
        <v>43646.56675925926</v>
      </c>
      <c r="X37" s="85" t="s">
        <v>1017</v>
      </c>
      <c r="Y37" s="81"/>
      <c r="Z37" s="81"/>
      <c r="AA37" s="87" t="s">
        <v>1425</v>
      </c>
      <c r="AB37" s="81"/>
      <c r="AC37" s="81" t="b">
        <v>0</v>
      </c>
      <c r="AD37" s="81">
        <v>0</v>
      </c>
      <c r="AE37" s="87" t="s">
        <v>1832</v>
      </c>
      <c r="AF37" s="81" t="b">
        <v>0</v>
      </c>
      <c r="AG37" s="81" t="s">
        <v>1864</v>
      </c>
      <c r="AH37" s="81"/>
      <c r="AI37" s="87" t="s">
        <v>1832</v>
      </c>
      <c r="AJ37" s="81" t="b">
        <v>0</v>
      </c>
      <c r="AK37" s="81">
        <v>4</v>
      </c>
      <c r="AL37" s="87" t="s">
        <v>1494</v>
      </c>
      <c r="AM37" s="81" t="s">
        <v>1883</v>
      </c>
      <c r="AN37" s="81" t="b">
        <v>0</v>
      </c>
      <c r="AO37" s="87" t="s">
        <v>1494</v>
      </c>
      <c r="AP37" s="81" t="s">
        <v>176</v>
      </c>
      <c r="AQ37" s="81">
        <v>0</v>
      </c>
      <c r="AR37" s="81">
        <v>0</v>
      </c>
      <c r="AS37" s="81"/>
      <c r="AT37" s="81"/>
      <c r="AU37" s="81"/>
      <c r="AV37" s="81"/>
      <c r="AW37" s="81"/>
      <c r="AX37" s="81"/>
      <c r="AY37" s="81"/>
      <c r="AZ37" s="81"/>
      <c r="BA37">
        <v>1</v>
      </c>
      <c r="BB37" s="80" t="str">
        <f>REPLACE(INDEX(GroupVertices[Group],MATCH(Edges[[#This Row],[Vertex 1]],GroupVertices[Vertex],0)),1,1,"")</f>
        <v>3</v>
      </c>
      <c r="BC37" s="80" t="str">
        <f>REPLACE(INDEX(GroupVertices[Group],MATCH(Edges[[#This Row],[Vertex 2]],GroupVertices[Vertex],0)),1,1,"")</f>
        <v>3</v>
      </c>
    </row>
    <row r="38" spans="1:55" ht="15">
      <c r="A38" s="66" t="s">
        <v>224</v>
      </c>
      <c r="B38" s="66" t="s">
        <v>349</v>
      </c>
      <c r="C38" s="67" t="s">
        <v>3307</v>
      </c>
      <c r="D38" s="68">
        <v>3</v>
      </c>
      <c r="E38" s="69" t="s">
        <v>132</v>
      </c>
      <c r="F38" s="70">
        <v>35</v>
      </c>
      <c r="G38" s="67"/>
      <c r="H38" s="71"/>
      <c r="I38" s="72"/>
      <c r="J38" s="72"/>
      <c r="K38" s="34"/>
      <c r="L38" s="79">
        <v>38</v>
      </c>
      <c r="M38" s="79"/>
      <c r="N38" s="74"/>
      <c r="O38" s="81" t="s">
        <v>394</v>
      </c>
      <c r="P38" s="83">
        <v>43646.570752314816</v>
      </c>
      <c r="Q38" s="81" t="s">
        <v>402</v>
      </c>
      <c r="R38" s="81"/>
      <c r="S38" s="81"/>
      <c r="T38" s="81" t="s">
        <v>348</v>
      </c>
      <c r="U38" s="81"/>
      <c r="V38" s="85" t="s">
        <v>897</v>
      </c>
      <c r="W38" s="83">
        <v>43646.570752314816</v>
      </c>
      <c r="X38" s="85" t="s">
        <v>1018</v>
      </c>
      <c r="Y38" s="81"/>
      <c r="Z38" s="81"/>
      <c r="AA38" s="87" t="s">
        <v>1426</v>
      </c>
      <c r="AB38" s="81"/>
      <c r="AC38" s="81" t="b">
        <v>0</v>
      </c>
      <c r="AD38" s="81">
        <v>0</v>
      </c>
      <c r="AE38" s="87" t="s">
        <v>1832</v>
      </c>
      <c r="AF38" s="81" t="b">
        <v>0</v>
      </c>
      <c r="AG38" s="81" t="s">
        <v>1864</v>
      </c>
      <c r="AH38" s="81"/>
      <c r="AI38" s="87" t="s">
        <v>1832</v>
      </c>
      <c r="AJ38" s="81" t="b">
        <v>0</v>
      </c>
      <c r="AK38" s="81">
        <v>1</v>
      </c>
      <c r="AL38" s="87" t="s">
        <v>1496</v>
      </c>
      <c r="AM38" s="81" t="s">
        <v>1884</v>
      </c>
      <c r="AN38" s="81" t="b">
        <v>0</v>
      </c>
      <c r="AO38" s="87" t="s">
        <v>1496</v>
      </c>
      <c r="AP38" s="81" t="s">
        <v>176</v>
      </c>
      <c r="AQ38" s="81">
        <v>0</v>
      </c>
      <c r="AR38" s="81">
        <v>0</v>
      </c>
      <c r="AS38" s="81"/>
      <c r="AT38" s="81"/>
      <c r="AU38" s="81"/>
      <c r="AV38" s="81"/>
      <c r="AW38" s="81"/>
      <c r="AX38" s="81"/>
      <c r="AY38" s="81"/>
      <c r="AZ38" s="81"/>
      <c r="BA38">
        <v>1</v>
      </c>
      <c r="BB38" s="80" t="str">
        <f>REPLACE(INDEX(GroupVertices[Group],MATCH(Edges[[#This Row],[Vertex 1]],GroupVertices[Vertex],0)),1,1,"")</f>
        <v>3</v>
      </c>
      <c r="BC38" s="80" t="str">
        <f>REPLACE(INDEX(GroupVertices[Group],MATCH(Edges[[#This Row],[Vertex 2]],GroupVertices[Vertex],0)),1,1,"")</f>
        <v>3</v>
      </c>
    </row>
    <row r="39" spans="1:55" ht="15">
      <c r="A39" s="66" t="s">
        <v>224</v>
      </c>
      <c r="B39" s="66" t="s">
        <v>350</v>
      </c>
      <c r="C39" s="67" t="s">
        <v>3307</v>
      </c>
      <c r="D39" s="68">
        <v>3</v>
      </c>
      <c r="E39" s="69" t="s">
        <v>132</v>
      </c>
      <c r="F39" s="70">
        <v>35</v>
      </c>
      <c r="G39" s="67"/>
      <c r="H39" s="71"/>
      <c r="I39" s="72"/>
      <c r="J39" s="72"/>
      <c r="K39" s="34"/>
      <c r="L39" s="79">
        <v>39</v>
      </c>
      <c r="M39" s="79"/>
      <c r="N39" s="74"/>
      <c r="O39" s="81" t="s">
        <v>394</v>
      </c>
      <c r="P39" s="83">
        <v>43646.570752314816</v>
      </c>
      <c r="Q39" s="81" t="s">
        <v>402</v>
      </c>
      <c r="R39" s="81"/>
      <c r="S39" s="81"/>
      <c r="T39" s="81" t="s">
        <v>348</v>
      </c>
      <c r="U39" s="81"/>
      <c r="V39" s="85" t="s">
        <v>897</v>
      </c>
      <c r="W39" s="83">
        <v>43646.570752314816</v>
      </c>
      <c r="X39" s="85" t="s">
        <v>1018</v>
      </c>
      <c r="Y39" s="81"/>
      <c r="Z39" s="81"/>
      <c r="AA39" s="87" t="s">
        <v>1426</v>
      </c>
      <c r="AB39" s="81"/>
      <c r="AC39" s="81" t="b">
        <v>0</v>
      </c>
      <c r="AD39" s="81">
        <v>0</v>
      </c>
      <c r="AE39" s="87" t="s">
        <v>1832</v>
      </c>
      <c r="AF39" s="81" t="b">
        <v>0</v>
      </c>
      <c r="AG39" s="81" t="s">
        <v>1864</v>
      </c>
      <c r="AH39" s="81"/>
      <c r="AI39" s="87" t="s">
        <v>1832</v>
      </c>
      <c r="AJ39" s="81" t="b">
        <v>0</v>
      </c>
      <c r="AK39" s="81">
        <v>1</v>
      </c>
      <c r="AL39" s="87" t="s">
        <v>1496</v>
      </c>
      <c r="AM39" s="81" t="s">
        <v>1884</v>
      </c>
      <c r="AN39" s="81" t="b">
        <v>0</v>
      </c>
      <c r="AO39" s="87" t="s">
        <v>1496</v>
      </c>
      <c r="AP39" s="81" t="s">
        <v>176</v>
      </c>
      <c r="AQ39" s="81">
        <v>0</v>
      </c>
      <c r="AR39" s="81">
        <v>0</v>
      </c>
      <c r="AS39" s="81"/>
      <c r="AT39" s="81"/>
      <c r="AU39" s="81"/>
      <c r="AV39" s="81"/>
      <c r="AW39" s="81"/>
      <c r="AX39" s="81"/>
      <c r="AY39" s="81"/>
      <c r="AZ39" s="81"/>
      <c r="BA39">
        <v>1</v>
      </c>
      <c r="BB39" s="80" t="str">
        <f>REPLACE(INDEX(GroupVertices[Group],MATCH(Edges[[#This Row],[Vertex 1]],GroupVertices[Vertex],0)),1,1,"")</f>
        <v>3</v>
      </c>
      <c r="BC39" s="80" t="str">
        <f>REPLACE(INDEX(GroupVertices[Group],MATCH(Edges[[#This Row],[Vertex 2]],GroupVertices[Vertex],0)),1,1,"")</f>
        <v>3</v>
      </c>
    </row>
    <row r="40" spans="1:55" ht="15">
      <c r="A40" s="66" t="s">
        <v>224</v>
      </c>
      <c r="B40" s="66" t="s">
        <v>303</v>
      </c>
      <c r="C40" s="67" t="s">
        <v>3307</v>
      </c>
      <c r="D40" s="68">
        <v>3</v>
      </c>
      <c r="E40" s="69" t="s">
        <v>132</v>
      </c>
      <c r="F40" s="70">
        <v>35</v>
      </c>
      <c r="G40" s="67"/>
      <c r="H40" s="71"/>
      <c r="I40" s="72"/>
      <c r="J40" s="72"/>
      <c r="K40" s="34"/>
      <c r="L40" s="79">
        <v>40</v>
      </c>
      <c r="M40" s="79"/>
      <c r="N40" s="74"/>
      <c r="O40" s="81" t="s">
        <v>394</v>
      </c>
      <c r="P40" s="83">
        <v>43646.570752314816</v>
      </c>
      <c r="Q40" s="81" t="s">
        <v>402</v>
      </c>
      <c r="R40" s="81"/>
      <c r="S40" s="81"/>
      <c r="T40" s="81" t="s">
        <v>348</v>
      </c>
      <c r="U40" s="81"/>
      <c r="V40" s="85" t="s">
        <v>897</v>
      </c>
      <c r="W40" s="83">
        <v>43646.570752314816</v>
      </c>
      <c r="X40" s="85" t="s">
        <v>1018</v>
      </c>
      <c r="Y40" s="81"/>
      <c r="Z40" s="81"/>
      <c r="AA40" s="87" t="s">
        <v>1426</v>
      </c>
      <c r="AB40" s="81"/>
      <c r="AC40" s="81" t="b">
        <v>0</v>
      </c>
      <c r="AD40" s="81">
        <v>0</v>
      </c>
      <c r="AE40" s="87" t="s">
        <v>1832</v>
      </c>
      <c r="AF40" s="81" t="b">
        <v>0</v>
      </c>
      <c r="AG40" s="81" t="s">
        <v>1864</v>
      </c>
      <c r="AH40" s="81"/>
      <c r="AI40" s="87" t="s">
        <v>1832</v>
      </c>
      <c r="AJ40" s="81" t="b">
        <v>0</v>
      </c>
      <c r="AK40" s="81">
        <v>1</v>
      </c>
      <c r="AL40" s="87" t="s">
        <v>1496</v>
      </c>
      <c r="AM40" s="81" t="s">
        <v>1884</v>
      </c>
      <c r="AN40" s="81" t="b">
        <v>0</v>
      </c>
      <c r="AO40" s="87" t="s">
        <v>1496</v>
      </c>
      <c r="AP40" s="81" t="s">
        <v>176</v>
      </c>
      <c r="AQ40" s="81">
        <v>0</v>
      </c>
      <c r="AR40" s="81">
        <v>0</v>
      </c>
      <c r="AS40" s="81"/>
      <c r="AT40" s="81"/>
      <c r="AU40" s="81"/>
      <c r="AV40" s="81"/>
      <c r="AW40" s="81"/>
      <c r="AX40" s="81"/>
      <c r="AY40" s="81"/>
      <c r="AZ40" s="81"/>
      <c r="BA40">
        <v>1</v>
      </c>
      <c r="BB40" s="80" t="str">
        <f>REPLACE(INDEX(GroupVertices[Group],MATCH(Edges[[#This Row],[Vertex 1]],GroupVertices[Vertex],0)),1,1,"")</f>
        <v>3</v>
      </c>
      <c r="BC40" s="80" t="str">
        <f>REPLACE(INDEX(GroupVertices[Group],MATCH(Edges[[#This Row],[Vertex 2]],GroupVertices[Vertex],0)),1,1,"")</f>
        <v>1</v>
      </c>
    </row>
    <row r="41" spans="1:55" ht="15">
      <c r="A41" s="66" t="s">
        <v>224</v>
      </c>
      <c r="B41" s="66" t="s">
        <v>336</v>
      </c>
      <c r="C41" s="67" t="s">
        <v>3307</v>
      </c>
      <c r="D41" s="68">
        <v>3</v>
      </c>
      <c r="E41" s="69" t="s">
        <v>132</v>
      </c>
      <c r="F41" s="70">
        <v>35</v>
      </c>
      <c r="G41" s="67"/>
      <c r="H41" s="71"/>
      <c r="I41" s="72"/>
      <c r="J41" s="72"/>
      <c r="K41" s="34"/>
      <c r="L41" s="79">
        <v>41</v>
      </c>
      <c r="M41" s="79"/>
      <c r="N41" s="74"/>
      <c r="O41" s="81" t="s">
        <v>394</v>
      </c>
      <c r="P41" s="83">
        <v>43646.570752314816</v>
      </c>
      <c r="Q41" s="81" t="s">
        <v>402</v>
      </c>
      <c r="R41" s="81"/>
      <c r="S41" s="81"/>
      <c r="T41" s="81" t="s">
        <v>348</v>
      </c>
      <c r="U41" s="81"/>
      <c r="V41" s="85" t="s">
        <v>897</v>
      </c>
      <c r="W41" s="83">
        <v>43646.570752314816</v>
      </c>
      <c r="X41" s="85" t="s">
        <v>1018</v>
      </c>
      <c r="Y41" s="81"/>
      <c r="Z41" s="81"/>
      <c r="AA41" s="87" t="s">
        <v>1426</v>
      </c>
      <c r="AB41" s="81"/>
      <c r="AC41" s="81" t="b">
        <v>0</v>
      </c>
      <c r="AD41" s="81">
        <v>0</v>
      </c>
      <c r="AE41" s="87" t="s">
        <v>1832</v>
      </c>
      <c r="AF41" s="81" t="b">
        <v>0</v>
      </c>
      <c r="AG41" s="81" t="s">
        <v>1864</v>
      </c>
      <c r="AH41" s="81"/>
      <c r="AI41" s="87" t="s">
        <v>1832</v>
      </c>
      <c r="AJ41" s="81" t="b">
        <v>0</v>
      </c>
      <c r="AK41" s="81">
        <v>1</v>
      </c>
      <c r="AL41" s="87" t="s">
        <v>1496</v>
      </c>
      <c r="AM41" s="81" t="s">
        <v>1884</v>
      </c>
      <c r="AN41" s="81" t="b">
        <v>0</v>
      </c>
      <c r="AO41" s="87" t="s">
        <v>1496</v>
      </c>
      <c r="AP41" s="81" t="s">
        <v>176</v>
      </c>
      <c r="AQ41" s="81">
        <v>0</v>
      </c>
      <c r="AR41" s="81">
        <v>0</v>
      </c>
      <c r="AS41" s="81"/>
      <c r="AT41" s="81"/>
      <c r="AU41" s="81"/>
      <c r="AV41" s="81"/>
      <c r="AW41" s="81"/>
      <c r="AX41" s="81"/>
      <c r="AY41" s="81"/>
      <c r="AZ41" s="81"/>
      <c r="BA41">
        <v>1</v>
      </c>
      <c r="BB41" s="80" t="str">
        <f>REPLACE(INDEX(GroupVertices[Group],MATCH(Edges[[#This Row],[Vertex 1]],GroupVertices[Vertex],0)),1,1,"")</f>
        <v>3</v>
      </c>
      <c r="BC41" s="80" t="str">
        <f>REPLACE(INDEX(GroupVertices[Group],MATCH(Edges[[#This Row],[Vertex 2]],GroupVertices[Vertex],0)),1,1,"")</f>
        <v>3</v>
      </c>
    </row>
    <row r="42" spans="1:55" ht="15">
      <c r="A42" s="66" t="s">
        <v>224</v>
      </c>
      <c r="B42" s="66" t="s">
        <v>351</v>
      </c>
      <c r="C42" s="67" t="s">
        <v>3307</v>
      </c>
      <c r="D42" s="68">
        <v>3</v>
      </c>
      <c r="E42" s="69" t="s">
        <v>132</v>
      </c>
      <c r="F42" s="70">
        <v>35</v>
      </c>
      <c r="G42" s="67"/>
      <c r="H42" s="71"/>
      <c r="I42" s="72"/>
      <c r="J42" s="72"/>
      <c r="K42" s="34"/>
      <c r="L42" s="79">
        <v>42</v>
      </c>
      <c r="M42" s="79"/>
      <c r="N42" s="74"/>
      <c r="O42" s="81" t="s">
        <v>394</v>
      </c>
      <c r="P42" s="83">
        <v>43646.570752314816</v>
      </c>
      <c r="Q42" s="81" t="s">
        <v>402</v>
      </c>
      <c r="R42" s="81"/>
      <c r="S42" s="81"/>
      <c r="T42" s="81" t="s">
        <v>348</v>
      </c>
      <c r="U42" s="81"/>
      <c r="V42" s="85" t="s">
        <v>897</v>
      </c>
      <c r="W42" s="83">
        <v>43646.570752314816</v>
      </c>
      <c r="X42" s="85" t="s">
        <v>1018</v>
      </c>
      <c r="Y42" s="81"/>
      <c r="Z42" s="81"/>
      <c r="AA42" s="87" t="s">
        <v>1426</v>
      </c>
      <c r="AB42" s="81"/>
      <c r="AC42" s="81" t="b">
        <v>0</v>
      </c>
      <c r="AD42" s="81">
        <v>0</v>
      </c>
      <c r="AE42" s="87" t="s">
        <v>1832</v>
      </c>
      <c r="AF42" s="81" t="b">
        <v>0</v>
      </c>
      <c r="AG42" s="81" t="s">
        <v>1864</v>
      </c>
      <c r="AH42" s="81"/>
      <c r="AI42" s="87" t="s">
        <v>1832</v>
      </c>
      <c r="AJ42" s="81" t="b">
        <v>0</v>
      </c>
      <c r="AK42" s="81">
        <v>1</v>
      </c>
      <c r="AL42" s="87" t="s">
        <v>1496</v>
      </c>
      <c r="AM42" s="81" t="s">
        <v>1884</v>
      </c>
      <c r="AN42" s="81" t="b">
        <v>0</v>
      </c>
      <c r="AO42" s="87" t="s">
        <v>1496</v>
      </c>
      <c r="AP42" s="81" t="s">
        <v>176</v>
      </c>
      <c r="AQ42" s="81">
        <v>0</v>
      </c>
      <c r="AR42" s="81">
        <v>0</v>
      </c>
      <c r="AS42" s="81"/>
      <c r="AT42" s="81"/>
      <c r="AU42" s="81"/>
      <c r="AV42" s="81"/>
      <c r="AW42" s="81"/>
      <c r="AX42" s="81"/>
      <c r="AY42" s="81"/>
      <c r="AZ42" s="81"/>
      <c r="BA42">
        <v>1</v>
      </c>
      <c r="BB42" s="80" t="str">
        <f>REPLACE(INDEX(GroupVertices[Group],MATCH(Edges[[#This Row],[Vertex 1]],GroupVertices[Vertex],0)),1,1,"")</f>
        <v>3</v>
      </c>
      <c r="BC42" s="80" t="str">
        <f>REPLACE(INDEX(GroupVertices[Group],MATCH(Edges[[#This Row],[Vertex 2]],GroupVertices[Vertex],0)),1,1,"")</f>
        <v>3</v>
      </c>
    </row>
    <row r="43" spans="1:55" ht="15">
      <c r="A43" s="66" t="s">
        <v>224</v>
      </c>
      <c r="B43" s="66" t="s">
        <v>347</v>
      </c>
      <c r="C43" s="67" t="s">
        <v>3307</v>
      </c>
      <c r="D43" s="68">
        <v>3</v>
      </c>
      <c r="E43" s="69" t="s">
        <v>132</v>
      </c>
      <c r="F43" s="70">
        <v>35</v>
      </c>
      <c r="G43" s="67"/>
      <c r="H43" s="71"/>
      <c r="I43" s="72"/>
      <c r="J43" s="72"/>
      <c r="K43" s="34"/>
      <c r="L43" s="79">
        <v>43</v>
      </c>
      <c r="M43" s="79"/>
      <c r="N43" s="74"/>
      <c r="O43" s="81" t="s">
        <v>394</v>
      </c>
      <c r="P43" s="83">
        <v>43646.570752314816</v>
      </c>
      <c r="Q43" s="81" t="s">
        <v>402</v>
      </c>
      <c r="R43" s="81"/>
      <c r="S43" s="81"/>
      <c r="T43" s="81" t="s">
        <v>348</v>
      </c>
      <c r="U43" s="81"/>
      <c r="V43" s="85" t="s">
        <v>897</v>
      </c>
      <c r="W43" s="83">
        <v>43646.570752314816</v>
      </c>
      <c r="X43" s="85" t="s">
        <v>1018</v>
      </c>
      <c r="Y43" s="81"/>
      <c r="Z43" s="81"/>
      <c r="AA43" s="87" t="s">
        <v>1426</v>
      </c>
      <c r="AB43" s="81"/>
      <c r="AC43" s="81" t="b">
        <v>0</v>
      </c>
      <c r="AD43" s="81">
        <v>0</v>
      </c>
      <c r="AE43" s="87" t="s">
        <v>1832</v>
      </c>
      <c r="AF43" s="81" t="b">
        <v>0</v>
      </c>
      <c r="AG43" s="81" t="s">
        <v>1864</v>
      </c>
      <c r="AH43" s="81"/>
      <c r="AI43" s="87" t="s">
        <v>1832</v>
      </c>
      <c r="AJ43" s="81" t="b">
        <v>0</v>
      </c>
      <c r="AK43" s="81">
        <v>1</v>
      </c>
      <c r="AL43" s="87" t="s">
        <v>1496</v>
      </c>
      <c r="AM43" s="81" t="s">
        <v>1884</v>
      </c>
      <c r="AN43" s="81" t="b">
        <v>0</v>
      </c>
      <c r="AO43" s="87" t="s">
        <v>1496</v>
      </c>
      <c r="AP43" s="81" t="s">
        <v>176</v>
      </c>
      <c r="AQ43" s="81">
        <v>0</v>
      </c>
      <c r="AR43" s="81">
        <v>0</v>
      </c>
      <c r="AS43" s="81"/>
      <c r="AT43" s="81"/>
      <c r="AU43" s="81"/>
      <c r="AV43" s="81"/>
      <c r="AW43" s="81"/>
      <c r="AX43" s="81"/>
      <c r="AY43" s="81"/>
      <c r="AZ43" s="81"/>
      <c r="BA43">
        <v>1</v>
      </c>
      <c r="BB43" s="80" t="str">
        <f>REPLACE(INDEX(GroupVertices[Group],MATCH(Edges[[#This Row],[Vertex 1]],GroupVertices[Vertex],0)),1,1,"")</f>
        <v>3</v>
      </c>
      <c r="BC43" s="80" t="str">
        <f>REPLACE(INDEX(GroupVertices[Group],MATCH(Edges[[#This Row],[Vertex 2]],GroupVertices[Vertex],0)),1,1,"")</f>
        <v>3</v>
      </c>
    </row>
    <row r="44" spans="1:55" ht="15">
      <c r="A44" s="66" t="s">
        <v>224</v>
      </c>
      <c r="B44" s="66" t="s">
        <v>280</v>
      </c>
      <c r="C44" s="67" t="s">
        <v>3307</v>
      </c>
      <c r="D44" s="68">
        <v>3</v>
      </c>
      <c r="E44" s="69" t="s">
        <v>132</v>
      </c>
      <c r="F44" s="70">
        <v>35</v>
      </c>
      <c r="G44" s="67"/>
      <c r="H44" s="71"/>
      <c r="I44" s="72"/>
      <c r="J44" s="72"/>
      <c r="K44" s="34"/>
      <c r="L44" s="79">
        <v>44</v>
      </c>
      <c r="M44" s="79"/>
      <c r="N44" s="74"/>
      <c r="O44" s="81" t="s">
        <v>394</v>
      </c>
      <c r="P44" s="83">
        <v>43646.570752314816</v>
      </c>
      <c r="Q44" s="81" t="s">
        <v>402</v>
      </c>
      <c r="R44" s="81"/>
      <c r="S44" s="81"/>
      <c r="T44" s="81" t="s">
        <v>348</v>
      </c>
      <c r="U44" s="81"/>
      <c r="V44" s="85" t="s">
        <v>897</v>
      </c>
      <c r="W44" s="83">
        <v>43646.570752314816</v>
      </c>
      <c r="X44" s="85" t="s">
        <v>1018</v>
      </c>
      <c r="Y44" s="81"/>
      <c r="Z44" s="81"/>
      <c r="AA44" s="87" t="s">
        <v>1426</v>
      </c>
      <c r="AB44" s="81"/>
      <c r="AC44" s="81" t="b">
        <v>0</v>
      </c>
      <c r="AD44" s="81">
        <v>0</v>
      </c>
      <c r="AE44" s="87" t="s">
        <v>1832</v>
      </c>
      <c r="AF44" s="81" t="b">
        <v>0</v>
      </c>
      <c r="AG44" s="81" t="s">
        <v>1864</v>
      </c>
      <c r="AH44" s="81"/>
      <c r="AI44" s="87" t="s">
        <v>1832</v>
      </c>
      <c r="AJ44" s="81" t="b">
        <v>0</v>
      </c>
      <c r="AK44" s="81">
        <v>1</v>
      </c>
      <c r="AL44" s="87" t="s">
        <v>1496</v>
      </c>
      <c r="AM44" s="81" t="s">
        <v>1884</v>
      </c>
      <c r="AN44" s="81" t="b">
        <v>0</v>
      </c>
      <c r="AO44" s="87" t="s">
        <v>1496</v>
      </c>
      <c r="AP44" s="81" t="s">
        <v>176</v>
      </c>
      <c r="AQ44" s="81">
        <v>0</v>
      </c>
      <c r="AR44" s="81">
        <v>0</v>
      </c>
      <c r="AS44" s="81"/>
      <c r="AT44" s="81"/>
      <c r="AU44" s="81"/>
      <c r="AV44" s="81"/>
      <c r="AW44" s="81"/>
      <c r="AX44" s="81"/>
      <c r="AY44" s="81"/>
      <c r="AZ44" s="81"/>
      <c r="BA44">
        <v>1</v>
      </c>
      <c r="BB44" s="80" t="str">
        <f>REPLACE(INDEX(GroupVertices[Group],MATCH(Edges[[#This Row],[Vertex 1]],GroupVertices[Vertex],0)),1,1,"")</f>
        <v>3</v>
      </c>
      <c r="BC44" s="80" t="str">
        <f>REPLACE(INDEX(GroupVertices[Group],MATCH(Edges[[#This Row],[Vertex 2]],GroupVertices[Vertex],0)),1,1,"")</f>
        <v>3</v>
      </c>
    </row>
    <row r="45" spans="1:55" ht="15">
      <c r="A45" s="66" t="s">
        <v>224</v>
      </c>
      <c r="B45" s="66" t="s">
        <v>348</v>
      </c>
      <c r="C45" s="67" t="s">
        <v>3307</v>
      </c>
      <c r="D45" s="68">
        <v>3</v>
      </c>
      <c r="E45" s="69" t="s">
        <v>132</v>
      </c>
      <c r="F45" s="70">
        <v>35</v>
      </c>
      <c r="G45" s="67"/>
      <c r="H45" s="71"/>
      <c r="I45" s="72"/>
      <c r="J45" s="72"/>
      <c r="K45" s="34"/>
      <c r="L45" s="79">
        <v>45</v>
      </c>
      <c r="M45" s="79"/>
      <c r="N45" s="74"/>
      <c r="O45" s="81" t="s">
        <v>394</v>
      </c>
      <c r="P45" s="83">
        <v>43646.570752314816</v>
      </c>
      <c r="Q45" s="81" t="s">
        <v>402</v>
      </c>
      <c r="R45" s="81"/>
      <c r="S45" s="81"/>
      <c r="T45" s="81" t="s">
        <v>348</v>
      </c>
      <c r="U45" s="81"/>
      <c r="V45" s="85" t="s">
        <v>897</v>
      </c>
      <c r="W45" s="83">
        <v>43646.570752314816</v>
      </c>
      <c r="X45" s="85" t="s">
        <v>1018</v>
      </c>
      <c r="Y45" s="81"/>
      <c r="Z45" s="81"/>
      <c r="AA45" s="87" t="s">
        <v>1426</v>
      </c>
      <c r="AB45" s="81"/>
      <c r="AC45" s="81" t="b">
        <v>0</v>
      </c>
      <c r="AD45" s="81">
        <v>0</v>
      </c>
      <c r="AE45" s="87" t="s">
        <v>1832</v>
      </c>
      <c r="AF45" s="81" t="b">
        <v>0</v>
      </c>
      <c r="AG45" s="81" t="s">
        <v>1864</v>
      </c>
      <c r="AH45" s="81"/>
      <c r="AI45" s="87" t="s">
        <v>1832</v>
      </c>
      <c r="AJ45" s="81" t="b">
        <v>0</v>
      </c>
      <c r="AK45" s="81">
        <v>1</v>
      </c>
      <c r="AL45" s="87" t="s">
        <v>1496</v>
      </c>
      <c r="AM45" s="81" t="s">
        <v>1884</v>
      </c>
      <c r="AN45" s="81" t="b">
        <v>0</v>
      </c>
      <c r="AO45" s="87" t="s">
        <v>1496</v>
      </c>
      <c r="AP45" s="81" t="s">
        <v>176</v>
      </c>
      <c r="AQ45" s="81">
        <v>0</v>
      </c>
      <c r="AR45" s="81">
        <v>0</v>
      </c>
      <c r="AS45" s="81"/>
      <c r="AT45" s="81"/>
      <c r="AU45" s="81"/>
      <c r="AV45" s="81"/>
      <c r="AW45" s="81"/>
      <c r="AX45" s="81"/>
      <c r="AY45" s="81"/>
      <c r="AZ45" s="81"/>
      <c r="BA45">
        <v>1</v>
      </c>
      <c r="BB45" s="80" t="str">
        <f>REPLACE(INDEX(GroupVertices[Group],MATCH(Edges[[#This Row],[Vertex 1]],GroupVertices[Vertex],0)),1,1,"")</f>
        <v>3</v>
      </c>
      <c r="BC45" s="80" t="str">
        <f>REPLACE(INDEX(GroupVertices[Group],MATCH(Edges[[#This Row],[Vertex 2]],GroupVertices[Vertex],0)),1,1,"")</f>
        <v>3</v>
      </c>
    </row>
    <row r="46" spans="1:55" ht="15">
      <c r="A46" s="66" t="s">
        <v>224</v>
      </c>
      <c r="B46" s="66" t="s">
        <v>281</v>
      </c>
      <c r="C46" s="67" t="s">
        <v>3307</v>
      </c>
      <c r="D46" s="68">
        <v>3</v>
      </c>
      <c r="E46" s="69" t="s">
        <v>132</v>
      </c>
      <c r="F46" s="70">
        <v>35</v>
      </c>
      <c r="G46" s="67"/>
      <c r="H46" s="71"/>
      <c r="I46" s="72"/>
      <c r="J46" s="72"/>
      <c r="K46" s="34"/>
      <c r="L46" s="79">
        <v>46</v>
      </c>
      <c r="M46" s="79"/>
      <c r="N46" s="74"/>
      <c r="O46" s="81" t="s">
        <v>394</v>
      </c>
      <c r="P46" s="83">
        <v>43646.570752314816</v>
      </c>
      <c r="Q46" s="81" t="s">
        <v>402</v>
      </c>
      <c r="R46" s="81"/>
      <c r="S46" s="81"/>
      <c r="T46" s="81" t="s">
        <v>348</v>
      </c>
      <c r="U46" s="81"/>
      <c r="V46" s="85" t="s">
        <v>897</v>
      </c>
      <c r="W46" s="83">
        <v>43646.570752314816</v>
      </c>
      <c r="X46" s="85" t="s">
        <v>1018</v>
      </c>
      <c r="Y46" s="81"/>
      <c r="Z46" s="81"/>
      <c r="AA46" s="87" t="s">
        <v>1426</v>
      </c>
      <c r="AB46" s="81"/>
      <c r="AC46" s="81" t="b">
        <v>0</v>
      </c>
      <c r="AD46" s="81">
        <v>0</v>
      </c>
      <c r="AE46" s="87" t="s">
        <v>1832</v>
      </c>
      <c r="AF46" s="81" t="b">
        <v>0</v>
      </c>
      <c r="AG46" s="81" t="s">
        <v>1864</v>
      </c>
      <c r="AH46" s="81"/>
      <c r="AI46" s="87" t="s">
        <v>1832</v>
      </c>
      <c r="AJ46" s="81" t="b">
        <v>0</v>
      </c>
      <c r="AK46" s="81">
        <v>1</v>
      </c>
      <c r="AL46" s="87" t="s">
        <v>1496</v>
      </c>
      <c r="AM46" s="81" t="s">
        <v>1884</v>
      </c>
      <c r="AN46" s="81" t="b">
        <v>0</v>
      </c>
      <c r="AO46" s="87" t="s">
        <v>1496</v>
      </c>
      <c r="AP46" s="81" t="s">
        <v>176</v>
      </c>
      <c r="AQ46" s="81">
        <v>0</v>
      </c>
      <c r="AR46" s="81">
        <v>0</v>
      </c>
      <c r="AS46" s="81"/>
      <c r="AT46" s="81"/>
      <c r="AU46" s="81"/>
      <c r="AV46" s="81"/>
      <c r="AW46" s="81"/>
      <c r="AX46" s="81"/>
      <c r="AY46" s="81"/>
      <c r="AZ46" s="81"/>
      <c r="BA46">
        <v>1</v>
      </c>
      <c r="BB46" s="80" t="str">
        <f>REPLACE(INDEX(GroupVertices[Group],MATCH(Edges[[#This Row],[Vertex 1]],GroupVertices[Vertex],0)),1,1,"")</f>
        <v>3</v>
      </c>
      <c r="BC46" s="80" t="str">
        <f>REPLACE(INDEX(GroupVertices[Group],MATCH(Edges[[#This Row],[Vertex 2]],GroupVertices[Vertex],0)),1,1,"")</f>
        <v>3</v>
      </c>
    </row>
    <row r="47" spans="1:55" ht="15">
      <c r="A47" s="66" t="s">
        <v>224</v>
      </c>
      <c r="B47" s="66" t="s">
        <v>279</v>
      </c>
      <c r="C47" s="67" t="s">
        <v>3307</v>
      </c>
      <c r="D47" s="68">
        <v>3</v>
      </c>
      <c r="E47" s="69" t="s">
        <v>132</v>
      </c>
      <c r="F47" s="70">
        <v>35</v>
      </c>
      <c r="G47" s="67"/>
      <c r="H47" s="71"/>
      <c r="I47" s="72"/>
      <c r="J47" s="72"/>
      <c r="K47" s="34"/>
      <c r="L47" s="79">
        <v>47</v>
      </c>
      <c r="M47" s="79"/>
      <c r="N47" s="74"/>
      <c r="O47" s="81" t="s">
        <v>394</v>
      </c>
      <c r="P47" s="83">
        <v>43646.570752314816</v>
      </c>
      <c r="Q47" s="81" t="s">
        <v>402</v>
      </c>
      <c r="R47" s="81"/>
      <c r="S47" s="81"/>
      <c r="T47" s="81" t="s">
        <v>348</v>
      </c>
      <c r="U47" s="81"/>
      <c r="V47" s="85" t="s">
        <v>897</v>
      </c>
      <c r="W47" s="83">
        <v>43646.570752314816</v>
      </c>
      <c r="X47" s="85" t="s">
        <v>1018</v>
      </c>
      <c r="Y47" s="81"/>
      <c r="Z47" s="81"/>
      <c r="AA47" s="87" t="s">
        <v>1426</v>
      </c>
      <c r="AB47" s="81"/>
      <c r="AC47" s="81" t="b">
        <v>0</v>
      </c>
      <c r="AD47" s="81">
        <v>0</v>
      </c>
      <c r="AE47" s="87" t="s">
        <v>1832</v>
      </c>
      <c r="AF47" s="81" t="b">
        <v>0</v>
      </c>
      <c r="AG47" s="81" t="s">
        <v>1864</v>
      </c>
      <c r="AH47" s="81"/>
      <c r="AI47" s="87" t="s">
        <v>1832</v>
      </c>
      <c r="AJ47" s="81" t="b">
        <v>0</v>
      </c>
      <c r="AK47" s="81">
        <v>1</v>
      </c>
      <c r="AL47" s="87" t="s">
        <v>1496</v>
      </c>
      <c r="AM47" s="81" t="s">
        <v>1884</v>
      </c>
      <c r="AN47" s="81" t="b">
        <v>0</v>
      </c>
      <c r="AO47" s="87" t="s">
        <v>1496</v>
      </c>
      <c r="AP47" s="81" t="s">
        <v>176</v>
      </c>
      <c r="AQ47" s="81">
        <v>0</v>
      </c>
      <c r="AR47" s="81">
        <v>0</v>
      </c>
      <c r="AS47" s="81"/>
      <c r="AT47" s="81"/>
      <c r="AU47" s="81"/>
      <c r="AV47" s="81"/>
      <c r="AW47" s="81"/>
      <c r="AX47" s="81"/>
      <c r="AY47" s="81"/>
      <c r="AZ47" s="81"/>
      <c r="BA47">
        <v>1</v>
      </c>
      <c r="BB47" s="80" t="str">
        <f>REPLACE(INDEX(GroupVertices[Group],MATCH(Edges[[#This Row],[Vertex 1]],GroupVertices[Vertex],0)),1,1,"")</f>
        <v>3</v>
      </c>
      <c r="BC47" s="80" t="str">
        <f>REPLACE(INDEX(GroupVertices[Group],MATCH(Edges[[#This Row],[Vertex 2]],GroupVertices[Vertex],0)),1,1,"")</f>
        <v>3</v>
      </c>
    </row>
    <row r="48" spans="1:55" ht="15">
      <c r="A48" s="66" t="s">
        <v>225</v>
      </c>
      <c r="B48" s="66" t="s">
        <v>337</v>
      </c>
      <c r="C48" s="67" t="s">
        <v>3307</v>
      </c>
      <c r="D48" s="68">
        <v>3</v>
      </c>
      <c r="E48" s="69" t="s">
        <v>132</v>
      </c>
      <c r="F48" s="70">
        <v>35</v>
      </c>
      <c r="G48" s="67"/>
      <c r="H48" s="71"/>
      <c r="I48" s="72"/>
      <c r="J48" s="72"/>
      <c r="K48" s="34"/>
      <c r="L48" s="79">
        <v>48</v>
      </c>
      <c r="M48" s="79"/>
      <c r="N48" s="74"/>
      <c r="O48" s="81" t="s">
        <v>394</v>
      </c>
      <c r="P48" s="83">
        <v>43646.63346064815</v>
      </c>
      <c r="Q48" s="81" t="s">
        <v>400</v>
      </c>
      <c r="R48" s="81"/>
      <c r="S48" s="81"/>
      <c r="T48" s="81" t="s">
        <v>776</v>
      </c>
      <c r="U48" s="81"/>
      <c r="V48" s="85" t="s">
        <v>898</v>
      </c>
      <c r="W48" s="83">
        <v>43646.63346064815</v>
      </c>
      <c r="X48" s="85" t="s">
        <v>1019</v>
      </c>
      <c r="Y48" s="81"/>
      <c r="Z48" s="81"/>
      <c r="AA48" s="87" t="s">
        <v>1427</v>
      </c>
      <c r="AB48" s="81"/>
      <c r="AC48" s="81" t="b">
        <v>0</v>
      </c>
      <c r="AD48" s="81">
        <v>0</v>
      </c>
      <c r="AE48" s="87" t="s">
        <v>1832</v>
      </c>
      <c r="AF48" s="81" t="b">
        <v>0</v>
      </c>
      <c r="AG48" s="81" t="s">
        <v>1864</v>
      </c>
      <c r="AH48" s="81"/>
      <c r="AI48" s="87" t="s">
        <v>1832</v>
      </c>
      <c r="AJ48" s="81" t="b">
        <v>0</v>
      </c>
      <c r="AK48" s="81">
        <v>11</v>
      </c>
      <c r="AL48" s="87" t="s">
        <v>1564</v>
      </c>
      <c r="AM48" s="81" t="s">
        <v>1881</v>
      </c>
      <c r="AN48" s="81" t="b">
        <v>0</v>
      </c>
      <c r="AO48" s="87" t="s">
        <v>1564</v>
      </c>
      <c r="AP48" s="81" t="s">
        <v>176</v>
      </c>
      <c r="AQ48" s="81">
        <v>0</v>
      </c>
      <c r="AR48" s="81">
        <v>0</v>
      </c>
      <c r="AS48" s="81"/>
      <c r="AT48" s="81"/>
      <c r="AU48" s="81"/>
      <c r="AV48" s="81"/>
      <c r="AW48" s="81"/>
      <c r="AX48" s="81"/>
      <c r="AY48" s="81"/>
      <c r="AZ48" s="81"/>
      <c r="BA48">
        <v>1</v>
      </c>
      <c r="BB48" s="80" t="str">
        <f>REPLACE(INDEX(GroupVertices[Group],MATCH(Edges[[#This Row],[Vertex 1]],GroupVertices[Vertex],0)),1,1,"")</f>
        <v>2</v>
      </c>
      <c r="BC48" s="80" t="str">
        <f>REPLACE(INDEX(GroupVertices[Group],MATCH(Edges[[#This Row],[Vertex 2]],GroupVertices[Vertex],0)),1,1,"")</f>
        <v>2</v>
      </c>
    </row>
    <row r="49" spans="1:55" ht="15">
      <c r="A49" s="66" t="s">
        <v>225</v>
      </c>
      <c r="B49" s="66" t="s">
        <v>303</v>
      </c>
      <c r="C49" s="67" t="s">
        <v>3307</v>
      </c>
      <c r="D49" s="68">
        <v>3</v>
      </c>
      <c r="E49" s="69" t="s">
        <v>132</v>
      </c>
      <c r="F49" s="70">
        <v>35</v>
      </c>
      <c r="G49" s="67"/>
      <c r="H49" s="71"/>
      <c r="I49" s="72"/>
      <c r="J49" s="72"/>
      <c r="K49" s="34"/>
      <c r="L49" s="79">
        <v>49</v>
      </c>
      <c r="M49" s="79"/>
      <c r="N49" s="74"/>
      <c r="O49" s="81" t="s">
        <v>394</v>
      </c>
      <c r="P49" s="83">
        <v>43646.63346064815</v>
      </c>
      <c r="Q49" s="81" t="s">
        <v>400</v>
      </c>
      <c r="R49" s="81"/>
      <c r="S49" s="81"/>
      <c r="T49" s="81" t="s">
        <v>776</v>
      </c>
      <c r="U49" s="81"/>
      <c r="V49" s="85" t="s">
        <v>898</v>
      </c>
      <c r="W49" s="83">
        <v>43646.63346064815</v>
      </c>
      <c r="X49" s="85" t="s">
        <v>1019</v>
      </c>
      <c r="Y49" s="81"/>
      <c r="Z49" s="81"/>
      <c r="AA49" s="87" t="s">
        <v>1427</v>
      </c>
      <c r="AB49" s="81"/>
      <c r="AC49" s="81" t="b">
        <v>0</v>
      </c>
      <c r="AD49" s="81">
        <v>0</v>
      </c>
      <c r="AE49" s="87" t="s">
        <v>1832</v>
      </c>
      <c r="AF49" s="81" t="b">
        <v>0</v>
      </c>
      <c r="AG49" s="81" t="s">
        <v>1864</v>
      </c>
      <c r="AH49" s="81"/>
      <c r="AI49" s="87" t="s">
        <v>1832</v>
      </c>
      <c r="AJ49" s="81" t="b">
        <v>0</v>
      </c>
      <c r="AK49" s="81">
        <v>11</v>
      </c>
      <c r="AL49" s="87" t="s">
        <v>1564</v>
      </c>
      <c r="AM49" s="81" t="s">
        <v>1881</v>
      </c>
      <c r="AN49" s="81" t="b">
        <v>0</v>
      </c>
      <c r="AO49" s="87" t="s">
        <v>1564</v>
      </c>
      <c r="AP49" s="81" t="s">
        <v>176</v>
      </c>
      <c r="AQ49" s="81">
        <v>0</v>
      </c>
      <c r="AR49" s="81">
        <v>0</v>
      </c>
      <c r="AS49" s="81"/>
      <c r="AT49" s="81"/>
      <c r="AU49" s="81"/>
      <c r="AV49" s="81"/>
      <c r="AW49" s="81"/>
      <c r="AX49" s="81"/>
      <c r="AY49" s="81"/>
      <c r="AZ49" s="81"/>
      <c r="BA49">
        <v>1</v>
      </c>
      <c r="BB49" s="80" t="str">
        <f>REPLACE(INDEX(GroupVertices[Group],MATCH(Edges[[#This Row],[Vertex 1]],GroupVertices[Vertex],0)),1,1,"")</f>
        <v>2</v>
      </c>
      <c r="BC49" s="80" t="str">
        <f>REPLACE(INDEX(GroupVertices[Group],MATCH(Edges[[#This Row],[Vertex 2]],GroupVertices[Vertex],0)),1,1,"")</f>
        <v>1</v>
      </c>
    </row>
    <row r="50" spans="1:55" ht="15">
      <c r="A50" s="66" t="s">
        <v>225</v>
      </c>
      <c r="B50" s="66" t="s">
        <v>302</v>
      </c>
      <c r="C50" s="67" t="s">
        <v>3307</v>
      </c>
      <c r="D50" s="68">
        <v>3</v>
      </c>
      <c r="E50" s="69" t="s">
        <v>132</v>
      </c>
      <c r="F50" s="70">
        <v>35</v>
      </c>
      <c r="G50" s="67"/>
      <c r="H50" s="71"/>
      <c r="I50" s="72"/>
      <c r="J50" s="72"/>
      <c r="K50" s="34"/>
      <c r="L50" s="79">
        <v>50</v>
      </c>
      <c r="M50" s="79"/>
      <c r="N50" s="74"/>
      <c r="O50" s="81" t="s">
        <v>394</v>
      </c>
      <c r="P50" s="83">
        <v>43646.63346064815</v>
      </c>
      <c r="Q50" s="81" t="s">
        <v>400</v>
      </c>
      <c r="R50" s="81"/>
      <c r="S50" s="81"/>
      <c r="T50" s="81" t="s">
        <v>776</v>
      </c>
      <c r="U50" s="81"/>
      <c r="V50" s="85" t="s">
        <v>898</v>
      </c>
      <c r="W50" s="83">
        <v>43646.63346064815</v>
      </c>
      <c r="X50" s="85" t="s">
        <v>1019</v>
      </c>
      <c r="Y50" s="81"/>
      <c r="Z50" s="81"/>
      <c r="AA50" s="87" t="s">
        <v>1427</v>
      </c>
      <c r="AB50" s="81"/>
      <c r="AC50" s="81" t="b">
        <v>0</v>
      </c>
      <c r="AD50" s="81">
        <v>0</v>
      </c>
      <c r="AE50" s="87" t="s">
        <v>1832</v>
      </c>
      <c r="AF50" s="81" t="b">
        <v>0</v>
      </c>
      <c r="AG50" s="81" t="s">
        <v>1864</v>
      </c>
      <c r="AH50" s="81"/>
      <c r="AI50" s="87" t="s">
        <v>1832</v>
      </c>
      <c r="AJ50" s="81" t="b">
        <v>0</v>
      </c>
      <c r="AK50" s="81">
        <v>11</v>
      </c>
      <c r="AL50" s="87" t="s">
        <v>1564</v>
      </c>
      <c r="AM50" s="81" t="s">
        <v>1881</v>
      </c>
      <c r="AN50" s="81" t="b">
        <v>0</v>
      </c>
      <c r="AO50" s="87" t="s">
        <v>1564</v>
      </c>
      <c r="AP50" s="81" t="s">
        <v>176</v>
      </c>
      <c r="AQ50" s="81">
        <v>0</v>
      </c>
      <c r="AR50" s="81">
        <v>0</v>
      </c>
      <c r="AS50" s="81"/>
      <c r="AT50" s="81"/>
      <c r="AU50" s="81"/>
      <c r="AV50" s="81"/>
      <c r="AW50" s="81"/>
      <c r="AX50" s="81"/>
      <c r="AY50" s="81"/>
      <c r="AZ50" s="81"/>
      <c r="BA50">
        <v>1</v>
      </c>
      <c r="BB50" s="80" t="str">
        <f>REPLACE(INDEX(GroupVertices[Group],MATCH(Edges[[#This Row],[Vertex 1]],GroupVertices[Vertex],0)),1,1,"")</f>
        <v>2</v>
      </c>
      <c r="BC50" s="80" t="str">
        <f>REPLACE(INDEX(GroupVertices[Group],MATCH(Edges[[#This Row],[Vertex 2]],GroupVertices[Vertex],0)),1,1,"")</f>
        <v>2</v>
      </c>
    </row>
    <row r="51" spans="1:55" ht="15">
      <c r="A51" s="66" t="s">
        <v>226</v>
      </c>
      <c r="B51" s="66" t="s">
        <v>337</v>
      </c>
      <c r="C51" s="67" t="s">
        <v>3307</v>
      </c>
      <c r="D51" s="68">
        <v>3</v>
      </c>
      <c r="E51" s="69" t="s">
        <v>132</v>
      </c>
      <c r="F51" s="70">
        <v>35</v>
      </c>
      <c r="G51" s="67"/>
      <c r="H51" s="71"/>
      <c r="I51" s="72"/>
      <c r="J51" s="72"/>
      <c r="K51" s="34"/>
      <c r="L51" s="79">
        <v>51</v>
      </c>
      <c r="M51" s="79"/>
      <c r="N51" s="74"/>
      <c r="O51" s="81" t="s">
        <v>394</v>
      </c>
      <c r="P51" s="83">
        <v>43646.63369212963</v>
      </c>
      <c r="Q51" s="81" t="s">
        <v>400</v>
      </c>
      <c r="R51" s="81"/>
      <c r="S51" s="81"/>
      <c r="T51" s="81" t="s">
        <v>776</v>
      </c>
      <c r="U51" s="81"/>
      <c r="V51" s="85" t="s">
        <v>899</v>
      </c>
      <c r="W51" s="83">
        <v>43646.63369212963</v>
      </c>
      <c r="X51" s="85" t="s">
        <v>1020</v>
      </c>
      <c r="Y51" s="81"/>
      <c r="Z51" s="81"/>
      <c r="AA51" s="87" t="s">
        <v>1428</v>
      </c>
      <c r="AB51" s="81"/>
      <c r="AC51" s="81" t="b">
        <v>0</v>
      </c>
      <c r="AD51" s="81">
        <v>0</v>
      </c>
      <c r="AE51" s="87" t="s">
        <v>1832</v>
      </c>
      <c r="AF51" s="81" t="b">
        <v>0</v>
      </c>
      <c r="AG51" s="81" t="s">
        <v>1864</v>
      </c>
      <c r="AH51" s="81"/>
      <c r="AI51" s="87" t="s">
        <v>1832</v>
      </c>
      <c r="AJ51" s="81" t="b">
        <v>0</v>
      </c>
      <c r="AK51" s="81">
        <v>11</v>
      </c>
      <c r="AL51" s="87" t="s">
        <v>1564</v>
      </c>
      <c r="AM51" s="81" t="s">
        <v>1881</v>
      </c>
      <c r="AN51" s="81" t="b">
        <v>0</v>
      </c>
      <c r="AO51" s="87" t="s">
        <v>1564</v>
      </c>
      <c r="AP51" s="81" t="s">
        <v>176</v>
      </c>
      <c r="AQ51" s="81">
        <v>0</v>
      </c>
      <c r="AR51" s="81">
        <v>0</v>
      </c>
      <c r="AS51" s="81"/>
      <c r="AT51" s="81"/>
      <c r="AU51" s="81"/>
      <c r="AV51" s="81"/>
      <c r="AW51" s="81"/>
      <c r="AX51" s="81"/>
      <c r="AY51" s="81"/>
      <c r="AZ51" s="81"/>
      <c r="BA51">
        <v>1</v>
      </c>
      <c r="BB51" s="80" t="str">
        <f>REPLACE(INDEX(GroupVertices[Group],MATCH(Edges[[#This Row],[Vertex 1]],GroupVertices[Vertex],0)),1,1,"")</f>
        <v>2</v>
      </c>
      <c r="BC51" s="80" t="str">
        <f>REPLACE(INDEX(GroupVertices[Group],MATCH(Edges[[#This Row],[Vertex 2]],GroupVertices[Vertex],0)),1,1,"")</f>
        <v>2</v>
      </c>
    </row>
    <row r="52" spans="1:55" ht="15">
      <c r="A52" s="66" t="s">
        <v>226</v>
      </c>
      <c r="B52" s="66" t="s">
        <v>303</v>
      </c>
      <c r="C52" s="67" t="s">
        <v>3307</v>
      </c>
      <c r="D52" s="68">
        <v>3</v>
      </c>
      <c r="E52" s="69" t="s">
        <v>132</v>
      </c>
      <c r="F52" s="70">
        <v>35</v>
      </c>
      <c r="G52" s="67"/>
      <c r="H52" s="71"/>
      <c r="I52" s="72"/>
      <c r="J52" s="72"/>
      <c r="K52" s="34"/>
      <c r="L52" s="79">
        <v>52</v>
      </c>
      <c r="M52" s="79"/>
      <c r="N52" s="74"/>
      <c r="O52" s="81" t="s">
        <v>394</v>
      </c>
      <c r="P52" s="83">
        <v>43646.63369212963</v>
      </c>
      <c r="Q52" s="81" t="s">
        <v>400</v>
      </c>
      <c r="R52" s="81"/>
      <c r="S52" s="81"/>
      <c r="T52" s="81" t="s">
        <v>776</v>
      </c>
      <c r="U52" s="81"/>
      <c r="V52" s="85" t="s">
        <v>899</v>
      </c>
      <c r="W52" s="83">
        <v>43646.63369212963</v>
      </c>
      <c r="X52" s="85" t="s">
        <v>1020</v>
      </c>
      <c r="Y52" s="81"/>
      <c r="Z52" s="81"/>
      <c r="AA52" s="87" t="s">
        <v>1428</v>
      </c>
      <c r="AB52" s="81"/>
      <c r="AC52" s="81" t="b">
        <v>0</v>
      </c>
      <c r="AD52" s="81">
        <v>0</v>
      </c>
      <c r="AE52" s="87" t="s">
        <v>1832</v>
      </c>
      <c r="AF52" s="81" t="b">
        <v>0</v>
      </c>
      <c r="AG52" s="81" t="s">
        <v>1864</v>
      </c>
      <c r="AH52" s="81"/>
      <c r="AI52" s="87" t="s">
        <v>1832</v>
      </c>
      <c r="AJ52" s="81" t="b">
        <v>0</v>
      </c>
      <c r="AK52" s="81">
        <v>11</v>
      </c>
      <c r="AL52" s="87" t="s">
        <v>1564</v>
      </c>
      <c r="AM52" s="81" t="s">
        <v>1881</v>
      </c>
      <c r="AN52" s="81" t="b">
        <v>0</v>
      </c>
      <c r="AO52" s="87" t="s">
        <v>1564</v>
      </c>
      <c r="AP52" s="81" t="s">
        <v>176</v>
      </c>
      <c r="AQ52" s="81">
        <v>0</v>
      </c>
      <c r="AR52" s="81">
        <v>0</v>
      </c>
      <c r="AS52" s="81"/>
      <c r="AT52" s="81"/>
      <c r="AU52" s="81"/>
      <c r="AV52" s="81"/>
      <c r="AW52" s="81"/>
      <c r="AX52" s="81"/>
      <c r="AY52" s="81"/>
      <c r="AZ52" s="81"/>
      <c r="BA52">
        <v>1</v>
      </c>
      <c r="BB52" s="80" t="str">
        <f>REPLACE(INDEX(GroupVertices[Group],MATCH(Edges[[#This Row],[Vertex 1]],GroupVertices[Vertex],0)),1,1,"")</f>
        <v>2</v>
      </c>
      <c r="BC52" s="80" t="str">
        <f>REPLACE(INDEX(GroupVertices[Group],MATCH(Edges[[#This Row],[Vertex 2]],GroupVertices[Vertex],0)),1,1,"")</f>
        <v>1</v>
      </c>
    </row>
    <row r="53" spans="1:55" ht="15">
      <c r="A53" s="66" t="s">
        <v>226</v>
      </c>
      <c r="B53" s="66" t="s">
        <v>302</v>
      </c>
      <c r="C53" s="67" t="s">
        <v>3307</v>
      </c>
      <c r="D53" s="68">
        <v>3</v>
      </c>
      <c r="E53" s="69" t="s">
        <v>132</v>
      </c>
      <c r="F53" s="70">
        <v>35</v>
      </c>
      <c r="G53" s="67"/>
      <c r="H53" s="71"/>
      <c r="I53" s="72"/>
      <c r="J53" s="72"/>
      <c r="K53" s="34"/>
      <c r="L53" s="79">
        <v>53</v>
      </c>
      <c r="M53" s="79"/>
      <c r="N53" s="74"/>
      <c r="O53" s="81" t="s">
        <v>394</v>
      </c>
      <c r="P53" s="83">
        <v>43646.63369212963</v>
      </c>
      <c r="Q53" s="81" t="s">
        <v>400</v>
      </c>
      <c r="R53" s="81"/>
      <c r="S53" s="81"/>
      <c r="T53" s="81" t="s">
        <v>776</v>
      </c>
      <c r="U53" s="81"/>
      <c r="V53" s="85" t="s">
        <v>899</v>
      </c>
      <c r="W53" s="83">
        <v>43646.63369212963</v>
      </c>
      <c r="X53" s="85" t="s">
        <v>1020</v>
      </c>
      <c r="Y53" s="81"/>
      <c r="Z53" s="81"/>
      <c r="AA53" s="87" t="s">
        <v>1428</v>
      </c>
      <c r="AB53" s="81"/>
      <c r="AC53" s="81" t="b">
        <v>0</v>
      </c>
      <c r="AD53" s="81">
        <v>0</v>
      </c>
      <c r="AE53" s="87" t="s">
        <v>1832</v>
      </c>
      <c r="AF53" s="81" t="b">
        <v>0</v>
      </c>
      <c r="AG53" s="81" t="s">
        <v>1864</v>
      </c>
      <c r="AH53" s="81"/>
      <c r="AI53" s="87" t="s">
        <v>1832</v>
      </c>
      <c r="AJ53" s="81" t="b">
        <v>0</v>
      </c>
      <c r="AK53" s="81">
        <v>11</v>
      </c>
      <c r="AL53" s="87" t="s">
        <v>1564</v>
      </c>
      <c r="AM53" s="81" t="s">
        <v>1881</v>
      </c>
      <c r="AN53" s="81" t="b">
        <v>0</v>
      </c>
      <c r="AO53" s="87" t="s">
        <v>1564</v>
      </c>
      <c r="AP53" s="81" t="s">
        <v>176</v>
      </c>
      <c r="AQ53" s="81">
        <v>0</v>
      </c>
      <c r="AR53" s="81">
        <v>0</v>
      </c>
      <c r="AS53" s="81"/>
      <c r="AT53" s="81"/>
      <c r="AU53" s="81"/>
      <c r="AV53" s="81"/>
      <c r="AW53" s="81"/>
      <c r="AX53" s="81"/>
      <c r="AY53" s="81"/>
      <c r="AZ53" s="81"/>
      <c r="BA53">
        <v>1</v>
      </c>
      <c r="BB53" s="80" t="str">
        <f>REPLACE(INDEX(GroupVertices[Group],MATCH(Edges[[#This Row],[Vertex 1]],GroupVertices[Vertex],0)),1,1,"")</f>
        <v>2</v>
      </c>
      <c r="BC53" s="80" t="str">
        <f>REPLACE(INDEX(GroupVertices[Group],MATCH(Edges[[#This Row],[Vertex 2]],GroupVertices[Vertex],0)),1,1,"")</f>
        <v>2</v>
      </c>
    </row>
    <row r="54" spans="1:55" ht="15">
      <c r="A54" s="66" t="s">
        <v>227</v>
      </c>
      <c r="B54" s="66" t="s">
        <v>337</v>
      </c>
      <c r="C54" s="67" t="s">
        <v>3307</v>
      </c>
      <c r="D54" s="68">
        <v>3</v>
      </c>
      <c r="E54" s="69" t="s">
        <v>132</v>
      </c>
      <c r="F54" s="70">
        <v>35</v>
      </c>
      <c r="G54" s="67"/>
      <c r="H54" s="71"/>
      <c r="I54" s="72"/>
      <c r="J54" s="72"/>
      <c r="K54" s="34"/>
      <c r="L54" s="79">
        <v>54</v>
      </c>
      <c r="M54" s="79"/>
      <c r="N54" s="74"/>
      <c r="O54" s="81" t="s">
        <v>394</v>
      </c>
      <c r="P54" s="83">
        <v>43646.710486111115</v>
      </c>
      <c r="Q54" s="81" t="s">
        <v>400</v>
      </c>
      <c r="R54" s="81"/>
      <c r="S54" s="81"/>
      <c r="T54" s="81" t="s">
        <v>776</v>
      </c>
      <c r="U54" s="81"/>
      <c r="V54" s="85" t="s">
        <v>900</v>
      </c>
      <c r="W54" s="83">
        <v>43646.710486111115</v>
      </c>
      <c r="X54" s="85" t="s">
        <v>1021</v>
      </c>
      <c r="Y54" s="81"/>
      <c r="Z54" s="81"/>
      <c r="AA54" s="87" t="s">
        <v>1429</v>
      </c>
      <c r="AB54" s="81"/>
      <c r="AC54" s="81" t="b">
        <v>0</v>
      </c>
      <c r="AD54" s="81">
        <v>0</v>
      </c>
      <c r="AE54" s="87" t="s">
        <v>1832</v>
      </c>
      <c r="AF54" s="81" t="b">
        <v>0</v>
      </c>
      <c r="AG54" s="81" t="s">
        <v>1864</v>
      </c>
      <c r="AH54" s="81"/>
      <c r="AI54" s="87" t="s">
        <v>1832</v>
      </c>
      <c r="AJ54" s="81" t="b">
        <v>0</v>
      </c>
      <c r="AK54" s="81">
        <v>11</v>
      </c>
      <c r="AL54" s="87" t="s">
        <v>1564</v>
      </c>
      <c r="AM54" s="81" t="s">
        <v>1881</v>
      </c>
      <c r="AN54" s="81" t="b">
        <v>0</v>
      </c>
      <c r="AO54" s="87" t="s">
        <v>1564</v>
      </c>
      <c r="AP54" s="81" t="s">
        <v>176</v>
      </c>
      <c r="AQ54" s="81">
        <v>0</v>
      </c>
      <c r="AR54" s="81">
        <v>0</v>
      </c>
      <c r="AS54" s="81"/>
      <c r="AT54" s="81"/>
      <c r="AU54" s="81"/>
      <c r="AV54" s="81"/>
      <c r="AW54" s="81"/>
      <c r="AX54" s="81"/>
      <c r="AY54" s="81"/>
      <c r="AZ54" s="81"/>
      <c r="BA54">
        <v>1</v>
      </c>
      <c r="BB54" s="80" t="str">
        <f>REPLACE(INDEX(GroupVertices[Group],MATCH(Edges[[#This Row],[Vertex 1]],GroupVertices[Vertex],0)),1,1,"")</f>
        <v>2</v>
      </c>
      <c r="BC54" s="80" t="str">
        <f>REPLACE(INDEX(GroupVertices[Group],MATCH(Edges[[#This Row],[Vertex 2]],GroupVertices[Vertex],0)),1,1,"")</f>
        <v>2</v>
      </c>
    </row>
    <row r="55" spans="1:55" ht="15">
      <c r="A55" s="66" t="s">
        <v>227</v>
      </c>
      <c r="B55" s="66" t="s">
        <v>303</v>
      </c>
      <c r="C55" s="67" t="s">
        <v>3307</v>
      </c>
      <c r="D55" s="68">
        <v>3</v>
      </c>
      <c r="E55" s="69" t="s">
        <v>132</v>
      </c>
      <c r="F55" s="70">
        <v>35</v>
      </c>
      <c r="G55" s="67"/>
      <c r="H55" s="71"/>
      <c r="I55" s="72"/>
      <c r="J55" s="72"/>
      <c r="K55" s="34"/>
      <c r="L55" s="79">
        <v>55</v>
      </c>
      <c r="M55" s="79"/>
      <c r="N55" s="74"/>
      <c r="O55" s="81" t="s">
        <v>394</v>
      </c>
      <c r="P55" s="83">
        <v>43646.710486111115</v>
      </c>
      <c r="Q55" s="81" t="s">
        <v>400</v>
      </c>
      <c r="R55" s="81"/>
      <c r="S55" s="81"/>
      <c r="T55" s="81" t="s">
        <v>776</v>
      </c>
      <c r="U55" s="81"/>
      <c r="V55" s="85" t="s">
        <v>900</v>
      </c>
      <c r="W55" s="83">
        <v>43646.710486111115</v>
      </c>
      <c r="X55" s="85" t="s">
        <v>1021</v>
      </c>
      <c r="Y55" s="81"/>
      <c r="Z55" s="81"/>
      <c r="AA55" s="87" t="s">
        <v>1429</v>
      </c>
      <c r="AB55" s="81"/>
      <c r="AC55" s="81" t="b">
        <v>0</v>
      </c>
      <c r="AD55" s="81">
        <v>0</v>
      </c>
      <c r="AE55" s="87" t="s">
        <v>1832</v>
      </c>
      <c r="AF55" s="81" t="b">
        <v>0</v>
      </c>
      <c r="AG55" s="81" t="s">
        <v>1864</v>
      </c>
      <c r="AH55" s="81"/>
      <c r="AI55" s="87" t="s">
        <v>1832</v>
      </c>
      <c r="AJ55" s="81" t="b">
        <v>0</v>
      </c>
      <c r="AK55" s="81">
        <v>11</v>
      </c>
      <c r="AL55" s="87" t="s">
        <v>1564</v>
      </c>
      <c r="AM55" s="81" t="s">
        <v>1881</v>
      </c>
      <c r="AN55" s="81" t="b">
        <v>0</v>
      </c>
      <c r="AO55" s="87" t="s">
        <v>1564</v>
      </c>
      <c r="AP55" s="81" t="s">
        <v>176</v>
      </c>
      <c r="AQ55" s="81">
        <v>0</v>
      </c>
      <c r="AR55" s="81">
        <v>0</v>
      </c>
      <c r="AS55" s="81"/>
      <c r="AT55" s="81"/>
      <c r="AU55" s="81"/>
      <c r="AV55" s="81"/>
      <c r="AW55" s="81"/>
      <c r="AX55" s="81"/>
      <c r="AY55" s="81"/>
      <c r="AZ55" s="81"/>
      <c r="BA55">
        <v>1</v>
      </c>
      <c r="BB55" s="80" t="str">
        <f>REPLACE(INDEX(GroupVertices[Group],MATCH(Edges[[#This Row],[Vertex 1]],GroupVertices[Vertex],0)),1,1,"")</f>
        <v>2</v>
      </c>
      <c r="BC55" s="80" t="str">
        <f>REPLACE(INDEX(GroupVertices[Group],MATCH(Edges[[#This Row],[Vertex 2]],GroupVertices[Vertex],0)),1,1,"")</f>
        <v>1</v>
      </c>
    </row>
    <row r="56" spans="1:55" ht="15">
      <c r="A56" s="66" t="s">
        <v>227</v>
      </c>
      <c r="B56" s="66" t="s">
        <v>302</v>
      </c>
      <c r="C56" s="67" t="s">
        <v>3307</v>
      </c>
      <c r="D56" s="68">
        <v>3</v>
      </c>
      <c r="E56" s="69" t="s">
        <v>132</v>
      </c>
      <c r="F56" s="70">
        <v>35</v>
      </c>
      <c r="G56" s="67"/>
      <c r="H56" s="71"/>
      <c r="I56" s="72"/>
      <c r="J56" s="72"/>
      <c r="K56" s="34"/>
      <c r="L56" s="79">
        <v>56</v>
      </c>
      <c r="M56" s="79"/>
      <c r="N56" s="74"/>
      <c r="O56" s="81" t="s">
        <v>394</v>
      </c>
      <c r="P56" s="83">
        <v>43646.710486111115</v>
      </c>
      <c r="Q56" s="81" t="s">
        <v>400</v>
      </c>
      <c r="R56" s="81"/>
      <c r="S56" s="81"/>
      <c r="T56" s="81" t="s">
        <v>776</v>
      </c>
      <c r="U56" s="81"/>
      <c r="V56" s="85" t="s">
        <v>900</v>
      </c>
      <c r="W56" s="83">
        <v>43646.710486111115</v>
      </c>
      <c r="X56" s="85" t="s">
        <v>1021</v>
      </c>
      <c r="Y56" s="81"/>
      <c r="Z56" s="81"/>
      <c r="AA56" s="87" t="s">
        <v>1429</v>
      </c>
      <c r="AB56" s="81"/>
      <c r="AC56" s="81" t="b">
        <v>0</v>
      </c>
      <c r="AD56" s="81">
        <v>0</v>
      </c>
      <c r="AE56" s="87" t="s">
        <v>1832</v>
      </c>
      <c r="AF56" s="81" t="b">
        <v>0</v>
      </c>
      <c r="AG56" s="81" t="s">
        <v>1864</v>
      </c>
      <c r="AH56" s="81"/>
      <c r="AI56" s="87" t="s">
        <v>1832</v>
      </c>
      <c r="AJ56" s="81" t="b">
        <v>0</v>
      </c>
      <c r="AK56" s="81">
        <v>11</v>
      </c>
      <c r="AL56" s="87" t="s">
        <v>1564</v>
      </c>
      <c r="AM56" s="81" t="s">
        <v>1881</v>
      </c>
      <c r="AN56" s="81" t="b">
        <v>0</v>
      </c>
      <c r="AO56" s="87" t="s">
        <v>1564</v>
      </c>
      <c r="AP56" s="81" t="s">
        <v>176</v>
      </c>
      <c r="AQ56" s="81">
        <v>0</v>
      </c>
      <c r="AR56" s="81">
        <v>0</v>
      </c>
      <c r="AS56" s="81"/>
      <c r="AT56" s="81"/>
      <c r="AU56" s="81"/>
      <c r="AV56" s="81"/>
      <c r="AW56" s="81"/>
      <c r="AX56" s="81"/>
      <c r="AY56" s="81"/>
      <c r="AZ56" s="81"/>
      <c r="BA56">
        <v>1</v>
      </c>
      <c r="BB56" s="80" t="str">
        <f>REPLACE(INDEX(GroupVertices[Group],MATCH(Edges[[#This Row],[Vertex 1]],GroupVertices[Vertex],0)),1,1,"")</f>
        <v>2</v>
      </c>
      <c r="BC56" s="80" t="str">
        <f>REPLACE(INDEX(GroupVertices[Group],MATCH(Edges[[#This Row],[Vertex 2]],GroupVertices[Vertex],0)),1,1,"")</f>
        <v>2</v>
      </c>
    </row>
    <row r="57" spans="1:55" ht="15">
      <c r="A57" s="66" t="s">
        <v>228</v>
      </c>
      <c r="B57" s="66" t="s">
        <v>280</v>
      </c>
      <c r="C57" s="67" t="s">
        <v>3307</v>
      </c>
      <c r="D57" s="68">
        <v>3</v>
      </c>
      <c r="E57" s="69" t="s">
        <v>132</v>
      </c>
      <c r="F57" s="70">
        <v>35</v>
      </c>
      <c r="G57" s="67"/>
      <c r="H57" s="71"/>
      <c r="I57" s="72"/>
      <c r="J57" s="72"/>
      <c r="K57" s="34"/>
      <c r="L57" s="79">
        <v>57</v>
      </c>
      <c r="M57" s="79"/>
      <c r="N57" s="74"/>
      <c r="O57" s="81" t="s">
        <v>394</v>
      </c>
      <c r="P57" s="83">
        <v>43646.99255787037</v>
      </c>
      <c r="Q57" s="81" t="s">
        <v>403</v>
      </c>
      <c r="R57" s="85" t="s">
        <v>682</v>
      </c>
      <c r="S57" s="81" t="s">
        <v>749</v>
      </c>
      <c r="T57" s="81" t="s">
        <v>348</v>
      </c>
      <c r="U57" s="81"/>
      <c r="V57" s="85" t="s">
        <v>901</v>
      </c>
      <c r="W57" s="83">
        <v>43646.99255787037</v>
      </c>
      <c r="X57" s="85" t="s">
        <v>1022</v>
      </c>
      <c r="Y57" s="81"/>
      <c r="Z57" s="81"/>
      <c r="AA57" s="87" t="s">
        <v>1430</v>
      </c>
      <c r="AB57" s="81"/>
      <c r="AC57" s="81" t="b">
        <v>0</v>
      </c>
      <c r="AD57" s="81">
        <v>0</v>
      </c>
      <c r="AE57" s="87" t="s">
        <v>1832</v>
      </c>
      <c r="AF57" s="81" t="b">
        <v>0</v>
      </c>
      <c r="AG57" s="81" t="s">
        <v>1864</v>
      </c>
      <c r="AH57" s="81"/>
      <c r="AI57" s="87" t="s">
        <v>1832</v>
      </c>
      <c r="AJ57" s="81" t="b">
        <v>0</v>
      </c>
      <c r="AK57" s="81">
        <v>5</v>
      </c>
      <c r="AL57" s="87" t="s">
        <v>1487</v>
      </c>
      <c r="AM57" s="81" t="s">
        <v>1880</v>
      </c>
      <c r="AN57" s="81" t="b">
        <v>0</v>
      </c>
      <c r="AO57" s="87" t="s">
        <v>1487</v>
      </c>
      <c r="AP57" s="81" t="s">
        <v>176</v>
      </c>
      <c r="AQ57" s="81">
        <v>0</v>
      </c>
      <c r="AR57" s="81">
        <v>0</v>
      </c>
      <c r="AS57" s="81"/>
      <c r="AT57" s="81"/>
      <c r="AU57" s="81"/>
      <c r="AV57" s="81"/>
      <c r="AW57" s="81"/>
      <c r="AX57" s="81"/>
      <c r="AY57" s="81"/>
      <c r="AZ57" s="81"/>
      <c r="BA57">
        <v>1</v>
      </c>
      <c r="BB57" s="80" t="str">
        <f>REPLACE(INDEX(GroupVertices[Group],MATCH(Edges[[#This Row],[Vertex 1]],GroupVertices[Vertex],0)),1,1,"")</f>
        <v>3</v>
      </c>
      <c r="BC57" s="80" t="str">
        <f>REPLACE(INDEX(GroupVertices[Group],MATCH(Edges[[#This Row],[Vertex 2]],GroupVertices[Vertex],0)),1,1,"")</f>
        <v>3</v>
      </c>
    </row>
    <row r="58" spans="1:55" ht="15">
      <c r="A58" s="66" t="s">
        <v>228</v>
      </c>
      <c r="B58" s="66" t="s">
        <v>348</v>
      </c>
      <c r="C58" s="67" t="s">
        <v>3307</v>
      </c>
      <c r="D58" s="68">
        <v>3</v>
      </c>
      <c r="E58" s="69" t="s">
        <v>132</v>
      </c>
      <c r="F58" s="70">
        <v>35</v>
      </c>
      <c r="G58" s="67"/>
      <c r="H58" s="71"/>
      <c r="I58" s="72"/>
      <c r="J58" s="72"/>
      <c r="K58" s="34"/>
      <c r="L58" s="79">
        <v>58</v>
      </c>
      <c r="M58" s="79"/>
      <c r="N58" s="74"/>
      <c r="O58" s="81" t="s">
        <v>394</v>
      </c>
      <c r="P58" s="83">
        <v>43646.99255787037</v>
      </c>
      <c r="Q58" s="81" t="s">
        <v>403</v>
      </c>
      <c r="R58" s="85" t="s">
        <v>682</v>
      </c>
      <c r="S58" s="81" t="s">
        <v>749</v>
      </c>
      <c r="T58" s="81" t="s">
        <v>348</v>
      </c>
      <c r="U58" s="81"/>
      <c r="V58" s="85" t="s">
        <v>901</v>
      </c>
      <c r="W58" s="83">
        <v>43646.99255787037</v>
      </c>
      <c r="X58" s="85" t="s">
        <v>1022</v>
      </c>
      <c r="Y58" s="81"/>
      <c r="Z58" s="81"/>
      <c r="AA58" s="87" t="s">
        <v>1430</v>
      </c>
      <c r="AB58" s="81"/>
      <c r="AC58" s="81" t="b">
        <v>0</v>
      </c>
      <c r="AD58" s="81">
        <v>0</v>
      </c>
      <c r="AE58" s="87" t="s">
        <v>1832</v>
      </c>
      <c r="AF58" s="81" t="b">
        <v>0</v>
      </c>
      <c r="AG58" s="81" t="s">
        <v>1864</v>
      </c>
      <c r="AH58" s="81"/>
      <c r="AI58" s="87" t="s">
        <v>1832</v>
      </c>
      <c r="AJ58" s="81" t="b">
        <v>0</v>
      </c>
      <c r="AK58" s="81">
        <v>5</v>
      </c>
      <c r="AL58" s="87" t="s">
        <v>1487</v>
      </c>
      <c r="AM58" s="81" t="s">
        <v>1880</v>
      </c>
      <c r="AN58" s="81" t="b">
        <v>0</v>
      </c>
      <c r="AO58" s="87" t="s">
        <v>1487</v>
      </c>
      <c r="AP58" s="81" t="s">
        <v>176</v>
      </c>
      <c r="AQ58" s="81">
        <v>0</v>
      </c>
      <c r="AR58" s="81">
        <v>0</v>
      </c>
      <c r="AS58" s="81"/>
      <c r="AT58" s="81"/>
      <c r="AU58" s="81"/>
      <c r="AV58" s="81"/>
      <c r="AW58" s="81"/>
      <c r="AX58" s="81"/>
      <c r="AY58" s="81"/>
      <c r="AZ58" s="81"/>
      <c r="BA58">
        <v>1</v>
      </c>
      <c r="BB58" s="80" t="str">
        <f>REPLACE(INDEX(GroupVertices[Group],MATCH(Edges[[#This Row],[Vertex 1]],GroupVertices[Vertex],0)),1,1,"")</f>
        <v>3</v>
      </c>
      <c r="BC58" s="80" t="str">
        <f>REPLACE(INDEX(GroupVertices[Group],MATCH(Edges[[#This Row],[Vertex 2]],GroupVertices[Vertex],0)),1,1,"")</f>
        <v>3</v>
      </c>
    </row>
    <row r="59" spans="1:55" ht="15">
      <c r="A59" s="66" t="s">
        <v>228</v>
      </c>
      <c r="B59" s="66" t="s">
        <v>281</v>
      </c>
      <c r="C59" s="67" t="s">
        <v>3307</v>
      </c>
      <c r="D59" s="68">
        <v>3</v>
      </c>
      <c r="E59" s="69" t="s">
        <v>132</v>
      </c>
      <c r="F59" s="70">
        <v>35</v>
      </c>
      <c r="G59" s="67"/>
      <c r="H59" s="71"/>
      <c r="I59" s="72"/>
      <c r="J59" s="72"/>
      <c r="K59" s="34"/>
      <c r="L59" s="79">
        <v>59</v>
      </c>
      <c r="M59" s="79"/>
      <c r="N59" s="74"/>
      <c r="O59" s="81" t="s">
        <v>394</v>
      </c>
      <c r="P59" s="83">
        <v>43646.99255787037</v>
      </c>
      <c r="Q59" s="81" t="s">
        <v>403</v>
      </c>
      <c r="R59" s="85" t="s">
        <v>682</v>
      </c>
      <c r="S59" s="81" t="s">
        <v>749</v>
      </c>
      <c r="T59" s="81" t="s">
        <v>348</v>
      </c>
      <c r="U59" s="81"/>
      <c r="V59" s="85" t="s">
        <v>901</v>
      </c>
      <c r="W59" s="83">
        <v>43646.99255787037</v>
      </c>
      <c r="X59" s="85" t="s">
        <v>1022</v>
      </c>
      <c r="Y59" s="81"/>
      <c r="Z59" s="81"/>
      <c r="AA59" s="87" t="s">
        <v>1430</v>
      </c>
      <c r="AB59" s="81"/>
      <c r="AC59" s="81" t="b">
        <v>0</v>
      </c>
      <c r="AD59" s="81">
        <v>0</v>
      </c>
      <c r="AE59" s="87" t="s">
        <v>1832</v>
      </c>
      <c r="AF59" s="81" t="b">
        <v>0</v>
      </c>
      <c r="AG59" s="81" t="s">
        <v>1864</v>
      </c>
      <c r="AH59" s="81"/>
      <c r="AI59" s="87" t="s">
        <v>1832</v>
      </c>
      <c r="AJ59" s="81" t="b">
        <v>0</v>
      </c>
      <c r="AK59" s="81">
        <v>5</v>
      </c>
      <c r="AL59" s="87" t="s">
        <v>1487</v>
      </c>
      <c r="AM59" s="81" t="s">
        <v>1880</v>
      </c>
      <c r="AN59" s="81" t="b">
        <v>0</v>
      </c>
      <c r="AO59" s="87" t="s">
        <v>1487</v>
      </c>
      <c r="AP59" s="81" t="s">
        <v>176</v>
      </c>
      <c r="AQ59" s="81">
        <v>0</v>
      </c>
      <c r="AR59" s="81">
        <v>0</v>
      </c>
      <c r="AS59" s="81"/>
      <c r="AT59" s="81"/>
      <c r="AU59" s="81"/>
      <c r="AV59" s="81"/>
      <c r="AW59" s="81"/>
      <c r="AX59" s="81"/>
      <c r="AY59" s="81"/>
      <c r="AZ59" s="81"/>
      <c r="BA59">
        <v>1</v>
      </c>
      <c r="BB59" s="80" t="str">
        <f>REPLACE(INDEX(GroupVertices[Group],MATCH(Edges[[#This Row],[Vertex 1]],GroupVertices[Vertex],0)),1,1,"")</f>
        <v>3</v>
      </c>
      <c r="BC59" s="80" t="str">
        <f>REPLACE(INDEX(GroupVertices[Group],MATCH(Edges[[#This Row],[Vertex 2]],GroupVertices[Vertex],0)),1,1,"")</f>
        <v>3</v>
      </c>
    </row>
    <row r="60" spans="1:55" ht="15">
      <c r="A60" s="66" t="s">
        <v>228</v>
      </c>
      <c r="B60" s="66" t="s">
        <v>277</v>
      </c>
      <c r="C60" s="67" t="s">
        <v>3307</v>
      </c>
      <c r="D60" s="68">
        <v>3</v>
      </c>
      <c r="E60" s="69" t="s">
        <v>132</v>
      </c>
      <c r="F60" s="70">
        <v>35</v>
      </c>
      <c r="G60" s="67"/>
      <c r="H60" s="71"/>
      <c r="I60" s="72"/>
      <c r="J60" s="72"/>
      <c r="K60" s="34"/>
      <c r="L60" s="79">
        <v>60</v>
      </c>
      <c r="M60" s="79"/>
      <c r="N60" s="74"/>
      <c r="O60" s="81" t="s">
        <v>394</v>
      </c>
      <c r="P60" s="83">
        <v>43646.99255787037</v>
      </c>
      <c r="Q60" s="81" t="s">
        <v>403</v>
      </c>
      <c r="R60" s="85" t="s">
        <v>682</v>
      </c>
      <c r="S60" s="81" t="s">
        <v>749</v>
      </c>
      <c r="T60" s="81" t="s">
        <v>348</v>
      </c>
      <c r="U60" s="81"/>
      <c r="V60" s="85" t="s">
        <v>901</v>
      </c>
      <c r="W60" s="83">
        <v>43646.99255787037</v>
      </c>
      <c r="X60" s="85" t="s">
        <v>1022</v>
      </c>
      <c r="Y60" s="81"/>
      <c r="Z60" s="81"/>
      <c r="AA60" s="87" t="s">
        <v>1430</v>
      </c>
      <c r="AB60" s="81"/>
      <c r="AC60" s="81" t="b">
        <v>0</v>
      </c>
      <c r="AD60" s="81">
        <v>0</v>
      </c>
      <c r="AE60" s="87" t="s">
        <v>1832</v>
      </c>
      <c r="AF60" s="81" t="b">
        <v>0</v>
      </c>
      <c r="AG60" s="81" t="s">
        <v>1864</v>
      </c>
      <c r="AH60" s="81"/>
      <c r="AI60" s="87" t="s">
        <v>1832</v>
      </c>
      <c r="AJ60" s="81" t="b">
        <v>0</v>
      </c>
      <c r="AK60" s="81">
        <v>5</v>
      </c>
      <c r="AL60" s="87" t="s">
        <v>1487</v>
      </c>
      <c r="AM60" s="81" t="s">
        <v>1880</v>
      </c>
      <c r="AN60" s="81" t="b">
        <v>0</v>
      </c>
      <c r="AO60" s="87" t="s">
        <v>1487</v>
      </c>
      <c r="AP60" s="81" t="s">
        <v>176</v>
      </c>
      <c r="AQ60" s="81">
        <v>0</v>
      </c>
      <c r="AR60" s="81">
        <v>0</v>
      </c>
      <c r="AS60" s="81"/>
      <c r="AT60" s="81"/>
      <c r="AU60" s="81"/>
      <c r="AV60" s="81"/>
      <c r="AW60" s="81"/>
      <c r="AX60" s="81"/>
      <c r="AY60" s="81"/>
      <c r="AZ60" s="81"/>
      <c r="BA60">
        <v>1</v>
      </c>
      <c r="BB60" s="80" t="str">
        <f>REPLACE(INDEX(GroupVertices[Group],MATCH(Edges[[#This Row],[Vertex 1]],GroupVertices[Vertex],0)),1,1,"")</f>
        <v>3</v>
      </c>
      <c r="BC60" s="80" t="str">
        <f>REPLACE(INDEX(GroupVertices[Group],MATCH(Edges[[#This Row],[Vertex 2]],GroupVertices[Vertex],0)),1,1,"")</f>
        <v>3</v>
      </c>
    </row>
    <row r="61" spans="1:55" ht="15">
      <c r="A61" s="66" t="s">
        <v>228</v>
      </c>
      <c r="B61" s="66" t="s">
        <v>278</v>
      </c>
      <c r="C61" s="67" t="s">
        <v>3307</v>
      </c>
      <c r="D61" s="68">
        <v>3</v>
      </c>
      <c r="E61" s="69" t="s">
        <v>132</v>
      </c>
      <c r="F61" s="70">
        <v>35</v>
      </c>
      <c r="G61" s="67"/>
      <c r="H61" s="71"/>
      <c r="I61" s="72"/>
      <c r="J61" s="72"/>
      <c r="K61" s="34"/>
      <c r="L61" s="79">
        <v>61</v>
      </c>
      <c r="M61" s="79"/>
      <c r="N61" s="74"/>
      <c r="O61" s="81" t="s">
        <v>394</v>
      </c>
      <c r="P61" s="83">
        <v>43646.99255787037</v>
      </c>
      <c r="Q61" s="81" t="s">
        <v>403</v>
      </c>
      <c r="R61" s="85" t="s">
        <v>682</v>
      </c>
      <c r="S61" s="81" t="s">
        <v>749</v>
      </c>
      <c r="T61" s="81" t="s">
        <v>348</v>
      </c>
      <c r="U61" s="81"/>
      <c r="V61" s="85" t="s">
        <v>901</v>
      </c>
      <c r="W61" s="83">
        <v>43646.99255787037</v>
      </c>
      <c r="X61" s="85" t="s">
        <v>1022</v>
      </c>
      <c r="Y61" s="81"/>
      <c r="Z61" s="81"/>
      <c r="AA61" s="87" t="s">
        <v>1430</v>
      </c>
      <c r="AB61" s="81"/>
      <c r="AC61" s="81" t="b">
        <v>0</v>
      </c>
      <c r="AD61" s="81">
        <v>0</v>
      </c>
      <c r="AE61" s="87" t="s">
        <v>1832</v>
      </c>
      <c r="AF61" s="81" t="b">
        <v>0</v>
      </c>
      <c r="AG61" s="81" t="s">
        <v>1864</v>
      </c>
      <c r="AH61" s="81"/>
      <c r="AI61" s="87" t="s">
        <v>1832</v>
      </c>
      <c r="AJ61" s="81" t="b">
        <v>0</v>
      </c>
      <c r="AK61" s="81">
        <v>5</v>
      </c>
      <c r="AL61" s="87" t="s">
        <v>1487</v>
      </c>
      <c r="AM61" s="81" t="s">
        <v>1880</v>
      </c>
      <c r="AN61" s="81" t="b">
        <v>0</v>
      </c>
      <c r="AO61" s="87" t="s">
        <v>1487</v>
      </c>
      <c r="AP61" s="81" t="s">
        <v>176</v>
      </c>
      <c r="AQ61" s="81">
        <v>0</v>
      </c>
      <c r="AR61" s="81">
        <v>0</v>
      </c>
      <c r="AS61" s="81"/>
      <c r="AT61" s="81"/>
      <c r="AU61" s="81"/>
      <c r="AV61" s="81"/>
      <c r="AW61" s="81"/>
      <c r="AX61" s="81"/>
      <c r="AY61" s="81"/>
      <c r="AZ61" s="81"/>
      <c r="BA61">
        <v>1</v>
      </c>
      <c r="BB61" s="80" t="str">
        <f>REPLACE(INDEX(GroupVertices[Group],MATCH(Edges[[#This Row],[Vertex 1]],GroupVertices[Vertex],0)),1,1,"")</f>
        <v>3</v>
      </c>
      <c r="BC61" s="80" t="str">
        <f>REPLACE(INDEX(GroupVertices[Group],MATCH(Edges[[#This Row],[Vertex 2]],GroupVertices[Vertex],0)),1,1,"")</f>
        <v>3</v>
      </c>
    </row>
    <row r="62" spans="1:55" ht="15">
      <c r="A62" s="66" t="s">
        <v>229</v>
      </c>
      <c r="B62" s="66" t="s">
        <v>352</v>
      </c>
      <c r="C62" s="67" t="s">
        <v>3307</v>
      </c>
      <c r="D62" s="68">
        <v>3</v>
      </c>
      <c r="E62" s="69" t="s">
        <v>132</v>
      </c>
      <c r="F62" s="70">
        <v>35</v>
      </c>
      <c r="G62" s="67"/>
      <c r="H62" s="71"/>
      <c r="I62" s="72"/>
      <c r="J62" s="72"/>
      <c r="K62" s="34"/>
      <c r="L62" s="79">
        <v>62</v>
      </c>
      <c r="M62" s="79"/>
      <c r="N62" s="74"/>
      <c r="O62" s="81" t="s">
        <v>394</v>
      </c>
      <c r="P62" s="83">
        <v>43647.13350694445</v>
      </c>
      <c r="Q62" s="81" t="s">
        <v>404</v>
      </c>
      <c r="R62" s="81"/>
      <c r="S62" s="81"/>
      <c r="T62" s="81"/>
      <c r="U62" s="81"/>
      <c r="V62" s="85" t="s">
        <v>902</v>
      </c>
      <c r="W62" s="83">
        <v>43647.13350694445</v>
      </c>
      <c r="X62" s="85" t="s">
        <v>1023</v>
      </c>
      <c r="Y62" s="81"/>
      <c r="Z62" s="81"/>
      <c r="AA62" s="87" t="s">
        <v>1431</v>
      </c>
      <c r="AB62" s="87" t="s">
        <v>1822</v>
      </c>
      <c r="AC62" s="81" t="b">
        <v>0</v>
      </c>
      <c r="AD62" s="81">
        <v>0</v>
      </c>
      <c r="AE62" s="87" t="s">
        <v>1833</v>
      </c>
      <c r="AF62" s="81" t="b">
        <v>0</v>
      </c>
      <c r="AG62" s="81" t="s">
        <v>1864</v>
      </c>
      <c r="AH62" s="81"/>
      <c r="AI62" s="87" t="s">
        <v>1832</v>
      </c>
      <c r="AJ62" s="81" t="b">
        <v>0</v>
      </c>
      <c r="AK62" s="81">
        <v>0</v>
      </c>
      <c r="AL62" s="87" t="s">
        <v>1832</v>
      </c>
      <c r="AM62" s="81" t="s">
        <v>1880</v>
      </c>
      <c r="AN62" s="81" t="b">
        <v>0</v>
      </c>
      <c r="AO62" s="87" t="s">
        <v>1822</v>
      </c>
      <c r="AP62" s="81" t="s">
        <v>176</v>
      </c>
      <c r="AQ62" s="81">
        <v>0</v>
      </c>
      <c r="AR62" s="81">
        <v>0</v>
      </c>
      <c r="AS62" s="81"/>
      <c r="AT62" s="81"/>
      <c r="AU62" s="81"/>
      <c r="AV62" s="81"/>
      <c r="AW62" s="81"/>
      <c r="AX62" s="81"/>
      <c r="AY62" s="81"/>
      <c r="AZ62" s="81"/>
      <c r="BA62">
        <v>1</v>
      </c>
      <c r="BB62" s="80" t="str">
        <f>REPLACE(INDEX(GroupVertices[Group],MATCH(Edges[[#This Row],[Vertex 1]],GroupVertices[Vertex],0)),1,1,"")</f>
        <v>12</v>
      </c>
      <c r="BC62" s="80" t="str">
        <f>REPLACE(INDEX(GroupVertices[Group],MATCH(Edges[[#This Row],[Vertex 2]],GroupVertices[Vertex],0)),1,1,"")</f>
        <v>12</v>
      </c>
    </row>
    <row r="63" spans="1:55" ht="15">
      <c r="A63" s="66" t="s">
        <v>229</v>
      </c>
      <c r="B63" s="66" t="s">
        <v>353</v>
      </c>
      <c r="C63" s="67" t="s">
        <v>3307</v>
      </c>
      <c r="D63" s="68">
        <v>3</v>
      </c>
      <c r="E63" s="69" t="s">
        <v>132</v>
      </c>
      <c r="F63" s="70">
        <v>35</v>
      </c>
      <c r="G63" s="67"/>
      <c r="H63" s="71"/>
      <c r="I63" s="72"/>
      <c r="J63" s="72"/>
      <c r="K63" s="34"/>
      <c r="L63" s="79">
        <v>63</v>
      </c>
      <c r="M63" s="79"/>
      <c r="N63" s="74"/>
      <c r="O63" s="81" t="s">
        <v>395</v>
      </c>
      <c r="P63" s="83">
        <v>43647.13350694445</v>
      </c>
      <c r="Q63" s="81" t="s">
        <v>404</v>
      </c>
      <c r="R63" s="81"/>
      <c r="S63" s="81"/>
      <c r="T63" s="81"/>
      <c r="U63" s="81"/>
      <c r="V63" s="85" t="s">
        <v>902</v>
      </c>
      <c r="W63" s="83">
        <v>43647.13350694445</v>
      </c>
      <c r="X63" s="85" t="s">
        <v>1023</v>
      </c>
      <c r="Y63" s="81"/>
      <c r="Z63" s="81"/>
      <c r="AA63" s="87" t="s">
        <v>1431</v>
      </c>
      <c r="AB63" s="87" t="s">
        <v>1822</v>
      </c>
      <c r="AC63" s="81" t="b">
        <v>0</v>
      </c>
      <c r="AD63" s="81">
        <v>0</v>
      </c>
      <c r="AE63" s="87" t="s">
        <v>1833</v>
      </c>
      <c r="AF63" s="81" t="b">
        <v>0</v>
      </c>
      <c r="AG63" s="81" t="s">
        <v>1864</v>
      </c>
      <c r="AH63" s="81"/>
      <c r="AI63" s="87" t="s">
        <v>1832</v>
      </c>
      <c r="AJ63" s="81" t="b">
        <v>0</v>
      </c>
      <c r="AK63" s="81">
        <v>0</v>
      </c>
      <c r="AL63" s="87" t="s">
        <v>1832</v>
      </c>
      <c r="AM63" s="81" t="s">
        <v>1880</v>
      </c>
      <c r="AN63" s="81" t="b">
        <v>0</v>
      </c>
      <c r="AO63" s="87" t="s">
        <v>1822</v>
      </c>
      <c r="AP63" s="81" t="s">
        <v>176</v>
      </c>
      <c r="AQ63" s="81">
        <v>0</v>
      </c>
      <c r="AR63" s="81">
        <v>0</v>
      </c>
      <c r="AS63" s="81"/>
      <c r="AT63" s="81"/>
      <c r="AU63" s="81"/>
      <c r="AV63" s="81"/>
      <c r="AW63" s="81"/>
      <c r="AX63" s="81"/>
      <c r="AY63" s="81"/>
      <c r="AZ63" s="81"/>
      <c r="BA63">
        <v>1</v>
      </c>
      <c r="BB63" s="80" t="str">
        <f>REPLACE(INDEX(GroupVertices[Group],MATCH(Edges[[#This Row],[Vertex 1]],GroupVertices[Vertex],0)),1,1,"")</f>
        <v>12</v>
      </c>
      <c r="BC63" s="80" t="str">
        <f>REPLACE(INDEX(GroupVertices[Group],MATCH(Edges[[#This Row],[Vertex 2]],GroupVertices[Vertex],0)),1,1,"")</f>
        <v>12</v>
      </c>
    </row>
    <row r="64" spans="1:55" ht="15">
      <c r="A64" s="66" t="s">
        <v>229</v>
      </c>
      <c r="B64" s="66" t="s">
        <v>303</v>
      </c>
      <c r="C64" s="67" t="s">
        <v>3307</v>
      </c>
      <c r="D64" s="68">
        <v>3</v>
      </c>
      <c r="E64" s="69" t="s">
        <v>132</v>
      </c>
      <c r="F64" s="70">
        <v>35</v>
      </c>
      <c r="G64" s="67"/>
      <c r="H64" s="71"/>
      <c r="I64" s="72"/>
      <c r="J64" s="72"/>
      <c r="K64" s="34"/>
      <c r="L64" s="79">
        <v>64</v>
      </c>
      <c r="M64" s="79"/>
      <c r="N64" s="74"/>
      <c r="O64" s="81" t="s">
        <v>394</v>
      </c>
      <c r="P64" s="83">
        <v>43647.13350694445</v>
      </c>
      <c r="Q64" s="81" t="s">
        <v>404</v>
      </c>
      <c r="R64" s="81"/>
      <c r="S64" s="81"/>
      <c r="T64" s="81"/>
      <c r="U64" s="81"/>
      <c r="V64" s="85" t="s">
        <v>902</v>
      </c>
      <c r="W64" s="83">
        <v>43647.13350694445</v>
      </c>
      <c r="X64" s="85" t="s">
        <v>1023</v>
      </c>
      <c r="Y64" s="81"/>
      <c r="Z64" s="81"/>
      <c r="AA64" s="87" t="s">
        <v>1431</v>
      </c>
      <c r="AB64" s="87" t="s">
        <v>1822</v>
      </c>
      <c r="AC64" s="81" t="b">
        <v>0</v>
      </c>
      <c r="AD64" s="81">
        <v>0</v>
      </c>
      <c r="AE64" s="87" t="s">
        <v>1833</v>
      </c>
      <c r="AF64" s="81" t="b">
        <v>0</v>
      </c>
      <c r="AG64" s="81" t="s">
        <v>1864</v>
      </c>
      <c r="AH64" s="81"/>
      <c r="AI64" s="87" t="s">
        <v>1832</v>
      </c>
      <c r="AJ64" s="81" t="b">
        <v>0</v>
      </c>
      <c r="AK64" s="81">
        <v>0</v>
      </c>
      <c r="AL64" s="87" t="s">
        <v>1832</v>
      </c>
      <c r="AM64" s="81" t="s">
        <v>1880</v>
      </c>
      <c r="AN64" s="81" t="b">
        <v>0</v>
      </c>
      <c r="AO64" s="87" t="s">
        <v>1822</v>
      </c>
      <c r="AP64" s="81" t="s">
        <v>176</v>
      </c>
      <c r="AQ64" s="81">
        <v>0</v>
      </c>
      <c r="AR64" s="81">
        <v>0</v>
      </c>
      <c r="AS64" s="81"/>
      <c r="AT64" s="81"/>
      <c r="AU64" s="81"/>
      <c r="AV64" s="81"/>
      <c r="AW64" s="81"/>
      <c r="AX64" s="81"/>
      <c r="AY64" s="81"/>
      <c r="AZ64" s="81"/>
      <c r="BA64">
        <v>1</v>
      </c>
      <c r="BB64" s="80" t="str">
        <f>REPLACE(INDEX(GroupVertices[Group],MATCH(Edges[[#This Row],[Vertex 1]],GroupVertices[Vertex],0)),1,1,"")</f>
        <v>12</v>
      </c>
      <c r="BC64" s="80" t="str">
        <f>REPLACE(INDEX(GroupVertices[Group],MATCH(Edges[[#This Row],[Vertex 2]],GroupVertices[Vertex],0)),1,1,"")</f>
        <v>1</v>
      </c>
    </row>
    <row r="65" spans="1:55" ht="15">
      <c r="A65" s="66" t="s">
        <v>230</v>
      </c>
      <c r="B65" s="66" t="s">
        <v>337</v>
      </c>
      <c r="C65" s="67" t="s">
        <v>3307</v>
      </c>
      <c r="D65" s="68">
        <v>3</v>
      </c>
      <c r="E65" s="69" t="s">
        <v>132</v>
      </c>
      <c r="F65" s="70">
        <v>35</v>
      </c>
      <c r="G65" s="67"/>
      <c r="H65" s="71"/>
      <c r="I65" s="72"/>
      <c r="J65" s="72"/>
      <c r="K65" s="34"/>
      <c r="L65" s="79">
        <v>65</v>
      </c>
      <c r="M65" s="79"/>
      <c r="N65" s="74"/>
      <c r="O65" s="81" t="s">
        <v>394</v>
      </c>
      <c r="P65" s="83">
        <v>43647.251909722225</v>
      </c>
      <c r="Q65" s="81" t="s">
        <v>400</v>
      </c>
      <c r="R65" s="81"/>
      <c r="S65" s="81"/>
      <c r="T65" s="81" t="s">
        <v>776</v>
      </c>
      <c r="U65" s="81"/>
      <c r="V65" s="85" t="s">
        <v>903</v>
      </c>
      <c r="W65" s="83">
        <v>43647.251909722225</v>
      </c>
      <c r="X65" s="85" t="s">
        <v>1024</v>
      </c>
      <c r="Y65" s="81"/>
      <c r="Z65" s="81"/>
      <c r="AA65" s="87" t="s">
        <v>1432</v>
      </c>
      <c r="AB65" s="81"/>
      <c r="AC65" s="81" t="b">
        <v>0</v>
      </c>
      <c r="AD65" s="81">
        <v>0</v>
      </c>
      <c r="AE65" s="87" t="s">
        <v>1832</v>
      </c>
      <c r="AF65" s="81" t="b">
        <v>0</v>
      </c>
      <c r="AG65" s="81" t="s">
        <v>1864</v>
      </c>
      <c r="AH65" s="81"/>
      <c r="AI65" s="87" t="s">
        <v>1832</v>
      </c>
      <c r="AJ65" s="81" t="b">
        <v>0</v>
      </c>
      <c r="AK65" s="81">
        <v>16</v>
      </c>
      <c r="AL65" s="87" t="s">
        <v>1564</v>
      </c>
      <c r="AM65" s="81" t="s">
        <v>1881</v>
      </c>
      <c r="AN65" s="81" t="b">
        <v>0</v>
      </c>
      <c r="AO65" s="87" t="s">
        <v>1564</v>
      </c>
      <c r="AP65" s="81" t="s">
        <v>176</v>
      </c>
      <c r="AQ65" s="81">
        <v>0</v>
      </c>
      <c r="AR65" s="81">
        <v>0</v>
      </c>
      <c r="AS65" s="81"/>
      <c r="AT65" s="81"/>
      <c r="AU65" s="81"/>
      <c r="AV65" s="81"/>
      <c r="AW65" s="81"/>
      <c r="AX65" s="81"/>
      <c r="AY65" s="81"/>
      <c r="AZ65" s="81"/>
      <c r="BA65">
        <v>1</v>
      </c>
      <c r="BB65" s="80" t="str">
        <f>REPLACE(INDEX(GroupVertices[Group],MATCH(Edges[[#This Row],[Vertex 1]],GroupVertices[Vertex],0)),1,1,"")</f>
        <v>2</v>
      </c>
      <c r="BC65" s="80" t="str">
        <f>REPLACE(INDEX(GroupVertices[Group],MATCH(Edges[[#This Row],[Vertex 2]],GroupVertices[Vertex],0)),1,1,"")</f>
        <v>2</v>
      </c>
    </row>
    <row r="66" spans="1:55" ht="15">
      <c r="A66" s="66" t="s">
        <v>230</v>
      </c>
      <c r="B66" s="66" t="s">
        <v>303</v>
      </c>
      <c r="C66" s="67" t="s">
        <v>3307</v>
      </c>
      <c r="D66" s="68">
        <v>3</v>
      </c>
      <c r="E66" s="69" t="s">
        <v>132</v>
      </c>
      <c r="F66" s="70">
        <v>35</v>
      </c>
      <c r="G66" s="67"/>
      <c r="H66" s="71"/>
      <c r="I66" s="72"/>
      <c r="J66" s="72"/>
      <c r="K66" s="34"/>
      <c r="L66" s="79">
        <v>66</v>
      </c>
      <c r="M66" s="79"/>
      <c r="N66" s="74"/>
      <c r="O66" s="81" t="s">
        <v>394</v>
      </c>
      <c r="P66" s="83">
        <v>43647.251909722225</v>
      </c>
      <c r="Q66" s="81" t="s">
        <v>400</v>
      </c>
      <c r="R66" s="81"/>
      <c r="S66" s="81"/>
      <c r="T66" s="81" t="s">
        <v>776</v>
      </c>
      <c r="U66" s="81"/>
      <c r="V66" s="85" t="s">
        <v>903</v>
      </c>
      <c r="W66" s="83">
        <v>43647.251909722225</v>
      </c>
      <c r="X66" s="85" t="s">
        <v>1024</v>
      </c>
      <c r="Y66" s="81"/>
      <c r="Z66" s="81"/>
      <c r="AA66" s="87" t="s">
        <v>1432</v>
      </c>
      <c r="AB66" s="81"/>
      <c r="AC66" s="81" t="b">
        <v>0</v>
      </c>
      <c r="AD66" s="81">
        <v>0</v>
      </c>
      <c r="AE66" s="87" t="s">
        <v>1832</v>
      </c>
      <c r="AF66" s="81" t="b">
        <v>0</v>
      </c>
      <c r="AG66" s="81" t="s">
        <v>1864</v>
      </c>
      <c r="AH66" s="81"/>
      <c r="AI66" s="87" t="s">
        <v>1832</v>
      </c>
      <c r="AJ66" s="81" t="b">
        <v>0</v>
      </c>
      <c r="AK66" s="81">
        <v>16</v>
      </c>
      <c r="AL66" s="87" t="s">
        <v>1564</v>
      </c>
      <c r="AM66" s="81" t="s">
        <v>1881</v>
      </c>
      <c r="AN66" s="81" t="b">
        <v>0</v>
      </c>
      <c r="AO66" s="87" t="s">
        <v>1564</v>
      </c>
      <c r="AP66" s="81" t="s">
        <v>176</v>
      </c>
      <c r="AQ66" s="81">
        <v>0</v>
      </c>
      <c r="AR66" s="81">
        <v>0</v>
      </c>
      <c r="AS66" s="81"/>
      <c r="AT66" s="81"/>
      <c r="AU66" s="81"/>
      <c r="AV66" s="81"/>
      <c r="AW66" s="81"/>
      <c r="AX66" s="81"/>
      <c r="AY66" s="81"/>
      <c r="AZ66" s="81"/>
      <c r="BA66">
        <v>1</v>
      </c>
      <c r="BB66" s="80" t="str">
        <f>REPLACE(INDEX(GroupVertices[Group],MATCH(Edges[[#This Row],[Vertex 1]],GroupVertices[Vertex],0)),1,1,"")</f>
        <v>2</v>
      </c>
      <c r="BC66" s="80" t="str">
        <f>REPLACE(INDEX(GroupVertices[Group],MATCH(Edges[[#This Row],[Vertex 2]],GroupVertices[Vertex],0)),1,1,"")</f>
        <v>1</v>
      </c>
    </row>
    <row r="67" spans="1:55" ht="15">
      <c r="A67" s="66" t="s">
        <v>230</v>
      </c>
      <c r="B67" s="66" t="s">
        <v>302</v>
      </c>
      <c r="C67" s="67" t="s">
        <v>3307</v>
      </c>
      <c r="D67" s="68">
        <v>3</v>
      </c>
      <c r="E67" s="69" t="s">
        <v>132</v>
      </c>
      <c r="F67" s="70">
        <v>35</v>
      </c>
      <c r="G67" s="67"/>
      <c r="H67" s="71"/>
      <c r="I67" s="72"/>
      <c r="J67" s="72"/>
      <c r="K67" s="34"/>
      <c r="L67" s="79">
        <v>67</v>
      </c>
      <c r="M67" s="79"/>
      <c r="N67" s="74"/>
      <c r="O67" s="81" t="s">
        <v>394</v>
      </c>
      <c r="P67" s="83">
        <v>43647.251909722225</v>
      </c>
      <c r="Q67" s="81" t="s">
        <v>400</v>
      </c>
      <c r="R67" s="81"/>
      <c r="S67" s="81"/>
      <c r="T67" s="81" t="s">
        <v>776</v>
      </c>
      <c r="U67" s="81"/>
      <c r="V67" s="85" t="s">
        <v>903</v>
      </c>
      <c r="W67" s="83">
        <v>43647.251909722225</v>
      </c>
      <c r="X67" s="85" t="s">
        <v>1024</v>
      </c>
      <c r="Y67" s="81"/>
      <c r="Z67" s="81"/>
      <c r="AA67" s="87" t="s">
        <v>1432</v>
      </c>
      <c r="AB67" s="81"/>
      <c r="AC67" s="81" t="b">
        <v>0</v>
      </c>
      <c r="AD67" s="81">
        <v>0</v>
      </c>
      <c r="AE67" s="87" t="s">
        <v>1832</v>
      </c>
      <c r="AF67" s="81" t="b">
        <v>0</v>
      </c>
      <c r="AG67" s="81" t="s">
        <v>1864</v>
      </c>
      <c r="AH67" s="81"/>
      <c r="AI67" s="87" t="s">
        <v>1832</v>
      </c>
      <c r="AJ67" s="81" t="b">
        <v>0</v>
      </c>
      <c r="AK67" s="81">
        <v>16</v>
      </c>
      <c r="AL67" s="87" t="s">
        <v>1564</v>
      </c>
      <c r="AM67" s="81" t="s">
        <v>1881</v>
      </c>
      <c r="AN67" s="81" t="b">
        <v>0</v>
      </c>
      <c r="AO67" s="87" t="s">
        <v>1564</v>
      </c>
      <c r="AP67" s="81" t="s">
        <v>176</v>
      </c>
      <c r="AQ67" s="81">
        <v>0</v>
      </c>
      <c r="AR67" s="81">
        <v>0</v>
      </c>
      <c r="AS67" s="81"/>
      <c r="AT67" s="81"/>
      <c r="AU67" s="81"/>
      <c r="AV67" s="81"/>
      <c r="AW67" s="81"/>
      <c r="AX67" s="81"/>
      <c r="AY67" s="81"/>
      <c r="AZ67" s="81"/>
      <c r="BA67">
        <v>1</v>
      </c>
      <c r="BB67" s="80" t="str">
        <f>REPLACE(INDEX(GroupVertices[Group],MATCH(Edges[[#This Row],[Vertex 1]],GroupVertices[Vertex],0)),1,1,"")</f>
        <v>2</v>
      </c>
      <c r="BC67" s="80" t="str">
        <f>REPLACE(INDEX(GroupVertices[Group],MATCH(Edges[[#This Row],[Vertex 2]],GroupVertices[Vertex],0)),1,1,"")</f>
        <v>2</v>
      </c>
    </row>
    <row r="68" spans="1:55" ht="15">
      <c r="A68" s="66" t="s">
        <v>231</v>
      </c>
      <c r="B68" s="66" t="s">
        <v>337</v>
      </c>
      <c r="C68" s="67" t="s">
        <v>3307</v>
      </c>
      <c r="D68" s="68">
        <v>3</v>
      </c>
      <c r="E68" s="69" t="s">
        <v>132</v>
      </c>
      <c r="F68" s="70">
        <v>35</v>
      </c>
      <c r="G68" s="67"/>
      <c r="H68" s="71"/>
      <c r="I68" s="72"/>
      <c r="J68" s="72"/>
      <c r="K68" s="34"/>
      <c r="L68" s="79">
        <v>68</v>
      </c>
      <c r="M68" s="79"/>
      <c r="N68" s="74"/>
      <c r="O68" s="81" t="s">
        <v>394</v>
      </c>
      <c r="P68" s="83">
        <v>43647.34409722222</v>
      </c>
      <c r="Q68" s="81" t="s">
        <v>400</v>
      </c>
      <c r="R68" s="81"/>
      <c r="S68" s="81"/>
      <c r="T68" s="81" t="s">
        <v>776</v>
      </c>
      <c r="U68" s="81"/>
      <c r="V68" s="85" t="s">
        <v>904</v>
      </c>
      <c r="W68" s="83">
        <v>43647.34409722222</v>
      </c>
      <c r="X68" s="85" t="s">
        <v>1025</v>
      </c>
      <c r="Y68" s="81"/>
      <c r="Z68" s="81"/>
      <c r="AA68" s="87" t="s">
        <v>1433</v>
      </c>
      <c r="AB68" s="81"/>
      <c r="AC68" s="81" t="b">
        <v>0</v>
      </c>
      <c r="AD68" s="81">
        <v>0</v>
      </c>
      <c r="AE68" s="87" t="s">
        <v>1832</v>
      </c>
      <c r="AF68" s="81" t="b">
        <v>0</v>
      </c>
      <c r="AG68" s="81" t="s">
        <v>1864</v>
      </c>
      <c r="AH68" s="81"/>
      <c r="AI68" s="87" t="s">
        <v>1832</v>
      </c>
      <c r="AJ68" s="81" t="b">
        <v>0</v>
      </c>
      <c r="AK68" s="81">
        <v>16</v>
      </c>
      <c r="AL68" s="87" t="s">
        <v>1564</v>
      </c>
      <c r="AM68" s="81" t="s">
        <v>1880</v>
      </c>
      <c r="AN68" s="81" t="b">
        <v>0</v>
      </c>
      <c r="AO68" s="87" t="s">
        <v>1564</v>
      </c>
      <c r="AP68" s="81" t="s">
        <v>176</v>
      </c>
      <c r="AQ68" s="81">
        <v>0</v>
      </c>
      <c r="AR68" s="81">
        <v>0</v>
      </c>
      <c r="AS68" s="81"/>
      <c r="AT68" s="81"/>
      <c r="AU68" s="81"/>
      <c r="AV68" s="81"/>
      <c r="AW68" s="81"/>
      <c r="AX68" s="81"/>
      <c r="AY68" s="81"/>
      <c r="AZ68" s="81"/>
      <c r="BA68">
        <v>1</v>
      </c>
      <c r="BB68" s="80" t="str">
        <f>REPLACE(INDEX(GroupVertices[Group],MATCH(Edges[[#This Row],[Vertex 1]],GroupVertices[Vertex],0)),1,1,"")</f>
        <v>2</v>
      </c>
      <c r="BC68" s="80" t="str">
        <f>REPLACE(INDEX(GroupVertices[Group],MATCH(Edges[[#This Row],[Vertex 2]],GroupVertices[Vertex],0)),1,1,"")</f>
        <v>2</v>
      </c>
    </row>
    <row r="69" spans="1:55" ht="15">
      <c r="A69" s="66" t="s">
        <v>231</v>
      </c>
      <c r="B69" s="66" t="s">
        <v>303</v>
      </c>
      <c r="C69" s="67" t="s">
        <v>3307</v>
      </c>
      <c r="D69" s="68">
        <v>3</v>
      </c>
      <c r="E69" s="69" t="s">
        <v>132</v>
      </c>
      <c r="F69" s="70">
        <v>35</v>
      </c>
      <c r="G69" s="67"/>
      <c r="H69" s="71"/>
      <c r="I69" s="72"/>
      <c r="J69" s="72"/>
      <c r="K69" s="34"/>
      <c r="L69" s="79">
        <v>69</v>
      </c>
      <c r="M69" s="79"/>
      <c r="N69" s="74"/>
      <c r="O69" s="81" t="s">
        <v>394</v>
      </c>
      <c r="P69" s="83">
        <v>43647.34409722222</v>
      </c>
      <c r="Q69" s="81" t="s">
        <v>400</v>
      </c>
      <c r="R69" s="81"/>
      <c r="S69" s="81"/>
      <c r="T69" s="81" t="s">
        <v>776</v>
      </c>
      <c r="U69" s="81"/>
      <c r="V69" s="85" t="s">
        <v>904</v>
      </c>
      <c r="W69" s="83">
        <v>43647.34409722222</v>
      </c>
      <c r="X69" s="85" t="s">
        <v>1025</v>
      </c>
      <c r="Y69" s="81"/>
      <c r="Z69" s="81"/>
      <c r="AA69" s="87" t="s">
        <v>1433</v>
      </c>
      <c r="AB69" s="81"/>
      <c r="AC69" s="81" t="b">
        <v>0</v>
      </c>
      <c r="AD69" s="81">
        <v>0</v>
      </c>
      <c r="AE69" s="87" t="s">
        <v>1832</v>
      </c>
      <c r="AF69" s="81" t="b">
        <v>0</v>
      </c>
      <c r="AG69" s="81" t="s">
        <v>1864</v>
      </c>
      <c r="AH69" s="81"/>
      <c r="AI69" s="87" t="s">
        <v>1832</v>
      </c>
      <c r="AJ69" s="81" t="b">
        <v>0</v>
      </c>
      <c r="AK69" s="81">
        <v>16</v>
      </c>
      <c r="AL69" s="87" t="s">
        <v>1564</v>
      </c>
      <c r="AM69" s="81" t="s">
        <v>1880</v>
      </c>
      <c r="AN69" s="81" t="b">
        <v>0</v>
      </c>
      <c r="AO69" s="87" t="s">
        <v>1564</v>
      </c>
      <c r="AP69" s="81" t="s">
        <v>176</v>
      </c>
      <c r="AQ69" s="81">
        <v>0</v>
      </c>
      <c r="AR69" s="81">
        <v>0</v>
      </c>
      <c r="AS69" s="81"/>
      <c r="AT69" s="81"/>
      <c r="AU69" s="81"/>
      <c r="AV69" s="81"/>
      <c r="AW69" s="81"/>
      <c r="AX69" s="81"/>
      <c r="AY69" s="81"/>
      <c r="AZ69" s="81"/>
      <c r="BA69">
        <v>1</v>
      </c>
      <c r="BB69" s="80" t="str">
        <f>REPLACE(INDEX(GroupVertices[Group],MATCH(Edges[[#This Row],[Vertex 1]],GroupVertices[Vertex],0)),1,1,"")</f>
        <v>2</v>
      </c>
      <c r="BC69" s="80" t="str">
        <f>REPLACE(INDEX(GroupVertices[Group],MATCH(Edges[[#This Row],[Vertex 2]],GroupVertices[Vertex],0)),1,1,"")</f>
        <v>1</v>
      </c>
    </row>
    <row r="70" spans="1:55" ht="15">
      <c r="A70" s="66" t="s">
        <v>231</v>
      </c>
      <c r="B70" s="66" t="s">
        <v>302</v>
      </c>
      <c r="C70" s="67" t="s">
        <v>3307</v>
      </c>
      <c r="D70" s="68">
        <v>3</v>
      </c>
      <c r="E70" s="69" t="s">
        <v>132</v>
      </c>
      <c r="F70" s="70">
        <v>35</v>
      </c>
      <c r="G70" s="67"/>
      <c r="H70" s="71"/>
      <c r="I70" s="72"/>
      <c r="J70" s="72"/>
      <c r="K70" s="34"/>
      <c r="L70" s="79">
        <v>70</v>
      </c>
      <c r="M70" s="79"/>
      <c r="N70" s="74"/>
      <c r="O70" s="81" t="s">
        <v>394</v>
      </c>
      <c r="P70" s="83">
        <v>43647.34409722222</v>
      </c>
      <c r="Q70" s="81" t="s">
        <v>400</v>
      </c>
      <c r="R70" s="81"/>
      <c r="S70" s="81"/>
      <c r="T70" s="81" t="s">
        <v>776</v>
      </c>
      <c r="U70" s="81"/>
      <c r="V70" s="85" t="s">
        <v>904</v>
      </c>
      <c r="W70" s="83">
        <v>43647.34409722222</v>
      </c>
      <c r="X70" s="85" t="s">
        <v>1025</v>
      </c>
      <c r="Y70" s="81"/>
      <c r="Z70" s="81"/>
      <c r="AA70" s="87" t="s">
        <v>1433</v>
      </c>
      <c r="AB70" s="81"/>
      <c r="AC70" s="81" t="b">
        <v>0</v>
      </c>
      <c r="AD70" s="81">
        <v>0</v>
      </c>
      <c r="AE70" s="87" t="s">
        <v>1832</v>
      </c>
      <c r="AF70" s="81" t="b">
        <v>0</v>
      </c>
      <c r="AG70" s="81" t="s">
        <v>1864</v>
      </c>
      <c r="AH70" s="81"/>
      <c r="AI70" s="87" t="s">
        <v>1832</v>
      </c>
      <c r="AJ70" s="81" t="b">
        <v>0</v>
      </c>
      <c r="AK70" s="81">
        <v>16</v>
      </c>
      <c r="AL70" s="87" t="s">
        <v>1564</v>
      </c>
      <c r="AM70" s="81" t="s">
        <v>1880</v>
      </c>
      <c r="AN70" s="81" t="b">
        <v>0</v>
      </c>
      <c r="AO70" s="87" t="s">
        <v>1564</v>
      </c>
      <c r="AP70" s="81" t="s">
        <v>176</v>
      </c>
      <c r="AQ70" s="81">
        <v>0</v>
      </c>
      <c r="AR70" s="81">
        <v>0</v>
      </c>
      <c r="AS70" s="81"/>
      <c r="AT70" s="81"/>
      <c r="AU70" s="81"/>
      <c r="AV70" s="81"/>
      <c r="AW70" s="81"/>
      <c r="AX70" s="81"/>
      <c r="AY70" s="81"/>
      <c r="AZ70" s="81"/>
      <c r="BA70">
        <v>1</v>
      </c>
      <c r="BB70" s="80" t="str">
        <f>REPLACE(INDEX(GroupVertices[Group],MATCH(Edges[[#This Row],[Vertex 1]],GroupVertices[Vertex],0)),1,1,"")</f>
        <v>2</v>
      </c>
      <c r="BC70" s="80" t="str">
        <f>REPLACE(INDEX(GroupVertices[Group],MATCH(Edges[[#This Row],[Vertex 2]],GroupVertices[Vertex],0)),1,1,"")</f>
        <v>2</v>
      </c>
    </row>
    <row r="71" spans="1:55" ht="15">
      <c r="A71" s="66" t="s">
        <v>232</v>
      </c>
      <c r="B71" s="66" t="s">
        <v>337</v>
      </c>
      <c r="C71" s="67" t="s">
        <v>3307</v>
      </c>
      <c r="D71" s="68">
        <v>3</v>
      </c>
      <c r="E71" s="69" t="s">
        <v>132</v>
      </c>
      <c r="F71" s="70">
        <v>35</v>
      </c>
      <c r="G71" s="67"/>
      <c r="H71" s="71"/>
      <c r="I71" s="72"/>
      <c r="J71" s="72"/>
      <c r="K71" s="34"/>
      <c r="L71" s="79">
        <v>71</v>
      </c>
      <c r="M71" s="79"/>
      <c r="N71" s="74"/>
      <c r="O71" s="81" t="s">
        <v>394</v>
      </c>
      <c r="P71" s="83">
        <v>43647.348391203705</v>
      </c>
      <c r="Q71" s="81" t="s">
        <v>400</v>
      </c>
      <c r="R71" s="81"/>
      <c r="S71" s="81"/>
      <c r="T71" s="81" t="s">
        <v>776</v>
      </c>
      <c r="U71" s="81"/>
      <c r="V71" s="85" t="s">
        <v>905</v>
      </c>
      <c r="W71" s="83">
        <v>43647.348391203705</v>
      </c>
      <c r="X71" s="85" t="s">
        <v>1026</v>
      </c>
      <c r="Y71" s="81"/>
      <c r="Z71" s="81"/>
      <c r="AA71" s="87" t="s">
        <v>1434</v>
      </c>
      <c r="AB71" s="81"/>
      <c r="AC71" s="81" t="b">
        <v>0</v>
      </c>
      <c r="AD71" s="81">
        <v>0</v>
      </c>
      <c r="AE71" s="87" t="s">
        <v>1832</v>
      </c>
      <c r="AF71" s="81" t="b">
        <v>0</v>
      </c>
      <c r="AG71" s="81" t="s">
        <v>1864</v>
      </c>
      <c r="AH71" s="81"/>
      <c r="AI71" s="87" t="s">
        <v>1832</v>
      </c>
      <c r="AJ71" s="81" t="b">
        <v>0</v>
      </c>
      <c r="AK71" s="81">
        <v>16</v>
      </c>
      <c r="AL71" s="87" t="s">
        <v>1564</v>
      </c>
      <c r="AM71" s="81" t="s">
        <v>1879</v>
      </c>
      <c r="AN71" s="81" t="b">
        <v>0</v>
      </c>
      <c r="AO71" s="87" t="s">
        <v>1564</v>
      </c>
      <c r="AP71" s="81" t="s">
        <v>176</v>
      </c>
      <c r="AQ71" s="81">
        <v>0</v>
      </c>
      <c r="AR71" s="81">
        <v>0</v>
      </c>
      <c r="AS71" s="81"/>
      <c r="AT71" s="81"/>
      <c r="AU71" s="81"/>
      <c r="AV71" s="81"/>
      <c r="AW71" s="81"/>
      <c r="AX71" s="81"/>
      <c r="AY71" s="81"/>
      <c r="AZ71" s="81"/>
      <c r="BA71">
        <v>1</v>
      </c>
      <c r="BB71" s="80" t="str">
        <f>REPLACE(INDEX(GroupVertices[Group],MATCH(Edges[[#This Row],[Vertex 1]],GroupVertices[Vertex],0)),1,1,"")</f>
        <v>2</v>
      </c>
      <c r="BC71" s="80" t="str">
        <f>REPLACE(INDEX(GroupVertices[Group],MATCH(Edges[[#This Row],[Vertex 2]],GroupVertices[Vertex],0)),1,1,"")</f>
        <v>2</v>
      </c>
    </row>
    <row r="72" spans="1:55" ht="15">
      <c r="A72" s="66" t="s">
        <v>232</v>
      </c>
      <c r="B72" s="66" t="s">
        <v>303</v>
      </c>
      <c r="C72" s="67" t="s">
        <v>3307</v>
      </c>
      <c r="D72" s="68">
        <v>3</v>
      </c>
      <c r="E72" s="69" t="s">
        <v>132</v>
      </c>
      <c r="F72" s="70">
        <v>35</v>
      </c>
      <c r="G72" s="67"/>
      <c r="H72" s="71"/>
      <c r="I72" s="72"/>
      <c r="J72" s="72"/>
      <c r="K72" s="34"/>
      <c r="L72" s="79">
        <v>72</v>
      </c>
      <c r="M72" s="79"/>
      <c r="N72" s="74"/>
      <c r="O72" s="81" t="s">
        <v>394</v>
      </c>
      <c r="P72" s="83">
        <v>43647.348391203705</v>
      </c>
      <c r="Q72" s="81" t="s">
        <v>400</v>
      </c>
      <c r="R72" s="81"/>
      <c r="S72" s="81"/>
      <c r="T72" s="81" t="s">
        <v>776</v>
      </c>
      <c r="U72" s="81"/>
      <c r="V72" s="85" t="s">
        <v>905</v>
      </c>
      <c r="W72" s="83">
        <v>43647.348391203705</v>
      </c>
      <c r="X72" s="85" t="s">
        <v>1026</v>
      </c>
      <c r="Y72" s="81"/>
      <c r="Z72" s="81"/>
      <c r="AA72" s="87" t="s">
        <v>1434</v>
      </c>
      <c r="AB72" s="81"/>
      <c r="AC72" s="81" t="b">
        <v>0</v>
      </c>
      <c r="AD72" s="81">
        <v>0</v>
      </c>
      <c r="AE72" s="87" t="s">
        <v>1832</v>
      </c>
      <c r="AF72" s="81" t="b">
        <v>0</v>
      </c>
      <c r="AG72" s="81" t="s">
        <v>1864</v>
      </c>
      <c r="AH72" s="81"/>
      <c r="AI72" s="87" t="s">
        <v>1832</v>
      </c>
      <c r="AJ72" s="81" t="b">
        <v>0</v>
      </c>
      <c r="AK72" s="81">
        <v>16</v>
      </c>
      <c r="AL72" s="87" t="s">
        <v>1564</v>
      </c>
      <c r="AM72" s="81" t="s">
        <v>1879</v>
      </c>
      <c r="AN72" s="81" t="b">
        <v>0</v>
      </c>
      <c r="AO72" s="87" t="s">
        <v>1564</v>
      </c>
      <c r="AP72" s="81" t="s">
        <v>176</v>
      </c>
      <c r="AQ72" s="81">
        <v>0</v>
      </c>
      <c r="AR72" s="81">
        <v>0</v>
      </c>
      <c r="AS72" s="81"/>
      <c r="AT72" s="81"/>
      <c r="AU72" s="81"/>
      <c r="AV72" s="81"/>
      <c r="AW72" s="81"/>
      <c r="AX72" s="81"/>
      <c r="AY72" s="81"/>
      <c r="AZ72" s="81"/>
      <c r="BA72">
        <v>1</v>
      </c>
      <c r="BB72" s="80" t="str">
        <f>REPLACE(INDEX(GroupVertices[Group],MATCH(Edges[[#This Row],[Vertex 1]],GroupVertices[Vertex],0)),1,1,"")</f>
        <v>2</v>
      </c>
      <c r="BC72" s="80" t="str">
        <f>REPLACE(INDEX(GroupVertices[Group],MATCH(Edges[[#This Row],[Vertex 2]],GroupVertices[Vertex],0)),1,1,"")</f>
        <v>1</v>
      </c>
    </row>
    <row r="73" spans="1:55" ht="15">
      <c r="A73" s="66" t="s">
        <v>232</v>
      </c>
      <c r="B73" s="66" t="s">
        <v>302</v>
      </c>
      <c r="C73" s="67" t="s">
        <v>3307</v>
      </c>
      <c r="D73" s="68">
        <v>3</v>
      </c>
      <c r="E73" s="69" t="s">
        <v>132</v>
      </c>
      <c r="F73" s="70">
        <v>35</v>
      </c>
      <c r="G73" s="67"/>
      <c r="H73" s="71"/>
      <c r="I73" s="72"/>
      <c r="J73" s="72"/>
      <c r="K73" s="34"/>
      <c r="L73" s="79">
        <v>73</v>
      </c>
      <c r="M73" s="79"/>
      <c r="N73" s="74"/>
      <c r="O73" s="81" t="s">
        <v>394</v>
      </c>
      <c r="P73" s="83">
        <v>43647.348391203705</v>
      </c>
      <c r="Q73" s="81" t="s">
        <v>400</v>
      </c>
      <c r="R73" s="81"/>
      <c r="S73" s="81"/>
      <c r="T73" s="81" t="s">
        <v>776</v>
      </c>
      <c r="U73" s="81"/>
      <c r="V73" s="85" t="s">
        <v>905</v>
      </c>
      <c r="W73" s="83">
        <v>43647.348391203705</v>
      </c>
      <c r="X73" s="85" t="s">
        <v>1026</v>
      </c>
      <c r="Y73" s="81"/>
      <c r="Z73" s="81"/>
      <c r="AA73" s="87" t="s">
        <v>1434</v>
      </c>
      <c r="AB73" s="81"/>
      <c r="AC73" s="81" t="b">
        <v>0</v>
      </c>
      <c r="AD73" s="81">
        <v>0</v>
      </c>
      <c r="AE73" s="87" t="s">
        <v>1832</v>
      </c>
      <c r="AF73" s="81" t="b">
        <v>0</v>
      </c>
      <c r="AG73" s="81" t="s">
        <v>1864</v>
      </c>
      <c r="AH73" s="81"/>
      <c r="AI73" s="87" t="s">
        <v>1832</v>
      </c>
      <c r="AJ73" s="81" t="b">
        <v>0</v>
      </c>
      <c r="AK73" s="81">
        <v>16</v>
      </c>
      <c r="AL73" s="87" t="s">
        <v>1564</v>
      </c>
      <c r="AM73" s="81" t="s">
        <v>1879</v>
      </c>
      <c r="AN73" s="81" t="b">
        <v>0</v>
      </c>
      <c r="AO73" s="87" t="s">
        <v>1564</v>
      </c>
      <c r="AP73" s="81" t="s">
        <v>176</v>
      </c>
      <c r="AQ73" s="81">
        <v>0</v>
      </c>
      <c r="AR73" s="81">
        <v>0</v>
      </c>
      <c r="AS73" s="81"/>
      <c r="AT73" s="81"/>
      <c r="AU73" s="81"/>
      <c r="AV73" s="81"/>
      <c r="AW73" s="81"/>
      <c r="AX73" s="81"/>
      <c r="AY73" s="81"/>
      <c r="AZ73" s="81"/>
      <c r="BA73">
        <v>1</v>
      </c>
      <c r="BB73" s="80" t="str">
        <f>REPLACE(INDEX(GroupVertices[Group],MATCH(Edges[[#This Row],[Vertex 1]],GroupVertices[Vertex],0)),1,1,"")</f>
        <v>2</v>
      </c>
      <c r="BC73" s="80" t="str">
        <f>REPLACE(INDEX(GroupVertices[Group],MATCH(Edges[[#This Row],[Vertex 2]],GroupVertices[Vertex],0)),1,1,"")</f>
        <v>2</v>
      </c>
    </row>
    <row r="74" spans="1:55" ht="15">
      <c r="A74" s="66" t="s">
        <v>233</v>
      </c>
      <c r="B74" s="66" t="s">
        <v>337</v>
      </c>
      <c r="C74" s="67" t="s">
        <v>3307</v>
      </c>
      <c r="D74" s="68">
        <v>3</v>
      </c>
      <c r="E74" s="69" t="s">
        <v>132</v>
      </c>
      <c r="F74" s="70">
        <v>35</v>
      </c>
      <c r="G74" s="67"/>
      <c r="H74" s="71"/>
      <c r="I74" s="72"/>
      <c r="J74" s="72"/>
      <c r="K74" s="34"/>
      <c r="L74" s="79">
        <v>74</v>
      </c>
      <c r="M74" s="79"/>
      <c r="N74" s="74"/>
      <c r="O74" s="81" t="s">
        <v>394</v>
      </c>
      <c r="P74" s="83">
        <v>43647.527291666665</v>
      </c>
      <c r="Q74" s="81" t="s">
        <v>400</v>
      </c>
      <c r="R74" s="81"/>
      <c r="S74" s="81"/>
      <c r="T74" s="81" t="s">
        <v>776</v>
      </c>
      <c r="U74" s="81"/>
      <c r="V74" s="85" t="s">
        <v>906</v>
      </c>
      <c r="W74" s="83">
        <v>43647.527291666665</v>
      </c>
      <c r="X74" s="85" t="s">
        <v>1027</v>
      </c>
      <c r="Y74" s="81"/>
      <c r="Z74" s="81"/>
      <c r="AA74" s="87" t="s">
        <v>1435</v>
      </c>
      <c r="AB74" s="81"/>
      <c r="AC74" s="81" t="b">
        <v>0</v>
      </c>
      <c r="AD74" s="81">
        <v>0</v>
      </c>
      <c r="AE74" s="87" t="s">
        <v>1832</v>
      </c>
      <c r="AF74" s="81" t="b">
        <v>0</v>
      </c>
      <c r="AG74" s="81" t="s">
        <v>1864</v>
      </c>
      <c r="AH74" s="81"/>
      <c r="AI74" s="87" t="s">
        <v>1832</v>
      </c>
      <c r="AJ74" s="81" t="b">
        <v>0</v>
      </c>
      <c r="AK74" s="81">
        <v>16</v>
      </c>
      <c r="AL74" s="87" t="s">
        <v>1564</v>
      </c>
      <c r="AM74" s="81" t="s">
        <v>1881</v>
      </c>
      <c r="AN74" s="81" t="b">
        <v>0</v>
      </c>
      <c r="AO74" s="87" t="s">
        <v>1564</v>
      </c>
      <c r="AP74" s="81" t="s">
        <v>176</v>
      </c>
      <c r="AQ74" s="81">
        <v>0</v>
      </c>
      <c r="AR74" s="81">
        <v>0</v>
      </c>
      <c r="AS74" s="81"/>
      <c r="AT74" s="81"/>
      <c r="AU74" s="81"/>
      <c r="AV74" s="81"/>
      <c r="AW74" s="81"/>
      <c r="AX74" s="81"/>
      <c r="AY74" s="81"/>
      <c r="AZ74" s="81"/>
      <c r="BA74">
        <v>1</v>
      </c>
      <c r="BB74" s="80" t="str">
        <f>REPLACE(INDEX(GroupVertices[Group],MATCH(Edges[[#This Row],[Vertex 1]],GroupVertices[Vertex],0)),1,1,"")</f>
        <v>2</v>
      </c>
      <c r="BC74" s="80" t="str">
        <f>REPLACE(INDEX(GroupVertices[Group],MATCH(Edges[[#This Row],[Vertex 2]],GroupVertices[Vertex],0)),1,1,"")</f>
        <v>2</v>
      </c>
    </row>
    <row r="75" spans="1:55" ht="15">
      <c r="A75" s="66" t="s">
        <v>233</v>
      </c>
      <c r="B75" s="66" t="s">
        <v>303</v>
      </c>
      <c r="C75" s="67" t="s">
        <v>3307</v>
      </c>
      <c r="D75" s="68">
        <v>3</v>
      </c>
      <c r="E75" s="69" t="s">
        <v>132</v>
      </c>
      <c r="F75" s="70">
        <v>35</v>
      </c>
      <c r="G75" s="67"/>
      <c r="H75" s="71"/>
      <c r="I75" s="72"/>
      <c r="J75" s="72"/>
      <c r="K75" s="34"/>
      <c r="L75" s="79">
        <v>75</v>
      </c>
      <c r="M75" s="79"/>
      <c r="N75" s="74"/>
      <c r="O75" s="81" t="s">
        <v>394</v>
      </c>
      <c r="P75" s="83">
        <v>43647.527291666665</v>
      </c>
      <c r="Q75" s="81" t="s">
        <v>400</v>
      </c>
      <c r="R75" s="81"/>
      <c r="S75" s="81"/>
      <c r="T75" s="81" t="s">
        <v>776</v>
      </c>
      <c r="U75" s="81"/>
      <c r="V75" s="85" t="s">
        <v>906</v>
      </c>
      <c r="W75" s="83">
        <v>43647.527291666665</v>
      </c>
      <c r="X75" s="85" t="s">
        <v>1027</v>
      </c>
      <c r="Y75" s="81"/>
      <c r="Z75" s="81"/>
      <c r="AA75" s="87" t="s">
        <v>1435</v>
      </c>
      <c r="AB75" s="81"/>
      <c r="AC75" s="81" t="b">
        <v>0</v>
      </c>
      <c r="AD75" s="81">
        <v>0</v>
      </c>
      <c r="AE75" s="87" t="s">
        <v>1832</v>
      </c>
      <c r="AF75" s="81" t="b">
        <v>0</v>
      </c>
      <c r="AG75" s="81" t="s">
        <v>1864</v>
      </c>
      <c r="AH75" s="81"/>
      <c r="AI75" s="87" t="s">
        <v>1832</v>
      </c>
      <c r="AJ75" s="81" t="b">
        <v>0</v>
      </c>
      <c r="AK75" s="81">
        <v>16</v>
      </c>
      <c r="AL75" s="87" t="s">
        <v>1564</v>
      </c>
      <c r="AM75" s="81" t="s">
        <v>1881</v>
      </c>
      <c r="AN75" s="81" t="b">
        <v>0</v>
      </c>
      <c r="AO75" s="87" t="s">
        <v>1564</v>
      </c>
      <c r="AP75" s="81" t="s">
        <v>176</v>
      </c>
      <c r="AQ75" s="81">
        <v>0</v>
      </c>
      <c r="AR75" s="81">
        <v>0</v>
      </c>
      <c r="AS75" s="81"/>
      <c r="AT75" s="81"/>
      <c r="AU75" s="81"/>
      <c r="AV75" s="81"/>
      <c r="AW75" s="81"/>
      <c r="AX75" s="81"/>
      <c r="AY75" s="81"/>
      <c r="AZ75" s="81"/>
      <c r="BA75">
        <v>1</v>
      </c>
      <c r="BB75" s="80" t="str">
        <f>REPLACE(INDEX(GroupVertices[Group],MATCH(Edges[[#This Row],[Vertex 1]],GroupVertices[Vertex],0)),1,1,"")</f>
        <v>2</v>
      </c>
      <c r="BC75" s="80" t="str">
        <f>REPLACE(INDEX(GroupVertices[Group],MATCH(Edges[[#This Row],[Vertex 2]],GroupVertices[Vertex],0)),1,1,"")</f>
        <v>1</v>
      </c>
    </row>
    <row r="76" spans="1:55" ht="15">
      <c r="A76" s="66" t="s">
        <v>233</v>
      </c>
      <c r="B76" s="66" t="s">
        <v>302</v>
      </c>
      <c r="C76" s="67" t="s">
        <v>3307</v>
      </c>
      <c r="D76" s="68">
        <v>3</v>
      </c>
      <c r="E76" s="69" t="s">
        <v>132</v>
      </c>
      <c r="F76" s="70">
        <v>35</v>
      </c>
      <c r="G76" s="67"/>
      <c r="H76" s="71"/>
      <c r="I76" s="72"/>
      <c r="J76" s="72"/>
      <c r="K76" s="34"/>
      <c r="L76" s="79">
        <v>76</v>
      </c>
      <c r="M76" s="79"/>
      <c r="N76" s="74"/>
      <c r="O76" s="81" t="s">
        <v>394</v>
      </c>
      <c r="P76" s="83">
        <v>43647.527291666665</v>
      </c>
      <c r="Q76" s="81" t="s">
        <v>400</v>
      </c>
      <c r="R76" s="81"/>
      <c r="S76" s="81"/>
      <c r="T76" s="81" t="s">
        <v>776</v>
      </c>
      <c r="U76" s="81"/>
      <c r="V76" s="85" t="s">
        <v>906</v>
      </c>
      <c r="W76" s="83">
        <v>43647.527291666665</v>
      </c>
      <c r="X76" s="85" t="s">
        <v>1027</v>
      </c>
      <c r="Y76" s="81"/>
      <c r="Z76" s="81"/>
      <c r="AA76" s="87" t="s">
        <v>1435</v>
      </c>
      <c r="AB76" s="81"/>
      <c r="AC76" s="81" t="b">
        <v>0</v>
      </c>
      <c r="AD76" s="81">
        <v>0</v>
      </c>
      <c r="AE76" s="87" t="s">
        <v>1832</v>
      </c>
      <c r="AF76" s="81" t="b">
        <v>0</v>
      </c>
      <c r="AG76" s="81" t="s">
        <v>1864</v>
      </c>
      <c r="AH76" s="81"/>
      <c r="AI76" s="87" t="s">
        <v>1832</v>
      </c>
      <c r="AJ76" s="81" t="b">
        <v>0</v>
      </c>
      <c r="AK76" s="81">
        <v>16</v>
      </c>
      <c r="AL76" s="87" t="s">
        <v>1564</v>
      </c>
      <c r="AM76" s="81" t="s">
        <v>1881</v>
      </c>
      <c r="AN76" s="81" t="b">
        <v>0</v>
      </c>
      <c r="AO76" s="87" t="s">
        <v>1564</v>
      </c>
      <c r="AP76" s="81" t="s">
        <v>176</v>
      </c>
      <c r="AQ76" s="81">
        <v>0</v>
      </c>
      <c r="AR76" s="81">
        <v>0</v>
      </c>
      <c r="AS76" s="81"/>
      <c r="AT76" s="81"/>
      <c r="AU76" s="81"/>
      <c r="AV76" s="81"/>
      <c r="AW76" s="81"/>
      <c r="AX76" s="81"/>
      <c r="AY76" s="81"/>
      <c r="AZ76" s="81"/>
      <c r="BA76">
        <v>1</v>
      </c>
      <c r="BB76" s="80" t="str">
        <f>REPLACE(INDEX(GroupVertices[Group],MATCH(Edges[[#This Row],[Vertex 1]],GroupVertices[Vertex],0)),1,1,"")</f>
        <v>2</v>
      </c>
      <c r="BC76" s="80" t="str">
        <f>REPLACE(INDEX(GroupVertices[Group],MATCH(Edges[[#This Row],[Vertex 2]],GroupVertices[Vertex],0)),1,1,"")</f>
        <v>2</v>
      </c>
    </row>
    <row r="77" spans="1:55" ht="15">
      <c r="A77" s="66" t="s">
        <v>234</v>
      </c>
      <c r="B77" s="66" t="s">
        <v>303</v>
      </c>
      <c r="C77" s="67" t="s">
        <v>3307</v>
      </c>
      <c r="D77" s="68">
        <v>3</v>
      </c>
      <c r="E77" s="69" t="s">
        <v>132</v>
      </c>
      <c r="F77" s="70">
        <v>35</v>
      </c>
      <c r="G77" s="67"/>
      <c r="H77" s="71"/>
      <c r="I77" s="72"/>
      <c r="J77" s="72"/>
      <c r="K77" s="34"/>
      <c r="L77" s="79">
        <v>77</v>
      </c>
      <c r="M77" s="79"/>
      <c r="N77" s="74"/>
      <c r="O77" s="81" t="s">
        <v>394</v>
      </c>
      <c r="P77" s="83">
        <v>43648.49190972222</v>
      </c>
      <c r="Q77" s="81" t="s">
        <v>405</v>
      </c>
      <c r="R77" s="85" t="s">
        <v>683</v>
      </c>
      <c r="S77" s="81" t="s">
        <v>750</v>
      </c>
      <c r="T77" s="81" t="s">
        <v>777</v>
      </c>
      <c r="U77" s="81"/>
      <c r="V77" s="85" t="s">
        <v>907</v>
      </c>
      <c r="W77" s="83">
        <v>43648.49190972222</v>
      </c>
      <c r="X77" s="85" t="s">
        <v>1028</v>
      </c>
      <c r="Y77" s="81"/>
      <c r="Z77" s="81"/>
      <c r="AA77" s="87" t="s">
        <v>1436</v>
      </c>
      <c r="AB77" s="81"/>
      <c r="AC77" s="81" t="b">
        <v>0</v>
      </c>
      <c r="AD77" s="81">
        <v>0</v>
      </c>
      <c r="AE77" s="87" t="s">
        <v>1832</v>
      </c>
      <c r="AF77" s="81" t="b">
        <v>0</v>
      </c>
      <c r="AG77" s="81" t="s">
        <v>1864</v>
      </c>
      <c r="AH77" s="81"/>
      <c r="AI77" s="87" t="s">
        <v>1832</v>
      </c>
      <c r="AJ77" s="81" t="b">
        <v>0</v>
      </c>
      <c r="AK77" s="81">
        <v>1</v>
      </c>
      <c r="AL77" s="87" t="s">
        <v>1791</v>
      </c>
      <c r="AM77" s="81" t="s">
        <v>1882</v>
      </c>
      <c r="AN77" s="81" t="b">
        <v>0</v>
      </c>
      <c r="AO77" s="87" t="s">
        <v>1791</v>
      </c>
      <c r="AP77" s="81" t="s">
        <v>176</v>
      </c>
      <c r="AQ77" s="81">
        <v>0</v>
      </c>
      <c r="AR77" s="81">
        <v>0</v>
      </c>
      <c r="AS77" s="81"/>
      <c r="AT77" s="81"/>
      <c r="AU77" s="81"/>
      <c r="AV77" s="81"/>
      <c r="AW77" s="81"/>
      <c r="AX77" s="81"/>
      <c r="AY77" s="81"/>
      <c r="AZ77" s="81"/>
      <c r="BA77">
        <v>1</v>
      </c>
      <c r="BB77" s="80" t="str">
        <f>REPLACE(INDEX(GroupVertices[Group],MATCH(Edges[[#This Row],[Vertex 1]],GroupVertices[Vertex],0)),1,1,"")</f>
        <v>1</v>
      </c>
      <c r="BC77" s="80" t="str">
        <f>REPLACE(INDEX(GroupVertices[Group],MATCH(Edges[[#This Row],[Vertex 2]],GroupVertices[Vertex],0)),1,1,"")</f>
        <v>1</v>
      </c>
    </row>
    <row r="78" spans="1:55" ht="15">
      <c r="A78" s="66" t="s">
        <v>235</v>
      </c>
      <c r="B78" s="66" t="s">
        <v>337</v>
      </c>
      <c r="C78" s="67" t="s">
        <v>3307</v>
      </c>
      <c r="D78" s="68">
        <v>3</v>
      </c>
      <c r="E78" s="69" t="s">
        <v>132</v>
      </c>
      <c r="F78" s="70">
        <v>35</v>
      </c>
      <c r="G78" s="67"/>
      <c r="H78" s="71"/>
      <c r="I78" s="72"/>
      <c r="J78" s="72"/>
      <c r="K78" s="34"/>
      <c r="L78" s="79">
        <v>78</v>
      </c>
      <c r="M78" s="79"/>
      <c r="N78" s="74"/>
      <c r="O78" s="81" t="s">
        <v>394</v>
      </c>
      <c r="P78" s="83">
        <v>43648.822071759256</v>
      </c>
      <c r="Q78" s="81" t="s">
        <v>400</v>
      </c>
      <c r="R78" s="81"/>
      <c r="S78" s="81"/>
      <c r="T78" s="81" t="s">
        <v>776</v>
      </c>
      <c r="U78" s="81"/>
      <c r="V78" s="85" t="s">
        <v>908</v>
      </c>
      <c r="W78" s="83">
        <v>43648.822071759256</v>
      </c>
      <c r="X78" s="85" t="s">
        <v>1029</v>
      </c>
      <c r="Y78" s="81"/>
      <c r="Z78" s="81"/>
      <c r="AA78" s="87" t="s">
        <v>1437</v>
      </c>
      <c r="AB78" s="81"/>
      <c r="AC78" s="81" t="b">
        <v>0</v>
      </c>
      <c r="AD78" s="81">
        <v>0</v>
      </c>
      <c r="AE78" s="87" t="s">
        <v>1832</v>
      </c>
      <c r="AF78" s="81" t="b">
        <v>0</v>
      </c>
      <c r="AG78" s="81" t="s">
        <v>1864</v>
      </c>
      <c r="AH78" s="81"/>
      <c r="AI78" s="87" t="s">
        <v>1832</v>
      </c>
      <c r="AJ78" s="81" t="b">
        <v>0</v>
      </c>
      <c r="AK78" s="81">
        <v>17</v>
      </c>
      <c r="AL78" s="87" t="s">
        <v>1564</v>
      </c>
      <c r="AM78" s="81" t="s">
        <v>1880</v>
      </c>
      <c r="AN78" s="81" t="b">
        <v>0</v>
      </c>
      <c r="AO78" s="87" t="s">
        <v>1564</v>
      </c>
      <c r="AP78" s="81" t="s">
        <v>176</v>
      </c>
      <c r="AQ78" s="81">
        <v>0</v>
      </c>
      <c r="AR78" s="81">
        <v>0</v>
      </c>
      <c r="AS78" s="81"/>
      <c r="AT78" s="81"/>
      <c r="AU78" s="81"/>
      <c r="AV78" s="81"/>
      <c r="AW78" s="81"/>
      <c r="AX78" s="81"/>
      <c r="AY78" s="81"/>
      <c r="AZ78" s="81"/>
      <c r="BA78">
        <v>1</v>
      </c>
      <c r="BB78" s="80" t="str">
        <f>REPLACE(INDEX(GroupVertices[Group],MATCH(Edges[[#This Row],[Vertex 1]],GroupVertices[Vertex],0)),1,1,"")</f>
        <v>2</v>
      </c>
      <c r="BC78" s="80" t="str">
        <f>REPLACE(INDEX(GroupVertices[Group],MATCH(Edges[[#This Row],[Vertex 2]],GroupVertices[Vertex],0)),1,1,"")</f>
        <v>2</v>
      </c>
    </row>
    <row r="79" spans="1:55" ht="15">
      <c r="A79" s="66" t="s">
        <v>235</v>
      </c>
      <c r="B79" s="66" t="s">
        <v>303</v>
      </c>
      <c r="C79" s="67" t="s">
        <v>3307</v>
      </c>
      <c r="D79" s="68">
        <v>3</v>
      </c>
      <c r="E79" s="69" t="s">
        <v>132</v>
      </c>
      <c r="F79" s="70">
        <v>35</v>
      </c>
      <c r="G79" s="67"/>
      <c r="H79" s="71"/>
      <c r="I79" s="72"/>
      <c r="J79" s="72"/>
      <c r="K79" s="34"/>
      <c r="L79" s="79">
        <v>79</v>
      </c>
      <c r="M79" s="79"/>
      <c r="N79" s="74"/>
      <c r="O79" s="81" t="s">
        <v>394</v>
      </c>
      <c r="P79" s="83">
        <v>43648.822071759256</v>
      </c>
      <c r="Q79" s="81" t="s">
        <v>400</v>
      </c>
      <c r="R79" s="81"/>
      <c r="S79" s="81"/>
      <c r="T79" s="81" t="s">
        <v>776</v>
      </c>
      <c r="U79" s="81"/>
      <c r="V79" s="85" t="s">
        <v>908</v>
      </c>
      <c r="W79" s="83">
        <v>43648.822071759256</v>
      </c>
      <c r="X79" s="85" t="s">
        <v>1029</v>
      </c>
      <c r="Y79" s="81"/>
      <c r="Z79" s="81"/>
      <c r="AA79" s="87" t="s">
        <v>1437</v>
      </c>
      <c r="AB79" s="81"/>
      <c r="AC79" s="81" t="b">
        <v>0</v>
      </c>
      <c r="AD79" s="81">
        <v>0</v>
      </c>
      <c r="AE79" s="87" t="s">
        <v>1832</v>
      </c>
      <c r="AF79" s="81" t="b">
        <v>0</v>
      </c>
      <c r="AG79" s="81" t="s">
        <v>1864</v>
      </c>
      <c r="AH79" s="81"/>
      <c r="AI79" s="87" t="s">
        <v>1832</v>
      </c>
      <c r="AJ79" s="81" t="b">
        <v>0</v>
      </c>
      <c r="AK79" s="81">
        <v>17</v>
      </c>
      <c r="AL79" s="87" t="s">
        <v>1564</v>
      </c>
      <c r="AM79" s="81" t="s">
        <v>1880</v>
      </c>
      <c r="AN79" s="81" t="b">
        <v>0</v>
      </c>
      <c r="AO79" s="87" t="s">
        <v>1564</v>
      </c>
      <c r="AP79" s="81" t="s">
        <v>176</v>
      </c>
      <c r="AQ79" s="81">
        <v>0</v>
      </c>
      <c r="AR79" s="81">
        <v>0</v>
      </c>
      <c r="AS79" s="81"/>
      <c r="AT79" s="81"/>
      <c r="AU79" s="81"/>
      <c r="AV79" s="81"/>
      <c r="AW79" s="81"/>
      <c r="AX79" s="81"/>
      <c r="AY79" s="81"/>
      <c r="AZ79" s="81"/>
      <c r="BA79">
        <v>1</v>
      </c>
      <c r="BB79" s="80" t="str">
        <f>REPLACE(INDEX(GroupVertices[Group],MATCH(Edges[[#This Row],[Vertex 1]],GroupVertices[Vertex],0)),1,1,"")</f>
        <v>2</v>
      </c>
      <c r="BC79" s="80" t="str">
        <f>REPLACE(INDEX(GroupVertices[Group],MATCH(Edges[[#This Row],[Vertex 2]],GroupVertices[Vertex],0)),1,1,"")</f>
        <v>1</v>
      </c>
    </row>
    <row r="80" spans="1:55" ht="15">
      <c r="A80" s="66" t="s">
        <v>235</v>
      </c>
      <c r="B80" s="66" t="s">
        <v>302</v>
      </c>
      <c r="C80" s="67" t="s">
        <v>3307</v>
      </c>
      <c r="D80" s="68">
        <v>3</v>
      </c>
      <c r="E80" s="69" t="s">
        <v>132</v>
      </c>
      <c r="F80" s="70">
        <v>35</v>
      </c>
      <c r="G80" s="67"/>
      <c r="H80" s="71"/>
      <c r="I80" s="72"/>
      <c r="J80" s="72"/>
      <c r="K80" s="34"/>
      <c r="L80" s="79">
        <v>80</v>
      </c>
      <c r="M80" s="79"/>
      <c r="N80" s="74"/>
      <c r="O80" s="81" t="s">
        <v>394</v>
      </c>
      <c r="P80" s="83">
        <v>43648.822071759256</v>
      </c>
      <c r="Q80" s="81" t="s">
        <v>400</v>
      </c>
      <c r="R80" s="81"/>
      <c r="S80" s="81"/>
      <c r="T80" s="81" t="s">
        <v>776</v>
      </c>
      <c r="U80" s="81"/>
      <c r="V80" s="85" t="s">
        <v>908</v>
      </c>
      <c r="W80" s="83">
        <v>43648.822071759256</v>
      </c>
      <c r="X80" s="85" t="s">
        <v>1029</v>
      </c>
      <c r="Y80" s="81"/>
      <c r="Z80" s="81"/>
      <c r="AA80" s="87" t="s">
        <v>1437</v>
      </c>
      <c r="AB80" s="81"/>
      <c r="AC80" s="81" t="b">
        <v>0</v>
      </c>
      <c r="AD80" s="81">
        <v>0</v>
      </c>
      <c r="AE80" s="87" t="s">
        <v>1832</v>
      </c>
      <c r="AF80" s="81" t="b">
        <v>0</v>
      </c>
      <c r="AG80" s="81" t="s">
        <v>1864</v>
      </c>
      <c r="AH80" s="81"/>
      <c r="AI80" s="87" t="s">
        <v>1832</v>
      </c>
      <c r="AJ80" s="81" t="b">
        <v>0</v>
      </c>
      <c r="AK80" s="81">
        <v>17</v>
      </c>
      <c r="AL80" s="87" t="s">
        <v>1564</v>
      </c>
      <c r="AM80" s="81" t="s">
        <v>1880</v>
      </c>
      <c r="AN80" s="81" t="b">
        <v>0</v>
      </c>
      <c r="AO80" s="87" t="s">
        <v>1564</v>
      </c>
      <c r="AP80" s="81" t="s">
        <v>176</v>
      </c>
      <c r="AQ80" s="81">
        <v>0</v>
      </c>
      <c r="AR80" s="81">
        <v>0</v>
      </c>
      <c r="AS80" s="81"/>
      <c r="AT80" s="81"/>
      <c r="AU80" s="81"/>
      <c r="AV80" s="81"/>
      <c r="AW80" s="81"/>
      <c r="AX80" s="81"/>
      <c r="AY80" s="81"/>
      <c r="AZ80" s="81"/>
      <c r="BA80">
        <v>1</v>
      </c>
      <c r="BB80" s="80" t="str">
        <f>REPLACE(INDEX(GroupVertices[Group],MATCH(Edges[[#This Row],[Vertex 1]],GroupVertices[Vertex],0)),1,1,"")</f>
        <v>2</v>
      </c>
      <c r="BC80" s="80" t="str">
        <f>REPLACE(INDEX(GroupVertices[Group],MATCH(Edges[[#This Row],[Vertex 2]],GroupVertices[Vertex],0)),1,1,"")</f>
        <v>2</v>
      </c>
    </row>
    <row r="81" spans="1:55" ht="15">
      <c r="A81" s="66" t="s">
        <v>236</v>
      </c>
      <c r="B81" s="66" t="s">
        <v>354</v>
      </c>
      <c r="C81" s="67" t="s">
        <v>3307</v>
      </c>
      <c r="D81" s="68">
        <v>3</v>
      </c>
      <c r="E81" s="69" t="s">
        <v>132</v>
      </c>
      <c r="F81" s="70">
        <v>35</v>
      </c>
      <c r="G81" s="67"/>
      <c r="H81" s="71"/>
      <c r="I81" s="72"/>
      <c r="J81" s="72"/>
      <c r="K81" s="34"/>
      <c r="L81" s="79">
        <v>81</v>
      </c>
      <c r="M81" s="79"/>
      <c r="N81" s="74"/>
      <c r="O81" s="81" t="s">
        <v>394</v>
      </c>
      <c r="P81" s="83">
        <v>43648.85322916666</v>
      </c>
      <c r="Q81" s="81" t="s">
        <v>406</v>
      </c>
      <c r="R81" s="81"/>
      <c r="S81" s="81"/>
      <c r="T81" s="81"/>
      <c r="U81" s="81"/>
      <c r="V81" s="85" t="s">
        <v>909</v>
      </c>
      <c r="W81" s="83">
        <v>43648.85322916666</v>
      </c>
      <c r="X81" s="85" t="s">
        <v>1030</v>
      </c>
      <c r="Y81" s="81"/>
      <c r="Z81" s="81"/>
      <c r="AA81" s="87" t="s">
        <v>1438</v>
      </c>
      <c r="AB81" s="87" t="s">
        <v>1735</v>
      </c>
      <c r="AC81" s="81" t="b">
        <v>0</v>
      </c>
      <c r="AD81" s="81">
        <v>2</v>
      </c>
      <c r="AE81" s="87" t="s">
        <v>1834</v>
      </c>
      <c r="AF81" s="81" t="b">
        <v>0</v>
      </c>
      <c r="AG81" s="81" t="s">
        <v>1865</v>
      </c>
      <c r="AH81" s="81"/>
      <c r="AI81" s="87" t="s">
        <v>1832</v>
      </c>
      <c r="AJ81" s="81" t="b">
        <v>0</v>
      </c>
      <c r="AK81" s="81">
        <v>0</v>
      </c>
      <c r="AL81" s="87" t="s">
        <v>1832</v>
      </c>
      <c r="AM81" s="81" t="s">
        <v>1881</v>
      </c>
      <c r="AN81" s="81" t="b">
        <v>0</v>
      </c>
      <c r="AO81" s="87" t="s">
        <v>1735</v>
      </c>
      <c r="AP81" s="81" t="s">
        <v>176</v>
      </c>
      <c r="AQ81" s="81">
        <v>0</v>
      </c>
      <c r="AR81" s="81">
        <v>0</v>
      </c>
      <c r="AS81" s="81"/>
      <c r="AT81" s="81"/>
      <c r="AU81" s="81"/>
      <c r="AV81" s="81"/>
      <c r="AW81" s="81"/>
      <c r="AX81" s="81"/>
      <c r="AY81" s="81"/>
      <c r="AZ81" s="81"/>
      <c r="BA81">
        <v>1</v>
      </c>
      <c r="BB81" s="80" t="str">
        <f>REPLACE(INDEX(GroupVertices[Group],MATCH(Edges[[#This Row],[Vertex 1]],GroupVertices[Vertex],0)),1,1,"")</f>
        <v>3</v>
      </c>
      <c r="BC81" s="80" t="str">
        <f>REPLACE(INDEX(GroupVertices[Group],MATCH(Edges[[#This Row],[Vertex 2]],GroupVertices[Vertex],0)),1,1,"")</f>
        <v>3</v>
      </c>
    </row>
    <row r="82" spans="1:55" ht="15">
      <c r="A82" s="66" t="s">
        <v>236</v>
      </c>
      <c r="B82" s="66" t="s">
        <v>348</v>
      </c>
      <c r="C82" s="67" t="s">
        <v>3307</v>
      </c>
      <c r="D82" s="68">
        <v>3</v>
      </c>
      <c r="E82" s="69" t="s">
        <v>132</v>
      </c>
      <c r="F82" s="70">
        <v>35</v>
      </c>
      <c r="G82" s="67"/>
      <c r="H82" s="71"/>
      <c r="I82" s="72"/>
      <c r="J82" s="72"/>
      <c r="K82" s="34"/>
      <c r="L82" s="79">
        <v>82</v>
      </c>
      <c r="M82" s="79"/>
      <c r="N82" s="74"/>
      <c r="O82" s="81" t="s">
        <v>394</v>
      </c>
      <c r="P82" s="83">
        <v>43648.85322916666</v>
      </c>
      <c r="Q82" s="81" t="s">
        <v>406</v>
      </c>
      <c r="R82" s="81"/>
      <c r="S82" s="81"/>
      <c r="T82" s="81"/>
      <c r="U82" s="81"/>
      <c r="V82" s="85" t="s">
        <v>909</v>
      </c>
      <c r="W82" s="83">
        <v>43648.85322916666</v>
      </c>
      <c r="X82" s="85" t="s">
        <v>1030</v>
      </c>
      <c r="Y82" s="81"/>
      <c r="Z82" s="81"/>
      <c r="AA82" s="87" t="s">
        <v>1438</v>
      </c>
      <c r="AB82" s="87" t="s">
        <v>1735</v>
      </c>
      <c r="AC82" s="81" t="b">
        <v>0</v>
      </c>
      <c r="AD82" s="81">
        <v>2</v>
      </c>
      <c r="AE82" s="87" t="s">
        <v>1834</v>
      </c>
      <c r="AF82" s="81" t="b">
        <v>0</v>
      </c>
      <c r="AG82" s="81" t="s">
        <v>1865</v>
      </c>
      <c r="AH82" s="81"/>
      <c r="AI82" s="87" t="s">
        <v>1832</v>
      </c>
      <c r="AJ82" s="81" t="b">
        <v>0</v>
      </c>
      <c r="AK82" s="81">
        <v>0</v>
      </c>
      <c r="AL82" s="87" t="s">
        <v>1832</v>
      </c>
      <c r="AM82" s="81" t="s">
        <v>1881</v>
      </c>
      <c r="AN82" s="81" t="b">
        <v>0</v>
      </c>
      <c r="AO82" s="87" t="s">
        <v>1735</v>
      </c>
      <c r="AP82" s="81" t="s">
        <v>176</v>
      </c>
      <c r="AQ82" s="81">
        <v>0</v>
      </c>
      <c r="AR82" s="81">
        <v>0</v>
      </c>
      <c r="AS82" s="81"/>
      <c r="AT82" s="81"/>
      <c r="AU82" s="81"/>
      <c r="AV82" s="81"/>
      <c r="AW82" s="81"/>
      <c r="AX82" s="81"/>
      <c r="AY82" s="81"/>
      <c r="AZ82" s="81"/>
      <c r="BA82">
        <v>1</v>
      </c>
      <c r="BB82" s="80" t="str">
        <f>REPLACE(INDEX(GroupVertices[Group],MATCH(Edges[[#This Row],[Vertex 1]],GroupVertices[Vertex],0)),1,1,"")</f>
        <v>3</v>
      </c>
      <c r="BC82" s="80" t="str">
        <f>REPLACE(INDEX(GroupVertices[Group],MATCH(Edges[[#This Row],[Vertex 2]],GroupVertices[Vertex],0)),1,1,"")</f>
        <v>3</v>
      </c>
    </row>
    <row r="83" spans="1:55" ht="15">
      <c r="A83" s="66" t="s">
        <v>236</v>
      </c>
      <c r="B83" s="66" t="s">
        <v>303</v>
      </c>
      <c r="C83" s="67" t="s">
        <v>3307</v>
      </c>
      <c r="D83" s="68">
        <v>3</v>
      </c>
      <c r="E83" s="69" t="s">
        <v>132</v>
      </c>
      <c r="F83" s="70">
        <v>35</v>
      </c>
      <c r="G83" s="67"/>
      <c r="H83" s="71"/>
      <c r="I83" s="72"/>
      <c r="J83" s="72"/>
      <c r="K83" s="34"/>
      <c r="L83" s="79">
        <v>83</v>
      </c>
      <c r="M83" s="79"/>
      <c r="N83" s="74"/>
      <c r="O83" s="81" t="s">
        <v>395</v>
      </c>
      <c r="P83" s="83">
        <v>43648.85322916666</v>
      </c>
      <c r="Q83" s="81" t="s">
        <v>406</v>
      </c>
      <c r="R83" s="81"/>
      <c r="S83" s="81"/>
      <c r="T83" s="81"/>
      <c r="U83" s="81"/>
      <c r="V83" s="85" t="s">
        <v>909</v>
      </c>
      <c r="W83" s="83">
        <v>43648.85322916666</v>
      </c>
      <c r="X83" s="85" t="s">
        <v>1030</v>
      </c>
      <c r="Y83" s="81"/>
      <c r="Z83" s="81"/>
      <c r="AA83" s="87" t="s">
        <v>1438</v>
      </c>
      <c r="AB83" s="87" t="s">
        <v>1735</v>
      </c>
      <c r="AC83" s="81" t="b">
        <v>0</v>
      </c>
      <c r="AD83" s="81">
        <v>2</v>
      </c>
      <c r="AE83" s="87" t="s">
        <v>1834</v>
      </c>
      <c r="AF83" s="81" t="b">
        <v>0</v>
      </c>
      <c r="AG83" s="81" t="s">
        <v>1865</v>
      </c>
      <c r="AH83" s="81"/>
      <c r="AI83" s="87" t="s">
        <v>1832</v>
      </c>
      <c r="AJ83" s="81" t="b">
        <v>0</v>
      </c>
      <c r="AK83" s="81">
        <v>0</v>
      </c>
      <c r="AL83" s="87" t="s">
        <v>1832</v>
      </c>
      <c r="AM83" s="81" t="s">
        <v>1881</v>
      </c>
      <c r="AN83" s="81" t="b">
        <v>0</v>
      </c>
      <c r="AO83" s="87" t="s">
        <v>1735</v>
      </c>
      <c r="AP83" s="81" t="s">
        <v>176</v>
      </c>
      <c r="AQ83" s="81">
        <v>0</v>
      </c>
      <c r="AR83" s="81">
        <v>0</v>
      </c>
      <c r="AS83" s="81"/>
      <c r="AT83" s="81"/>
      <c r="AU83" s="81"/>
      <c r="AV83" s="81"/>
      <c r="AW83" s="81"/>
      <c r="AX83" s="81"/>
      <c r="AY83" s="81"/>
      <c r="AZ83" s="81"/>
      <c r="BA83">
        <v>1</v>
      </c>
      <c r="BB83" s="80" t="str">
        <f>REPLACE(INDEX(GroupVertices[Group],MATCH(Edges[[#This Row],[Vertex 1]],GroupVertices[Vertex],0)),1,1,"")</f>
        <v>3</v>
      </c>
      <c r="BC83" s="80" t="str">
        <f>REPLACE(INDEX(GroupVertices[Group],MATCH(Edges[[#This Row],[Vertex 2]],GroupVertices[Vertex],0)),1,1,"")</f>
        <v>1</v>
      </c>
    </row>
    <row r="84" spans="1:55" ht="15">
      <c r="A84" s="66" t="s">
        <v>237</v>
      </c>
      <c r="B84" s="66" t="s">
        <v>337</v>
      </c>
      <c r="C84" s="67" t="s">
        <v>3307</v>
      </c>
      <c r="D84" s="68">
        <v>3</v>
      </c>
      <c r="E84" s="69" t="s">
        <v>132</v>
      </c>
      <c r="F84" s="70">
        <v>35</v>
      </c>
      <c r="G84" s="67"/>
      <c r="H84" s="71"/>
      <c r="I84" s="72"/>
      <c r="J84" s="72"/>
      <c r="K84" s="34"/>
      <c r="L84" s="79">
        <v>84</v>
      </c>
      <c r="M84" s="79"/>
      <c r="N84" s="74"/>
      <c r="O84" s="81" t="s">
        <v>394</v>
      </c>
      <c r="P84" s="83">
        <v>43648.85915509259</v>
      </c>
      <c r="Q84" s="81" t="s">
        <v>400</v>
      </c>
      <c r="R84" s="81"/>
      <c r="S84" s="81"/>
      <c r="T84" s="81" t="s">
        <v>776</v>
      </c>
      <c r="U84" s="81"/>
      <c r="V84" s="85" t="s">
        <v>910</v>
      </c>
      <c r="W84" s="83">
        <v>43648.85915509259</v>
      </c>
      <c r="X84" s="85" t="s">
        <v>1031</v>
      </c>
      <c r="Y84" s="81"/>
      <c r="Z84" s="81"/>
      <c r="AA84" s="87" t="s">
        <v>1439</v>
      </c>
      <c r="AB84" s="81"/>
      <c r="AC84" s="81" t="b">
        <v>0</v>
      </c>
      <c r="AD84" s="81">
        <v>0</v>
      </c>
      <c r="AE84" s="87" t="s">
        <v>1832</v>
      </c>
      <c r="AF84" s="81" t="b">
        <v>0</v>
      </c>
      <c r="AG84" s="81" t="s">
        <v>1864</v>
      </c>
      <c r="AH84" s="81"/>
      <c r="AI84" s="87" t="s">
        <v>1832</v>
      </c>
      <c r="AJ84" s="81" t="b">
        <v>0</v>
      </c>
      <c r="AK84" s="81">
        <v>19</v>
      </c>
      <c r="AL84" s="87" t="s">
        <v>1564</v>
      </c>
      <c r="AM84" s="81" t="s">
        <v>1882</v>
      </c>
      <c r="AN84" s="81" t="b">
        <v>0</v>
      </c>
      <c r="AO84" s="87" t="s">
        <v>1564</v>
      </c>
      <c r="AP84" s="81" t="s">
        <v>176</v>
      </c>
      <c r="AQ84" s="81">
        <v>0</v>
      </c>
      <c r="AR84" s="81">
        <v>0</v>
      </c>
      <c r="AS84" s="81"/>
      <c r="AT84" s="81"/>
      <c r="AU84" s="81"/>
      <c r="AV84" s="81"/>
      <c r="AW84" s="81"/>
      <c r="AX84" s="81"/>
      <c r="AY84" s="81"/>
      <c r="AZ84" s="81"/>
      <c r="BA84">
        <v>1</v>
      </c>
      <c r="BB84" s="80" t="str">
        <f>REPLACE(INDEX(GroupVertices[Group],MATCH(Edges[[#This Row],[Vertex 1]],GroupVertices[Vertex],0)),1,1,"")</f>
        <v>2</v>
      </c>
      <c r="BC84" s="80" t="str">
        <f>REPLACE(INDEX(GroupVertices[Group],MATCH(Edges[[#This Row],[Vertex 2]],GroupVertices[Vertex],0)),1,1,"")</f>
        <v>2</v>
      </c>
    </row>
    <row r="85" spans="1:55" ht="15">
      <c r="A85" s="66" t="s">
        <v>237</v>
      </c>
      <c r="B85" s="66" t="s">
        <v>303</v>
      </c>
      <c r="C85" s="67" t="s">
        <v>3307</v>
      </c>
      <c r="D85" s="68">
        <v>3</v>
      </c>
      <c r="E85" s="69" t="s">
        <v>132</v>
      </c>
      <c r="F85" s="70">
        <v>35</v>
      </c>
      <c r="G85" s="67"/>
      <c r="H85" s="71"/>
      <c r="I85" s="72"/>
      <c r="J85" s="72"/>
      <c r="K85" s="34"/>
      <c r="L85" s="79">
        <v>85</v>
      </c>
      <c r="M85" s="79"/>
      <c r="N85" s="74"/>
      <c r="O85" s="81" t="s">
        <v>394</v>
      </c>
      <c r="P85" s="83">
        <v>43648.85915509259</v>
      </c>
      <c r="Q85" s="81" t="s">
        <v>400</v>
      </c>
      <c r="R85" s="81"/>
      <c r="S85" s="81"/>
      <c r="T85" s="81" t="s">
        <v>776</v>
      </c>
      <c r="U85" s="81"/>
      <c r="V85" s="85" t="s">
        <v>910</v>
      </c>
      <c r="W85" s="83">
        <v>43648.85915509259</v>
      </c>
      <c r="X85" s="85" t="s">
        <v>1031</v>
      </c>
      <c r="Y85" s="81"/>
      <c r="Z85" s="81"/>
      <c r="AA85" s="87" t="s">
        <v>1439</v>
      </c>
      <c r="AB85" s="81"/>
      <c r="AC85" s="81" t="b">
        <v>0</v>
      </c>
      <c r="AD85" s="81">
        <v>0</v>
      </c>
      <c r="AE85" s="87" t="s">
        <v>1832</v>
      </c>
      <c r="AF85" s="81" t="b">
        <v>0</v>
      </c>
      <c r="AG85" s="81" t="s">
        <v>1864</v>
      </c>
      <c r="AH85" s="81"/>
      <c r="AI85" s="87" t="s">
        <v>1832</v>
      </c>
      <c r="AJ85" s="81" t="b">
        <v>0</v>
      </c>
      <c r="AK85" s="81">
        <v>19</v>
      </c>
      <c r="AL85" s="87" t="s">
        <v>1564</v>
      </c>
      <c r="AM85" s="81" t="s">
        <v>1882</v>
      </c>
      <c r="AN85" s="81" t="b">
        <v>0</v>
      </c>
      <c r="AO85" s="87" t="s">
        <v>1564</v>
      </c>
      <c r="AP85" s="81" t="s">
        <v>176</v>
      </c>
      <c r="AQ85" s="81">
        <v>0</v>
      </c>
      <c r="AR85" s="81">
        <v>0</v>
      </c>
      <c r="AS85" s="81"/>
      <c r="AT85" s="81"/>
      <c r="AU85" s="81"/>
      <c r="AV85" s="81"/>
      <c r="AW85" s="81"/>
      <c r="AX85" s="81"/>
      <c r="AY85" s="81"/>
      <c r="AZ85" s="81"/>
      <c r="BA85">
        <v>1</v>
      </c>
      <c r="BB85" s="80" t="str">
        <f>REPLACE(INDEX(GroupVertices[Group],MATCH(Edges[[#This Row],[Vertex 1]],GroupVertices[Vertex],0)),1,1,"")</f>
        <v>2</v>
      </c>
      <c r="BC85" s="80" t="str">
        <f>REPLACE(INDEX(GroupVertices[Group],MATCH(Edges[[#This Row],[Vertex 2]],GroupVertices[Vertex],0)),1,1,"")</f>
        <v>1</v>
      </c>
    </row>
    <row r="86" spans="1:55" ht="15">
      <c r="A86" s="66" t="s">
        <v>237</v>
      </c>
      <c r="B86" s="66" t="s">
        <v>302</v>
      </c>
      <c r="C86" s="67" t="s">
        <v>3307</v>
      </c>
      <c r="D86" s="68">
        <v>3</v>
      </c>
      <c r="E86" s="69" t="s">
        <v>132</v>
      </c>
      <c r="F86" s="70">
        <v>35</v>
      </c>
      <c r="G86" s="67"/>
      <c r="H86" s="71"/>
      <c r="I86" s="72"/>
      <c r="J86" s="72"/>
      <c r="K86" s="34"/>
      <c r="L86" s="79">
        <v>86</v>
      </c>
      <c r="M86" s="79"/>
      <c r="N86" s="74"/>
      <c r="O86" s="81" t="s">
        <v>394</v>
      </c>
      <c r="P86" s="83">
        <v>43648.85915509259</v>
      </c>
      <c r="Q86" s="81" t="s">
        <v>400</v>
      </c>
      <c r="R86" s="81"/>
      <c r="S86" s="81"/>
      <c r="T86" s="81" t="s">
        <v>776</v>
      </c>
      <c r="U86" s="81"/>
      <c r="V86" s="85" t="s">
        <v>910</v>
      </c>
      <c r="W86" s="83">
        <v>43648.85915509259</v>
      </c>
      <c r="X86" s="85" t="s">
        <v>1031</v>
      </c>
      <c r="Y86" s="81"/>
      <c r="Z86" s="81"/>
      <c r="AA86" s="87" t="s">
        <v>1439</v>
      </c>
      <c r="AB86" s="81"/>
      <c r="AC86" s="81" t="b">
        <v>0</v>
      </c>
      <c r="AD86" s="81">
        <v>0</v>
      </c>
      <c r="AE86" s="87" t="s">
        <v>1832</v>
      </c>
      <c r="AF86" s="81" t="b">
        <v>0</v>
      </c>
      <c r="AG86" s="81" t="s">
        <v>1864</v>
      </c>
      <c r="AH86" s="81"/>
      <c r="AI86" s="87" t="s">
        <v>1832</v>
      </c>
      <c r="AJ86" s="81" t="b">
        <v>0</v>
      </c>
      <c r="AK86" s="81">
        <v>19</v>
      </c>
      <c r="AL86" s="87" t="s">
        <v>1564</v>
      </c>
      <c r="AM86" s="81" t="s">
        <v>1882</v>
      </c>
      <c r="AN86" s="81" t="b">
        <v>0</v>
      </c>
      <c r="AO86" s="87" t="s">
        <v>1564</v>
      </c>
      <c r="AP86" s="81" t="s">
        <v>176</v>
      </c>
      <c r="AQ86" s="81">
        <v>0</v>
      </c>
      <c r="AR86" s="81">
        <v>0</v>
      </c>
      <c r="AS86" s="81"/>
      <c r="AT86" s="81"/>
      <c r="AU86" s="81"/>
      <c r="AV86" s="81"/>
      <c r="AW86" s="81"/>
      <c r="AX86" s="81"/>
      <c r="AY86" s="81"/>
      <c r="AZ86" s="81"/>
      <c r="BA86">
        <v>1</v>
      </c>
      <c r="BB86" s="80" t="str">
        <f>REPLACE(INDEX(GroupVertices[Group],MATCH(Edges[[#This Row],[Vertex 1]],GroupVertices[Vertex],0)),1,1,"")</f>
        <v>2</v>
      </c>
      <c r="BC86" s="80" t="str">
        <f>REPLACE(INDEX(GroupVertices[Group],MATCH(Edges[[#This Row],[Vertex 2]],GroupVertices[Vertex],0)),1,1,"")</f>
        <v>2</v>
      </c>
    </row>
    <row r="87" spans="1:55" ht="15">
      <c r="A87" s="66" t="s">
        <v>238</v>
      </c>
      <c r="B87" s="66" t="s">
        <v>348</v>
      </c>
      <c r="C87" s="67" t="s">
        <v>3307</v>
      </c>
      <c r="D87" s="68">
        <v>3</v>
      </c>
      <c r="E87" s="69" t="s">
        <v>132</v>
      </c>
      <c r="F87" s="70">
        <v>35</v>
      </c>
      <c r="G87" s="67"/>
      <c r="H87" s="71"/>
      <c r="I87" s="72"/>
      <c r="J87" s="72"/>
      <c r="K87" s="34"/>
      <c r="L87" s="79">
        <v>87</v>
      </c>
      <c r="M87" s="79"/>
      <c r="N87" s="74"/>
      <c r="O87" s="81" t="s">
        <v>394</v>
      </c>
      <c r="P87" s="83">
        <v>43648.918761574074</v>
      </c>
      <c r="Q87" s="81" t="s">
        <v>407</v>
      </c>
      <c r="R87" s="81"/>
      <c r="S87" s="81"/>
      <c r="T87" s="81"/>
      <c r="U87" s="81"/>
      <c r="V87" s="85" t="s">
        <v>911</v>
      </c>
      <c r="W87" s="83">
        <v>43648.918761574074</v>
      </c>
      <c r="X87" s="85" t="s">
        <v>1032</v>
      </c>
      <c r="Y87" s="81"/>
      <c r="Z87" s="81"/>
      <c r="AA87" s="87" t="s">
        <v>1440</v>
      </c>
      <c r="AB87" s="87" t="s">
        <v>1735</v>
      </c>
      <c r="AC87" s="81" t="b">
        <v>0</v>
      </c>
      <c r="AD87" s="81">
        <v>0</v>
      </c>
      <c r="AE87" s="87" t="s">
        <v>1834</v>
      </c>
      <c r="AF87" s="81" t="b">
        <v>0</v>
      </c>
      <c r="AG87" s="81" t="s">
        <v>1864</v>
      </c>
      <c r="AH87" s="81"/>
      <c r="AI87" s="87" t="s">
        <v>1832</v>
      </c>
      <c r="AJ87" s="81" t="b">
        <v>0</v>
      </c>
      <c r="AK87" s="81">
        <v>0</v>
      </c>
      <c r="AL87" s="87" t="s">
        <v>1832</v>
      </c>
      <c r="AM87" s="81" t="s">
        <v>1879</v>
      </c>
      <c r="AN87" s="81" t="b">
        <v>0</v>
      </c>
      <c r="AO87" s="87" t="s">
        <v>1735</v>
      </c>
      <c r="AP87" s="81" t="s">
        <v>176</v>
      </c>
      <c r="AQ87" s="81">
        <v>0</v>
      </c>
      <c r="AR87" s="81">
        <v>0</v>
      </c>
      <c r="AS87" s="81"/>
      <c r="AT87" s="81"/>
      <c r="AU87" s="81"/>
      <c r="AV87" s="81"/>
      <c r="AW87" s="81"/>
      <c r="AX87" s="81"/>
      <c r="AY87" s="81"/>
      <c r="AZ87" s="81"/>
      <c r="BA87">
        <v>1</v>
      </c>
      <c r="BB87" s="80" t="str">
        <f>REPLACE(INDEX(GroupVertices[Group],MATCH(Edges[[#This Row],[Vertex 1]],GroupVertices[Vertex],0)),1,1,"")</f>
        <v>3</v>
      </c>
      <c r="BC87" s="80" t="str">
        <f>REPLACE(INDEX(GroupVertices[Group],MATCH(Edges[[#This Row],[Vertex 2]],GroupVertices[Vertex],0)),1,1,"")</f>
        <v>3</v>
      </c>
    </row>
    <row r="88" spans="1:55" ht="15">
      <c r="A88" s="66" t="s">
        <v>238</v>
      </c>
      <c r="B88" s="66" t="s">
        <v>336</v>
      </c>
      <c r="C88" s="67" t="s">
        <v>3307</v>
      </c>
      <c r="D88" s="68">
        <v>3</v>
      </c>
      <c r="E88" s="69" t="s">
        <v>132</v>
      </c>
      <c r="F88" s="70">
        <v>35</v>
      </c>
      <c r="G88" s="67"/>
      <c r="H88" s="71"/>
      <c r="I88" s="72"/>
      <c r="J88" s="72"/>
      <c r="K88" s="34"/>
      <c r="L88" s="79">
        <v>88</v>
      </c>
      <c r="M88" s="79"/>
      <c r="N88" s="74"/>
      <c r="O88" s="81" t="s">
        <v>394</v>
      </c>
      <c r="P88" s="83">
        <v>43648.918761574074</v>
      </c>
      <c r="Q88" s="81" t="s">
        <v>407</v>
      </c>
      <c r="R88" s="81"/>
      <c r="S88" s="81"/>
      <c r="T88" s="81"/>
      <c r="U88" s="81"/>
      <c r="V88" s="85" t="s">
        <v>911</v>
      </c>
      <c r="W88" s="83">
        <v>43648.918761574074</v>
      </c>
      <c r="X88" s="85" t="s">
        <v>1032</v>
      </c>
      <c r="Y88" s="81"/>
      <c r="Z88" s="81"/>
      <c r="AA88" s="87" t="s">
        <v>1440</v>
      </c>
      <c r="AB88" s="87" t="s">
        <v>1735</v>
      </c>
      <c r="AC88" s="81" t="b">
        <v>0</v>
      </c>
      <c r="AD88" s="81">
        <v>0</v>
      </c>
      <c r="AE88" s="87" t="s">
        <v>1834</v>
      </c>
      <c r="AF88" s="81" t="b">
        <v>0</v>
      </c>
      <c r="AG88" s="81" t="s">
        <v>1864</v>
      </c>
      <c r="AH88" s="81"/>
      <c r="AI88" s="87" t="s">
        <v>1832</v>
      </c>
      <c r="AJ88" s="81" t="b">
        <v>0</v>
      </c>
      <c r="AK88" s="81">
        <v>0</v>
      </c>
      <c r="AL88" s="87" t="s">
        <v>1832</v>
      </c>
      <c r="AM88" s="81" t="s">
        <v>1879</v>
      </c>
      <c r="AN88" s="81" t="b">
        <v>0</v>
      </c>
      <c r="AO88" s="87" t="s">
        <v>1735</v>
      </c>
      <c r="AP88" s="81" t="s">
        <v>176</v>
      </c>
      <c r="AQ88" s="81">
        <v>0</v>
      </c>
      <c r="AR88" s="81">
        <v>0</v>
      </c>
      <c r="AS88" s="81"/>
      <c r="AT88" s="81"/>
      <c r="AU88" s="81"/>
      <c r="AV88" s="81"/>
      <c r="AW88" s="81"/>
      <c r="AX88" s="81"/>
      <c r="AY88" s="81"/>
      <c r="AZ88" s="81"/>
      <c r="BA88">
        <v>1</v>
      </c>
      <c r="BB88" s="80" t="str">
        <f>REPLACE(INDEX(GroupVertices[Group],MATCH(Edges[[#This Row],[Vertex 1]],GroupVertices[Vertex],0)),1,1,"")</f>
        <v>3</v>
      </c>
      <c r="BC88" s="80" t="str">
        <f>REPLACE(INDEX(GroupVertices[Group],MATCH(Edges[[#This Row],[Vertex 2]],GroupVertices[Vertex],0)),1,1,"")</f>
        <v>3</v>
      </c>
    </row>
    <row r="89" spans="1:55" ht="15">
      <c r="A89" s="66" t="s">
        <v>238</v>
      </c>
      <c r="B89" s="66" t="s">
        <v>303</v>
      </c>
      <c r="C89" s="67" t="s">
        <v>3307</v>
      </c>
      <c r="D89" s="68">
        <v>3</v>
      </c>
      <c r="E89" s="69" t="s">
        <v>132</v>
      </c>
      <c r="F89" s="70">
        <v>35</v>
      </c>
      <c r="G89" s="67"/>
      <c r="H89" s="71"/>
      <c r="I89" s="72"/>
      <c r="J89" s="72"/>
      <c r="K89" s="34"/>
      <c r="L89" s="79">
        <v>89</v>
      </c>
      <c r="M89" s="79"/>
      <c r="N89" s="74"/>
      <c r="O89" s="81" t="s">
        <v>395</v>
      </c>
      <c r="P89" s="83">
        <v>43648.918761574074</v>
      </c>
      <c r="Q89" s="81" t="s">
        <v>407</v>
      </c>
      <c r="R89" s="81"/>
      <c r="S89" s="81"/>
      <c r="T89" s="81"/>
      <c r="U89" s="81"/>
      <c r="V89" s="85" t="s">
        <v>911</v>
      </c>
      <c r="W89" s="83">
        <v>43648.918761574074</v>
      </c>
      <c r="X89" s="85" t="s">
        <v>1032</v>
      </c>
      <c r="Y89" s="81"/>
      <c r="Z89" s="81"/>
      <c r="AA89" s="87" t="s">
        <v>1440</v>
      </c>
      <c r="AB89" s="87" t="s">
        <v>1735</v>
      </c>
      <c r="AC89" s="81" t="b">
        <v>0</v>
      </c>
      <c r="AD89" s="81">
        <v>0</v>
      </c>
      <c r="AE89" s="87" t="s">
        <v>1834</v>
      </c>
      <c r="AF89" s="81" t="b">
        <v>0</v>
      </c>
      <c r="AG89" s="81" t="s">
        <v>1864</v>
      </c>
      <c r="AH89" s="81"/>
      <c r="AI89" s="87" t="s">
        <v>1832</v>
      </c>
      <c r="AJ89" s="81" t="b">
        <v>0</v>
      </c>
      <c r="AK89" s="81">
        <v>0</v>
      </c>
      <c r="AL89" s="87" t="s">
        <v>1832</v>
      </c>
      <c r="AM89" s="81" t="s">
        <v>1879</v>
      </c>
      <c r="AN89" s="81" t="b">
        <v>0</v>
      </c>
      <c r="AO89" s="87" t="s">
        <v>1735</v>
      </c>
      <c r="AP89" s="81" t="s">
        <v>176</v>
      </c>
      <c r="AQ89" s="81">
        <v>0</v>
      </c>
      <c r="AR89" s="81">
        <v>0</v>
      </c>
      <c r="AS89" s="81"/>
      <c r="AT89" s="81"/>
      <c r="AU89" s="81"/>
      <c r="AV89" s="81"/>
      <c r="AW89" s="81"/>
      <c r="AX89" s="81"/>
      <c r="AY89" s="81"/>
      <c r="AZ89" s="81"/>
      <c r="BA89">
        <v>1</v>
      </c>
      <c r="BB89" s="80" t="str">
        <f>REPLACE(INDEX(GroupVertices[Group],MATCH(Edges[[#This Row],[Vertex 1]],GroupVertices[Vertex],0)),1,1,"")</f>
        <v>3</v>
      </c>
      <c r="BC89" s="80" t="str">
        <f>REPLACE(INDEX(GroupVertices[Group],MATCH(Edges[[#This Row],[Vertex 2]],GroupVertices[Vertex],0)),1,1,"")</f>
        <v>1</v>
      </c>
    </row>
    <row r="90" spans="1:55" ht="15">
      <c r="A90" s="66" t="s">
        <v>239</v>
      </c>
      <c r="B90" s="66" t="s">
        <v>355</v>
      </c>
      <c r="C90" s="67" t="s">
        <v>3307</v>
      </c>
      <c r="D90" s="68">
        <v>3</v>
      </c>
      <c r="E90" s="69" t="s">
        <v>132</v>
      </c>
      <c r="F90" s="70">
        <v>35</v>
      </c>
      <c r="G90" s="67"/>
      <c r="H90" s="71"/>
      <c r="I90" s="72"/>
      <c r="J90" s="72"/>
      <c r="K90" s="34"/>
      <c r="L90" s="79">
        <v>90</v>
      </c>
      <c r="M90" s="79"/>
      <c r="N90" s="74"/>
      <c r="O90" s="81" t="s">
        <v>394</v>
      </c>
      <c r="P90" s="83">
        <v>43648.39802083333</v>
      </c>
      <c r="Q90" s="81" t="s">
        <v>408</v>
      </c>
      <c r="R90" s="81"/>
      <c r="S90" s="81"/>
      <c r="T90" s="81"/>
      <c r="U90" s="81"/>
      <c r="V90" s="85" t="s">
        <v>912</v>
      </c>
      <c r="W90" s="83">
        <v>43648.39802083333</v>
      </c>
      <c r="X90" s="85" t="s">
        <v>1033</v>
      </c>
      <c r="Y90" s="81"/>
      <c r="Z90" s="81"/>
      <c r="AA90" s="87" t="s">
        <v>1441</v>
      </c>
      <c r="AB90" s="81"/>
      <c r="AC90" s="81" t="b">
        <v>0</v>
      </c>
      <c r="AD90" s="81">
        <v>0</v>
      </c>
      <c r="AE90" s="87" t="s">
        <v>1832</v>
      </c>
      <c r="AF90" s="81" t="b">
        <v>0</v>
      </c>
      <c r="AG90" s="81" t="s">
        <v>1864</v>
      </c>
      <c r="AH90" s="81"/>
      <c r="AI90" s="87" t="s">
        <v>1832</v>
      </c>
      <c r="AJ90" s="81" t="b">
        <v>0</v>
      </c>
      <c r="AK90" s="81">
        <v>1</v>
      </c>
      <c r="AL90" s="87" t="s">
        <v>1577</v>
      </c>
      <c r="AM90" s="81" t="s">
        <v>1885</v>
      </c>
      <c r="AN90" s="81" t="b">
        <v>0</v>
      </c>
      <c r="AO90" s="87" t="s">
        <v>1577</v>
      </c>
      <c r="AP90" s="81" t="s">
        <v>176</v>
      </c>
      <c r="AQ90" s="81">
        <v>0</v>
      </c>
      <c r="AR90" s="81">
        <v>0</v>
      </c>
      <c r="AS90" s="81"/>
      <c r="AT90" s="81"/>
      <c r="AU90" s="81"/>
      <c r="AV90" s="81"/>
      <c r="AW90" s="81"/>
      <c r="AX90" s="81"/>
      <c r="AY90" s="81"/>
      <c r="AZ90" s="81"/>
      <c r="BA90">
        <v>1</v>
      </c>
      <c r="BB90" s="80" t="str">
        <f>REPLACE(INDEX(GroupVertices[Group],MATCH(Edges[[#This Row],[Vertex 1]],GroupVertices[Vertex],0)),1,1,"")</f>
        <v>1</v>
      </c>
      <c r="BC90" s="80" t="str">
        <f>REPLACE(INDEX(GroupVertices[Group],MATCH(Edges[[#This Row],[Vertex 2]],GroupVertices[Vertex],0)),1,1,"")</f>
        <v>1</v>
      </c>
    </row>
    <row r="91" spans="1:55" ht="15">
      <c r="A91" s="66" t="s">
        <v>239</v>
      </c>
      <c r="B91" s="66" t="s">
        <v>303</v>
      </c>
      <c r="C91" s="67" t="s">
        <v>3308</v>
      </c>
      <c r="D91" s="68">
        <v>3.466666666666667</v>
      </c>
      <c r="E91" s="69" t="s">
        <v>136</v>
      </c>
      <c r="F91" s="70">
        <v>33.46666666666667</v>
      </c>
      <c r="G91" s="67"/>
      <c r="H91" s="71"/>
      <c r="I91" s="72"/>
      <c r="J91" s="72"/>
      <c r="K91" s="34"/>
      <c r="L91" s="79">
        <v>91</v>
      </c>
      <c r="M91" s="79"/>
      <c r="N91" s="74"/>
      <c r="O91" s="81" t="s">
        <v>394</v>
      </c>
      <c r="P91" s="83">
        <v>43648.39802083333</v>
      </c>
      <c r="Q91" s="81" t="s">
        <v>408</v>
      </c>
      <c r="R91" s="81"/>
      <c r="S91" s="81"/>
      <c r="T91" s="81"/>
      <c r="U91" s="81"/>
      <c r="V91" s="85" t="s">
        <v>912</v>
      </c>
      <c r="W91" s="83">
        <v>43648.39802083333</v>
      </c>
      <c r="X91" s="85" t="s">
        <v>1033</v>
      </c>
      <c r="Y91" s="81"/>
      <c r="Z91" s="81"/>
      <c r="AA91" s="87" t="s">
        <v>1441</v>
      </c>
      <c r="AB91" s="81"/>
      <c r="AC91" s="81" t="b">
        <v>0</v>
      </c>
      <c r="AD91" s="81">
        <v>0</v>
      </c>
      <c r="AE91" s="87" t="s">
        <v>1832</v>
      </c>
      <c r="AF91" s="81" t="b">
        <v>0</v>
      </c>
      <c r="AG91" s="81" t="s">
        <v>1864</v>
      </c>
      <c r="AH91" s="81"/>
      <c r="AI91" s="87" t="s">
        <v>1832</v>
      </c>
      <c r="AJ91" s="81" t="b">
        <v>0</v>
      </c>
      <c r="AK91" s="81">
        <v>1</v>
      </c>
      <c r="AL91" s="87" t="s">
        <v>1577</v>
      </c>
      <c r="AM91" s="81" t="s">
        <v>1885</v>
      </c>
      <c r="AN91" s="81" t="b">
        <v>0</v>
      </c>
      <c r="AO91" s="87" t="s">
        <v>1577</v>
      </c>
      <c r="AP91" s="81" t="s">
        <v>176</v>
      </c>
      <c r="AQ91" s="81">
        <v>0</v>
      </c>
      <c r="AR91" s="81">
        <v>0</v>
      </c>
      <c r="AS91" s="81"/>
      <c r="AT91" s="81"/>
      <c r="AU91" s="81"/>
      <c r="AV91" s="81"/>
      <c r="AW91" s="81"/>
      <c r="AX91" s="81"/>
      <c r="AY91" s="81"/>
      <c r="AZ91" s="81"/>
      <c r="BA91">
        <v>2</v>
      </c>
      <c r="BB91" s="80" t="str">
        <f>REPLACE(INDEX(GroupVertices[Group],MATCH(Edges[[#This Row],[Vertex 1]],GroupVertices[Vertex],0)),1,1,"")</f>
        <v>1</v>
      </c>
      <c r="BC91" s="80" t="str">
        <f>REPLACE(INDEX(GroupVertices[Group],MATCH(Edges[[#This Row],[Vertex 2]],GroupVertices[Vertex],0)),1,1,"")</f>
        <v>1</v>
      </c>
    </row>
    <row r="92" spans="1:55" ht="15">
      <c r="A92" s="66" t="s">
        <v>239</v>
      </c>
      <c r="B92" s="66" t="s">
        <v>348</v>
      </c>
      <c r="C92" s="67" t="s">
        <v>3307</v>
      </c>
      <c r="D92" s="68">
        <v>3</v>
      </c>
      <c r="E92" s="69" t="s">
        <v>132</v>
      </c>
      <c r="F92" s="70">
        <v>35</v>
      </c>
      <c r="G92" s="67"/>
      <c r="H92" s="71"/>
      <c r="I92" s="72"/>
      <c r="J92" s="72"/>
      <c r="K92" s="34"/>
      <c r="L92" s="79">
        <v>92</v>
      </c>
      <c r="M92" s="79"/>
      <c r="N92" s="74"/>
      <c r="O92" s="81" t="s">
        <v>394</v>
      </c>
      <c r="P92" s="83">
        <v>43648.91903935185</v>
      </c>
      <c r="Q92" s="81" t="s">
        <v>409</v>
      </c>
      <c r="R92" s="81"/>
      <c r="S92" s="81"/>
      <c r="T92" s="81"/>
      <c r="U92" s="81"/>
      <c r="V92" s="85" t="s">
        <v>912</v>
      </c>
      <c r="W92" s="83">
        <v>43648.91903935185</v>
      </c>
      <c r="X92" s="85" t="s">
        <v>1034</v>
      </c>
      <c r="Y92" s="81"/>
      <c r="Z92" s="81"/>
      <c r="AA92" s="87" t="s">
        <v>1442</v>
      </c>
      <c r="AB92" s="81"/>
      <c r="AC92" s="81" t="b">
        <v>0</v>
      </c>
      <c r="AD92" s="81">
        <v>0</v>
      </c>
      <c r="AE92" s="87" t="s">
        <v>1832</v>
      </c>
      <c r="AF92" s="81" t="b">
        <v>0</v>
      </c>
      <c r="AG92" s="81" t="s">
        <v>1864</v>
      </c>
      <c r="AH92" s="81"/>
      <c r="AI92" s="87" t="s">
        <v>1832</v>
      </c>
      <c r="AJ92" s="81" t="b">
        <v>0</v>
      </c>
      <c r="AK92" s="81">
        <v>3</v>
      </c>
      <c r="AL92" s="87" t="s">
        <v>1736</v>
      </c>
      <c r="AM92" s="81" t="s">
        <v>1885</v>
      </c>
      <c r="AN92" s="81" t="b">
        <v>0</v>
      </c>
      <c r="AO92" s="87" t="s">
        <v>1736</v>
      </c>
      <c r="AP92" s="81" t="s">
        <v>176</v>
      </c>
      <c r="AQ92" s="81">
        <v>0</v>
      </c>
      <c r="AR92" s="81">
        <v>0</v>
      </c>
      <c r="AS92" s="81"/>
      <c r="AT92" s="81"/>
      <c r="AU92" s="81"/>
      <c r="AV92" s="81"/>
      <c r="AW92" s="81"/>
      <c r="AX92" s="81"/>
      <c r="AY92" s="81"/>
      <c r="AZ92" s="81"/>
      <c r="BA92">
        <v>1</v>
      </c>
      <c r="BB92" s="80" t="str">
        <f>REPLACE(INDEX(GroupVertices[Group],MATCH(Edges[[#This Row],[Vertex 1]],GroupVertices[Vertex],0)),1,1,"")</f>
        <v>1</v>
      </c>
      <c r="BC92" s="80" t="str">
        <f>REPLACE(INDEX(GroupVertices[Group],MATCH(Edges[[#This Row],[Vertex 2]],GroupVertices[Vertex],0)),1,1,"")</f>
        <v>3</v>
      </c>
    </row>
    <row r="93" spans="1:55" ht="15">
      <c r="A93" s="66" t="s">
        <v>239</v>
      </c>
      <c r="B93" s="66" t="s">
        <v>303</v>
      </c>
      <c r="C93" s="67" t="s">
        <v>3308</v>
      </c>
      <c r="D93" s="68">
        <v>3.466666666666667</v>
      </c>
      <c r="E93" s="69" t="s">
        <v>136</v>
      </c>
      <c r="F93" s="70">
        <v>33.46666666666667</v>
      </c>
      <c r="G93" s="67"/>
      <c r="H93" s="71"/>
      <c r="I93" s="72"/>
      <c r="J93" s="72"/>
      <c r="K93" s="34"/>
      <c r="L93" s="79">
        <v>93</v>
      </c>
      <c r="M93" s="79"/>
      <c r="N93" s="74"/>
      <c r="O93" s="81" t="s">
        <v>394</v>
      </c>
      <c r="P93" s="83">
        <v>43648.91903935185</v>
      </c>
      <c r="Q93" s="81" t="s">
        <v>409</v>
      </c>
      <c r="R93" s="81"/>
      <c r="S93" s="81"/>
      <c r="T93" s="81"/>
      <c r="U93" s="81"/>
      <c r="V93" s="85" t="s">
        <v>912</v>
      </c>
      <c r="W93" s="83">
        <v>43648.91903935185</v>
      </c>
      <c r="X93" s="85" t="s">
        <v>1034</v>
      </c>
      <c r="Y93" s="81"/>
      <c r="Z93" s="81"/>
      <c r="AA93" s="87" t="s">
        <v>1442</v>
      </c>
      <c r="AB93" s="81"/>
      <c r="AC93" s="81" t="b">
        <v>0</v>
      </c>
      <c r="AD93" s="81">
        <v>0</v>
      </c>
      <c r="AE93" s="87" t="s">
        <v>1832</v>
      </c>
      <c r="AF93" s="81" t="b">
        <v>0</v>
      </c>
      <c r="AG93" s="81" t="s">
        <v>1864</v>
      </c>
      <c r="AH93" s="81"/>
      <c r="AI93" s="87" t="s">
        <v>1832</v>
      </c>
      <c r="AJ93" s="81" t="b">
        <v>0</v>
      </c>
      <c r="AK93" s="81">
        <v>3</v>
      </c>
      <c r="AL93" s="87" t="s">
        <v>1736</v>
      </c>
      <c r="AM93" s="81" t="s">
        <v>1885</v>
      </c>
      <c r="AN93" s="81" t="b">
        <v>0</v>
      </c>
      <c r="AO93" s="87" t="s">
        <v>1736</v>
      </c>
      <c r="AP93" s="81" t="s">
        <v>176</v>
      </c>
      <c r="AQ93" s="81">
        <v>0</v>
      </c>
      <c r="AR93" s="81">
        <v>0</v>
      </c>
      <c r="AS93" s="81"/>
      <c r="AT93" s="81"/>
      <c r="AU93" s="81"/>
      <c r="AV93" s="81"/>
      <c r="AW93" s="81"/>
      <c r="AX93" s="81"/>
      <c r="AY93" s="81"/>
      <c r="AZ93" s="81"/>
      <c r="BA93">
        <v>2</v>
      </c>
      <c r="BB93" s="80" t="str">
        <f>REPLACE(INDEX(GroupVertices[Group],MATCH(Edges[[#This Row],[Vertex 1]],GroupVertices[Vertex],0)),1,1,"")</f>
        <v>1</v>
      </c>
      <c r="BC93" s="80" t="str">
        <f>REPLACE(INDEX(GroupVertices[Group],MATCH(Edges[[#This Row],[Vertex 2]],GroupVertices[Vertex],0)),1,1,"")</f>
        <v>1</v>
      </c>
    </row>
    <row r="94" spans="1:55" ht="15">
      <c r="A94" s="66" t="s">
        <v>240</v>
      </c>
      <c r="B94" s="66" t="s">
        <v>337</v>
      </c>
      <c r="C94" s="67" t="s">
        <v>3307</v>
      </c>
      <c r="D94" s="68">
        <v>3</v>
      </c>
      <c r="E94" s="69" t="s">
        <v>132</v>
      </c>
      <c r="F94" s="70">
        <v>35</v>
      </c>
      <c r="G94" s="67"/>
      <c r="H94" s="71"/>
      <c r="I94" s="72"/>
      <c r="J94" s="72"/>
      <c r="K94" s="34"/>
      <c r="L94" s="79">
        <v>94</v>
      </c>
      <c r="M94" s="79"/>
      <c r="N94" s="74"/>
      <c r="O94" s="81" t="s">
        <v>394</v>
      </c>
      <c r="P94" s="83">
        <v>43649.21056712963</v>
      </c>
      <c r="Q94" s="81" t="s">
        <v>400</v>
      </c>
      <c r="R94" s="81"/>
      <c r="S94" s="81"/>
      <c r="T94" s="81" t="s">
        <v>776</v>
      </c>
      <c r="U94" s="81"/>
      <c r="V94" s="85" t="s">
        <v>913</v>
      </c>
      <c r="W94" s="83">
        <v>43649.21056712963</v>
      </c>
      <c r="X94" s="85" t="s">
        <v>1035</v>
      </c>
      <c r="Y94" s="81"/>
      <c r="Z94" s="81"/>
      <c r="AA94" s="87" t="s">
        <v>1443</v>
      </c>
      <c r="AB94" s="81"/>
      <c r="AC94" s="81" t="b">
        <v>0</v>
      </c>
      <c r="AD94" s="81">
        <v>0</v>
      </c>
      <c r="AE94" s="87" t="s">
        <v>1832</v>
      </c>
      <c r="AF94" s="81" t="b">
        <v>0</v>
      </c>
      <c r="AG94" s="81" t="s">
        <v>1864</v>
      </c>
      <c r="AH94" s="81"/>
      <c r="AI94" s="87" t="s">
        <v>1832</v>
      </c>
      <c r="AJ94" s="81" t="b">
        <v>0</v>
      </c>
      <c r="AK94" s="81">
        <v>19</v>
      </c>
      <c r="AL94" s="87" t="s">
        <v>1564</v>
      </c>
      <c r="AM94" s="81" t="s">
        <v>1880</v>
      </c>
      <c r="AN94" s="81" t="b">
        <v>0</v>
      </c>
      <c r="AO94" s="87" t="s">
        <v>1564</v>
      </c>
      <c r="AP94" s="81" t="s">
        <v>176</v>
      </c>
      <c r="AQ94" s="81">
        <v>0</v>
      </c>
      <c r="AR94" s="81">
        <v>0</v>
      </c>
      <c r="AS94" s="81"/>
      <c r="AT94" s="81"/>
      <c r="AU94" s="81"/>
      <c r="AV94" s="81"/>
      <c r="AW94" s="81"/>
      <c r="AX94" s="81"/>
      <c r="AY94" s="81"/>
      <c r="AZ94" s="81"/>
      <c r="BA94">
        <v>1</v>
      </c>
      <c r="BB94" s="80" t="str">
        <f>REPLACE(INDEX(GroupVertices[Group],MATCH(Edges[[#This Row],[Vertex 1]],GroupVertices[Vertex],0)),1,1,"")</f>
        <v>2</v>
      </c>
      <c r="BC94" s="80" t="str">
        <f>REPLACE(INDEX(GroupVertices[Group],MATCH(Edges[[#This Row],[Vertex 2]],GroupVertices[Vertex],0)),1,1,"")</f>
        <v>2</v>
      </c>
    </row>
    <row r="95" spans="1:55" ht="15">
      <c r="A95" s="66" t="s">
        <v>240</v>
      </c>
      <c r="B95" s="66" t="s">
        <v>303</v>
      </c>
      <c r="C95" s="67" t="s">
        <v>3307</v>
      </c>
      <c r="D95" s="68">
        <v>3</v>
      </c>
      <c r="E95" s="69" t="s">
        <v>132</v>
      </c>
      <c r="F95" s="70">
        <v>35</v>
      </c>
      <c r="G95" s="67"/>
      <c r="H95" s="71"/>
      <c r="I95" s="72"/>
      <c r="J95" s="72"/>
      <c r="K95" s="34"/>
      <c r="L95" s="79">
        <v>95</v>
      </c>
      <c r="M95" s="79"/>
      <c r="N95" s="74"/>
      <c r="O95" s="81" t="s">
        <v>394</v>
      </c>
      <c r="P95" s="83">
        <v>43649.21056712963</v>
      </c>
      <c r="Q95" s="81" t="s">
        <v>400</v>
      </c>
      <c r="R95" s="81"/>
      <c r="S95" s="81"/>
      <c r="T95" s="81" t="s">
        <v>776</v>
      </c>
      <c r="U95" s="81"/>
      <c r="V95" s="85" t="s">
        <v>913</v>
      </c>
      <c r="W95" s="83">
        <v>43649.21056712963</v>
      </c>
      <c r="X95" s="85" t="s">
        <v>1035</v>
      </c>
      <c r="Y95" s="81"/>
      <c r="Z95" s="81"/>
      <c r="AA95" s="87" t="s">
        <v>1443</v>
      </c>
      <c r="AB95" s="81"/>
      <c r="AC95" s="81" t="b">
        <v>0</v>
      </c>
      <c r="AD95" s="81">
        <v>0</v>
      </c>
      <c r="AE95" s="87" t="s">
        <v>1832</v>
      </c>
      <c r="AF95" s="81" t="b">
        <v>0</v>
      </c>
      <c r="AG95" s="81" t="s">
        <v>1864</v>
      </c>
      <c r="AH95" s="81"/>
      <c r="AI95" s="87" t="s">
        <v>1832</v>
      </c>
      <c r="AJ95" s="81" t="b">
        <v>0</v>
      </c>
      <c r="AK95" s="81">
        <v>19</v>
      </c>
      <c r="AL95" s="87" t="s">
        <v>1564</v>
      </c>
      <c r="AM95" s="81" t="s">
        <v>1880</v>
      </c>
      <c r="AN95" s="81" t="b">
        <v>0</v>
      </c>
      <c r="AO95" s="87" t="s">
        <v>1564</v>
      </c>
      <c r="AP95" s="81" t="s">
        <v>176</v>
      </c>
      <c r="AQ95" s="81">
        <v>0</v>
      </c>
      <c r="AR95" s="81">
        <v>0</v>
      </c>
      <c r="AS95" s="81"/>
      <c r="AT95" s="81"/>
      <c r="AU95" s="81"/>
      <c r="AV95" s="81"/>
      <c r="AW95" s="81"/>
      <c r="AX95" s="81"/>
      <c r="AY95" s="81"/>
      <c r="AZ95" s="81"/>
      <c r="BA95">
        <v>1</v>
      </c>
      <c r="BB95" s="80" t="str">
        <f>REPLACE(INDEX(GroupVertices[Group],MATCH(Edges[[#This Row],[Vertex 1]],GroupVertices[Vertex],0)),1,1,"")</f>
        <v>2</v>
      </c>
      <c r="BC95" s="80" t="str">
        <f>REPLACE(INDEX(GroupVertices[Group],MATCH(Edges[[#This Row],[Vertex 2]],GroupVertices[Vertex],0)),1,1,"")</f>
        <v>1</v>
      </c>
    </row>
    <row r="96" spans="1:55" ht="15">
      <c r="A96" s="66" t="s">
        <v>240</v>
      </c>
      <c r="B96" s="66" t="s">
        <v>302</v>
      </c>
      <c r="C96" s="67" t="s">
        <v>3307</v>
      </c>
      <c r="D96" s="68">
        <v>3</v>
      </c>
      <c r="E96" s="69" t="s">
        <v>132</v>
      </c>
      <c r="F96" s="70">
        <v>35</v>
      </c>
      <c r="G96" s="67"/>
      <c r="H96" s="71"/>
      <c r="I96" s="72"/>
      <c r="J96" s="72"/>
      <c r="K96" s="34"/>
      <c r="L96" s="79">
        <v>96</v>
      </c>
      <c r="M96" s="79"/>
      <c r="N96" s="74"/>
      <c r="O96" s="81" t="s">
        <v>394</v>
      </c>
      <c r="P96" s="83">
        <v>43649.21056712963</v>
      </c>
      <c r="Q96" s="81" t="s">
        <v>400</v>
      </c>
      <c r="R96" s="81"/>
      <c r="S96" s="81"/>
      <c r="T96" s="81" t="s">
        <v>776</v>
      </c>
      <c r="U96" s="81"/>
      <c r="V96" s="85" t="s">
        <v>913</v>
      </c>
      <c r="W96" s="83">
        <v>43649.21056712963</v>
      </c>
      <c r="X96" s="85" t="s">
        <v>1035</v>
      </c>
      <c r="Y96" s="81"/>
      <c r="Z96" s="81"/>
      <c r="AA96" s="87" t="s">
        <v>1443</v>
      </c>
      <c r="AB96" s="81"/>
      <c r="AC96" s="81" t="b">
        <v>0</v>
      </c>
      <c r="AD96" s="81">
        <v>0</v>
      </c>
      <c r="AE96" s="87" t="s">
        <v>1832</v>
      </c>
      <c r="AF96" s="81" t="b">
        <v>0</v>
      </c>
      <c r="AG96" s="81" t="s">
        <v>1864</v>
      </c>
      <c r="AH96" s="81"/>
      <c r="AI96" s="87" t="s">
        <v>1832</v>
      </c>
      <c r="AJ96" s="81" t="b">
        <v>0</v>
      </c>
      <c r="AK96" s="81">
        <v>19</v>
      </c>
      <c r="AL96" s="87" t="s">
        <v>1564</v>
      </c>
      <c r="AM96" s="81" t="s">
        <v>1880</v>
      </c>
      <c r="AN96" s="81" t="b">
        <v>0</v>
      </c>
      <c r="AO96" s="87" t="s">
        <v>1564</v>
      </c>
      <c r="AP96" s="81" t="s">
        <v>176</v>
      </c>
      <c r="AQ96" s="81">
        <v>0</v>
      </c>
      <c r="AR96" s="81">
        <v>0</v>
      </c>
      <c r="AS96" s="81"/>
      <c r="AT96" s="81"/>
      <c r="AU96" s="81"/>
      <c r="AV96" s="81"/>
      <c r="AW96" s="81"/>
      <c r="AX96" s="81"/>
      <c r="AY96" s="81"/>
      <c r="AZ96" s="81"/>
      <c r="BA96">
        <v>1</v>
      </c>
      <c r="BB96" s="80" t="str">
        <f>REPLACE(INDEX(GroupVertices[Group],MATCH(Edges[[#This Row],[Vertex 1]],GroupVertices[Vertex],0)),1,1,"")</f>
        <v>2</v>
      </c>
      <c r="BC96" s="80" t="str">
        <f>REPLACE(INDEX(GroupVertices[Group],MATCH(Edges[[#This Row],[Vertex 2]],GroupVertices[Vertex],0)),1,1,"")</f>
        <v>2</v>
      </c>
    </row>
    <row r="97" spans="1:55" ht="15">
      <c r="A97" s="66" t="s">
        <v>241</v>
      </c>
      <c r="B97" s="66" t="s">
        <v>303</v>
      </c>
      <c r="C97" s="67" t="s">
        <v>3307</v>
      </c>
      <c r="D97" s="68">
        <v>3</v>
      </c>
      <c r="E97" s="69" t="s">
        <v>132</v>
      </c>
      <c r="F97" s="70">
        <v>35</v>
      </c>
      <c r="G97" s="67"/>
      <c r="H97" s="71"/>
      <c r="I97" s="72"/>
      <c r="J97" s="72"/>
      <c r="K97" s="34"/>
      <c r="L97" s="79">
        <v>97</v>
      </c>
      <c r="M97" s="79"/>
      <c r="N97" s="74"/>
      <c r="O97" s="81" t="s">
        <v>394</v>
      </c>
      <c r="P97" s="83">
        <v>43649.551666666666</v>
      </c>
      <c r="Q97" s="81" t="s">
        <v>410</v>
      </c>
      <c r="R97" s="81"/>
      <c r="S97" s="81"/>
      <c r="T97" s="81"/>
      <c r="U97" s="81"/>
      <c r="V97" s="85" t="s">
        <v>914</v>
      </c>
      <c r="W97" s="83">
        <v>43649.551666666666</v>
      </c>
      <c r="X97" s="85" t="s">
        <v>1036</v>
      </c>
      <c r="Y97" s="81"/>
      <c r="Z97" s="81"/>
      <c r="AA97" s="87" t="s">
        <v>1444</v>
      </c>
      <c r="AB97" s="81"/>
      <c r="AC97" s="81" t="b">
        <v>0</v>
      </c>
      <c r="AD97" s="81">
        <v>0</v>
      </c>
      <c r="AE97" s="87" t="s">
        <v>1832</v>
      </c>
      <c r="AF97" s="81" t="b">
        <v>0</v>
      </c>
      <c r="AG97" s="81" t="s">
        <v>1864</v>
      </c>
      <c r="AH97" s="81"/>
      <c r="AI97" s="87" t="s">
        <v>1832</v>
      </c>
      <c r="AJ97" s="81" t="b">
        <v>0</v>
      </c>
      <c r="AK97" s="81">
        <v>3</v>
      </c>
      <c r="AL97" s="87" t="s">
        <v>1793</v>
      </c>
      <c r="AM97" s="81" t="s">
        <v>1881</v>
      </c>
      <c r="AN97" s="81" t="b">
        <v>0</v>
      </c>
      <c r="AO97" s="87" t="s">
        <v>1793</v>
      </c>
      <c r="AP97" s="81" t="s">
        <v>176</v>
      </c>
      <c r="AQ97" s="81">
        <v>0</v>
      </c>
      <c r="AR97" s="81">
        <v>0</v>
      </c>
      <c r="AS97" s="81"/>
      <c r="AT97" s="81"/>
      <c r="AU97" s="81"/>
      <c r="AV97" s="81"/>
      <c r="AW97" s="81"/>
      <c r="AX97" s="81"/>
      <c r="AY97" s="81"/>
      <c r="AZ97" s="81"/>
      <c r="BA97">
        <v>1</v>
      </c>
      <c r="BB97" s="80" t="str">
        <f>REPLACE(INDEX(GroupVertices[Group],MATCH(Edges[[#This Row],[Vertex 1]],GroupVertices[Vertex],0)),1,1,"")</f>
        <v>1</v>
      </c>
      <c r="BC97" s="80" t="str">
        <f>REPLACE(INDEX(GroupVertices[Group],MATCH(Edges[[#This Row],[Vertex 2]],GroupVertices[Vertex],0)),1,1,"")</f>
        <v>1</v>
      </c>
    </row>
    <row r="98" spans="1:55" ht="15">
      <c r="A98" s="66" t="s">
        <v>242</v>
      </c>
      <c r="B98" s="66" t="s">
        <v>348</v>
      </c>
      <c r="C98" s="67" t="s">
        <v>3307</v>
      </c>
      <c r="D98" s="68">
        <v>3</v>
      </c>
      <c r="E98" s="69" t="s">
        <v>132</v>
      </c>
      <c r="F98" s="70">
        <v>35</v>
      </c>
      <c r="G98" s="67"/>
      <c r="H98" s="71"/>
      <c r="I98" s="72"/>
      <c r="J98" s="72"/>
      <c r="K98" s="34"/>
      <c r="L98" s="79">
        <v>98</v>
      </c>
      <c r="M98" s="79"/>
      <c r="N98" s="74"/>
      <c r="O98" s="81" t="s">
        <v>394</v>
      </c>
      <c r="P98" s="83">
        <v>43649.660787037035</v>
      </c>
      <c r="Q98" s="81" t="s">
        <v>409</v>
      </c>
      <c r="R98" s="81"/>
      <c r="S98" s="81"/>
      <c r="T98" s="81"/>
      <c r="U98" s="81"/>
      <c r="V98" s="85" t="s">
        <v>915</v>
      </c>
      <c r="W98" s="83">
        <v>43649.660787037035</v>
      </c>
      <c r="X98" s="85" t="s">
        <v>1037</v>
      </c>
      <c r="Y98" s="81"/>
      <c r="Z98" s="81"/>
      <c r="AA98" s="87" t="s">
        <v>1445</v>
      </c>
      <c r="AB98" s="81"/>
      <c r="AC98" s="81" t="b">
        <v>0</v>
      </c>
      <c r="AD98" s="81">
        <v>0</v>
      </c>
      <c r="AE98" s="87" t="s">
        <v>1832</v>
      </c>
      <c r="AF98" s="81" t="b">
        <v>0</v>
      </c>
      <c r="AG98" s="81" t="s">
        <v>1864</v>
      </c>
      <c r="AH98" s="81"/>
      <c r="AI98" s="87" t="s">
        <v>1832</v>
      </c>
      <c r="AJ98" s="81" t="b">
        <v>0</v>
      </c>
      <c r="AK98" s="81">
        <v>8</v>
      </c>
      <c r="AL98" s="87" t="s">
        <v>1735</v>
      </c>
      <c r="AM98" s="81" t="s">
        <v>1881</v>
      </c>
      <c r="AN98" s="81" t="b">
        <v>0</v>
      </c>
      <c r="AO98" s="87" t="s">
        <v>1735</v>
      </c>
      <c r="AP98" s="81" t="s">
        <v>176</v>
      </c>
      <c r="AQ98" s="81">
        <v>0</v>
      </c>
      <c r="AR98" s="81">
        <v>0</v>
      </c>
      <c r="AS98" s="81"/>
      <c r="AT98" s="81"/>
      <c r="AU98" s="81"/>
      <c r="AV98" s="81"/>
      <c r="AW98" s="81"/>
      <c r="AX98" s="81"/>
      <c r="AY98" s="81"/>
      <c r="AZ98" s="81"/>
      <c r="BA98">
        <v>1</v>
      </c>
      <c r="BB98" s="80" t="str">
        <f>REPLACE(INDEX(GroupVertices[Group],MATCH(Edges[[#This Row],[Vertex 1]],GroupVertices[Vertex],0)),1,1,"")</f>
        <v>3</v>
      </c>
      <c r="BC98" s="80" t="str">
        <f>REPLACE(INDEX(GroupVertices[Group],MATCH(Edges[[#This Row],[Vertex 2]],GroupVertices[Vertex],0)),1,1,"")</f>
        <v>3</v>
      </c>
    </row>
    <row r="99" spans="1:55" ht="15">
      <c r="A99" s="66" t="s">
        <v>242</v>
      </c>
      <c r="B99" s="66" t="s">
        <v>303</v>
      </c>
      <c r="C99" s="67" t="s">
        <v>3307</v>
      </c>
      <c r="D99" s="68">
        <v>3</v>
      </c>
      <c r="E99" s="69" t="s">
        <v>132</v>
      </c>
      <c r="F99" s="70">
        <v>35</v>
      </c>
      <c r="G99" s="67"/>
      <c r="H99" s="71"/>
      <c r="I99" s="72"/>
      <c r="J99" s="72"/>
      <c r="K99" s="34"/>
      <c r="L99" s="79">
        <v>99</v>
      </c>
      <c r="M99" s="79"/>
      <c r="N99" s="74"/>
      <c r="O99" s="81" t="s">
        <v>394</v>
      </c>
      <c r="P99" s="83">
        <v>43649.660787037035</v>
      </c>
      <c r="Q99" s="81" t="s">
        <v>409</v>
      </c>
      <c r="R99" s="81"/>
      <c r="S99" s="81"/>
      <c r="T99" s="81"/>
      <c r="U99" s="81"/>
      <c r="V99" s="85" t="s">
        <v>915</v>
      </c>
      <c r="W99" s="83">
        <v>43649.660787037035</v>
      </c>
      <c r="X99" s="85" t="s">
        <v>1037</v>
      </c>
      <c r="Y99" s="81"/>
      <c r="Z99" s="81"/>
      <c r="AA99" s="87" t="s">
        <v>1445</v>
      </c>
      <c r="AB99" s="81"/>
      <c r="AC99" s="81" t="b">
        <v>0</v>
      </c>
      <c r="AD99" s="81">
        <v>0</v>
      </c>
      <c r="AE99" s="87" t="s">
        <v>1832</v>
      </c>
      <c r="AF99" s="81" t="b">
        <v>0</v>
      </c>
      <c r="AG99" s="81" t="s">
        <v>1864</v>
      </c>
      <c r="AH99" s="81"/>
      <c r="AI99" s="87" t="s">
        <v>1832</v>
      </c>
      <c r="AJ99" s="81" t="b">
        <v>0</v>
      </c>
      <c r="AK99" s="81">
        <v>8</v>
      </c>
      <c r="AL99" s="87" t="s">
        <v>1735</v>
      </c>
      <c r="AM99" s="81" t="s">
        <v>1881</v>
      </c>
      <c r="AN99" s="81" t="b">
        <v>0</v>
      </c>
      <c r="AO99" s="87" t="s">
        <v>1735</v>
      </c>
      <c r="AP99" s="81" t="s">
        <v>176</v>
      </c>
      <c r="AQ99" s="81">
        <v>0</v>
      </c>
      <c r="AR99" s="81">
        <v>0</v>
      </c>
      <c r="AS99" s="81"/>
      <c r="AT99" s="81"/>
      <c r="AU99" s="81"/>
      <c r="AV99" s="81"/>
      <c r="AW99" s="81"/>
      <c r="AX99" s="81"/>
      <c r="AY99" s="81"/>
      <c r="AZ99" s="81"/>
      <c r="BA99">
        <v>1</v>
      </c>
      <c r="BB99" s="80" t="str">
        <f>REPLACE(INDEX(GroupVertices[Group],MATCH(Edges[[#This Row],[Vertex 1]],GroupVertices[Vertex],0)),1,1,"")</f>
        <v>3</v>
      </c>
      <c r="BC99" s="80" t="str">
        <f>REPLACE(INDEX(GroupVertices[Group],MATCH(Edges[[#This Row],[Vertex 2]],GroupVertices[Vertex],0)),1,1,"")</f>
        <v>1</v>
      </c>
    </row>
    <row r="100" spans="1:55" ht="15">
      <c r="A100" s="66" t="s">
        <v>243</v>
      </c>
      <c r="B100" s="66" t="s">
        <v>348</v>
      </c>
      <c r="C100" s="67" t="s">
        <v>3307</v>
      </c>
      <c r="D100" s="68">
        <v>3</v>
      </c>
      <c r="E100" s="69" t="s">
        <v>132</v>
      </c>
      <c r="F100" s="70">
        <v>35</v>
      </c>
      <c r="G100" s="67"/>
      <c r="H100" s="71"/>
      <c r="I100" s="72"/>
      <c r="J100" s="72"/>
      <c r="K100" s="34"/>
      <c r="L100" s="79">
        <v>100</v>
      </c>
      <c r="M100" s="79"/>
      <c r="N100" s="74"/>
      <c r="O100" s="81" t="s">
        <v>394</v>
      </c>
      <c r="P100" s="83">
        <v>43649.66119212963</v>
      </c>
      <c r="Q100" s="81" t="s">
        <v>409</v>
      </c>
      <c r="R100" s="81"/>
      <c r="S100" s="81"/>
      <c r="T100" s="81"/>
      <c r="U100" s="81"/>
      <c r="V100" s="85" t="s">
        <v>916</v>
      </c>
      <c r="W100" s="83">
        <v>43649.66119212963</v>
      </c>
      <c r="X100" s="85" t="s">
        <v>1038</v>
      </c>
      <c r="Y100" s="81"/>
      <c r="Z100" s="81"/>
      <c r="AA100" s="87" t="s">
        <v>1446</v>
      </c>
      <c r="AB100" s="81"/>
      <c r="AC100" s="81" t="b">
        <v>0</v>
      </c>
      <c r="AD100" s="81">
        <v>0</v>
      </c>
      <c r="AE100" s="87" t="s">
        <v>1832</v>
      </c>
      <c r="AF100" s="81" t="b">
        <v>0</v>
      </c>
      <c r="AG100" s="81" t="s">
        <v>1864</v>
      </c>
      <c r="AH100" s="81"/>
      <c r="AI100" s="87" t="s">
        <v>1832</v>
      </c>
      <c r="AJ100" s="81" t="b">
        <v>0</v>
      </c>
      <c r="AK100" s="81">
        <v>8</v>
      </c>
      <c r="AL100" s="87" t="s">
        <v>1735</v>
      </c>
      <c r="AM100" s="81" t="s">
        <v>1881</v>
      </c>
      <c r="AN100" s="81" t="b">
        <v>0</v>
      </c>
      <c r="AO100" s="87" t="s">
        <v>1735</v>
      </c>
      <c r="AP100" s="81" t="s">
        <v>176</v>
      </c>
      <c r="AQ100" s="81">
        <v>0</v>
      </c>
      <c r="AR100" s="81">
        <v>0</v>
      </c>
      <c r="AS100" s="81"/>
      <c r="AT100" s="81"/>
      <c r="AU100" s="81"/>
      <c r="AV100" s="81"/>
      <c r="AW100" s="81"/>
      <c r="AX100" s="81"/>
      <c r="AY100" s="81"/>
      <c r="AZ100" s="81"/>
      <c r="BA100">
        <v>1</v>
      </c>
      <c r="BB100" s="80" t="str">
        <f>REPLACE(INDEX(GroupVertices[Group],MATCH(Edges[[#This Row],[Vertex 1]],GroupVertices[Vertex],0)),1,1,"")</f>
        <v>3</v>
      </c>
      <c r="BC100" s="80" t="str">
        <f>REPLACE(INDEX(GroupVertices[Group],MATCH(Edges[[#This Row],[Vertex 2]],GroupVertices[Vertex],0)),1,1,"")</f>
        <v>3</v>
      </c>
    </row>
    <row r="101" spans="1:55" ht="15">
      <c r="A101" s="66" t="s">
        <v>243</v>
      </c>
      <c r="B101" s="66" t="s">
        <v>303</v>
      </c>
      <c r="C101" s="67" t="s">
        <v>3307</v>
      </c>
      <c r="D101" s="68">
        <v>3</v>
      </c>
      <c r="E101" s="69" t="s">
        <v>132</v>
      </c>
      <c r="F101" s="70">
        <v>35</v>
      </c>
      <c r="G101" s="67"/>
      <c r="H101" s="71"/>
      <c r="I101" s="72"/>
      <c r="J101" s="72"/>
      <c r="K101" s="34"/>
      <c r="L101" s="79">
        <v>101</v>
      </c>
      <c r="M101" s="79"/>
      <c r="N101" s="74"/>
      <c r="O101" s="81" t="s">
        <v>394</v>
      </c>
      <c r="P101" s="83">
        <v>43649.66119212963</v>
      </c>
      <c r="Q101" s="81" t="s">
        <v>409</v>
      </c>
      <c r="R101" s="81"/>
      <c r="S101" s="81"/>
      <c r="T101" s="81"/>
      <c r="U101" s="81"/>
      <c r="V101" s="85" t="s">
        <v>916</v>
      </c>
      <c r="W101" s="83">
        <v>43649.66119212963</v>
      </c>
      <c r="X101" s="85" t="s">
        <v>1038</v>
      </c>
      <c r="Y101" s="81"/>
      <c r="Z101" s="81"/>
      <c r="AA101" s="87" t="s">
        <v>1446</v>
      </c>
      <c r="AB101" s="81"/>
      <c r="AC101" s="81" t="b">
        <v>0</v>
      </c>
      <c r="AD101" s="81">
        <v>0</v>
      </c>
      <c r="AE101" s="87" t="s">
        <v>1832</v>
      </c>
      <c r="AF101" s="81" t="b">
        <v>0</v>
      </c>
      <c r="AG101" s="81" t="s">
        <v>1864</v>
      </c>
      <c r="AH101" s="81"/>
      <c r="AI101" s="87" t="s">
        <v>1832</v>
      </c>
      <c r="AJ101" s="81" t="b">
        <v>0</v>
      </c>
      <c r="AK101" s="81">
        <v>8</v>
      </c>
      <c r="AL101" s="87" t="s">
        <v>1735</v>
      </c>
      <c r="AM101" s="81" t="s">
        <v>1881</v>
      </c>
      <c r="AN101" s="81" t="b">
        <v>0</v>
      </c>
      <c r="AO101" s="87" t="s">
        <v>1735</v>
      </c>
      <c r="AP101" s="81" t="s">
        <v>176</v>
      </c>
      <c r="AQ101" s="81">
        <v>0</v>
      </c>
      <c r="AR101" s="81">
        <v>0</v>
      </c>
      <c r="AS101" s="81"/>
      <c r="AT101" s="81"/>
      <c r="AU101" s="81"/>
      <c r="AV101" s="81"/>
      <c r="AW101" s="81"/>
      <c r="AX101" s="81"/>
      <c r="AY101" s="81"/>
      <c r="AZ101" s="81"/>
      <c r="BA101">
        <v>1</v>
      </c>
      <c r="BB101" s="80" t="str">
        <f>REPLACE(INDEX(GroupVertices[Group],MATCH(Edges[[#This Row],[Vertex 1]],GroupVertices[Vertex],0)),1,1,"")</f>
        <v>3</v>
      </c>
      <c r="BC101" s="80" t="str">
        <f>REPLACE(INDEX(GroupVertices[Group],MATCH(Edges[[#This Row],[Vertex 2]],GroupVertices[Vertex],0)),1,1,"")</f>
        <v>1</v>
      </c>
    </row>
    <row r="102" spans="1:55" ht="15">
      <c r="A102" s="66" t="s">
        <v>244</v>
      </c>
      <c r="B102" s="66" t="s">
        <v>303</v>
      </c>
      <c r="C102" s="67" t="s">
        <v>3307</v>
      </c>
      <c r="D102" s="68">
        <v>3</v>
      </c>
      <c r="E102" s="69" t="s">
        <v>132</v>
      </c>
      <c r="F102" s="70">
        <v>35</v>
      </c>
      <c r="G102" s="67"/>
      <c r="H102" s="71"/>
      <c r="I102" s="72"/>
      <c r="J102" s="72"/>
      <c r="K102" s="34"/>
      <c r="L102" s="79">
        <v>102</v>
      </c>
      <c r="M102" s="79"/>
      <c r="N102" s="74"/>
      <c r="O102" s="81" t="s">
        <v>394</v>
      </c>
      <c r="P102" s="83">
        <v>43649.69700231482</v>
      </c>
      <c r="Q102" s="81" t="s">
        <v>411</v>
      </c>
      <c r="R102" s="81"/>
      <c r="S102" s="81"/>
      <c r="T102" s="81"/>
      <c r="U102" s="81"/>
      <c r="V102" s="85" t="s">
        <v>917</v>
      </c>
      <c r="W102" s="83">
        <v>43649.69700231482</v>
      </c>
      <c r="X102" s="85" t="s">
        <v>1039</v>
      </c>
      <c r="Y102" s="81"/>
      <c r="Z102" s="81"/>
      <c r="AA102" s="87" t="s">
        <v>1447</v>
      </c>
      <c r="AB102" s="81"/>
      <c r="AC102" s="81" t="b">
        <v>0</v>
      </c>
      <c r="AD102" s="81">
        <v>0</v>
      </c>
      <c r="AE102" s="87" t="s">
        <v>1832</v>
      </c>
      <c r="AF102" s="81" t="b">
        <v>0</v>
      </c>
      <c r="AG102" s="81" t="s">
        <v>1864</v>
      </c>
      <c r="AH102" s="81"/>
      <c r="AI102" s="87" t="s">
        <v>1832</v>
      </c>
      <c r="AJ102" s="81" t="b">
        <v>0</v>
      </c>
      <c r="AK102" s="81">
        <v>3</v>
      </c>
      <c r="AL102" s="87" t="s">
        <v>1794</v>
      </c>
      <c r="AM102" s="81" t="s">
        <v>1880</v>
      </c>
      <c r="AN102" s="81" t="b">
        <v>0</v>
      </c>
      <c r="AO102" s="87" t="s">
        <v>1794</v>
      </c>
      <c r="AP102" s="81" t="s">
        <v>176</v>
      </c>
      <c r="AQ102" s="81">
        <v>0</v>
      </c>
      <c r="AR102" s="81">
        <v>0</v>
      </c>
      <c r="AS102" s="81"/>
      <c r="AT102" s="81"/>
      <c r="AU102" s="81"/>
      <c r="AV102" s="81"/>
      <c r="AW102" s="81"/>
      <c r="AX102" s="81"/>
      <c r="AY102" s="81"/>
      <c r="AZ102" s="81"/>
      <c r="BA102">
        <v>1</v>
      </c>
      <c r="BB102" s="80" t="str">
        <f>REPLACE(INDEX(GroupVertices[Group],MATCH(Edges[[#This Row],[Vertex 1]],GroupVertices[Vertex],0)),1,1,"")</f>
        <v>1</v>
      </c>
      <c r="BC102" s="80" t="str">
        <f>REPLACE(INDEX(GroupVertices[Group],MATCH(Edges[[#This Row],[Vertex 2]],GroupVertices[Vertex],0)),1,1,"")</f>
        <v>1</v>
      </c>
    </row>
    <row r="103" spans="1:55" ht="15">
      <c r="A103" s="66" t="s">
        <v>245</v>
      </c>
      <c r="B103" s="66" t="s">
        <v>303</v>
      </c>
      <c r="C103" s="67" t="s">
        <v>3307</v>
      </c>
      <c r="D103" s="68">
        <v>3</v>
      </c>
      <c r="E103" s="69" t="s">
        <v>132</v>
      </c>
      <c r="F103" s="70">
        <v>35</v>
      </c>
      <c r="G103" s="67"/>
      <c r="H103" s="71"/>
      <c r="I103" s="72"/>
      <c r="J103" s="72"/>
      <c r="K103" s="34"/>
      <c r="L103" s="79">
        <v>103</v>
      </c>
      <c r="M103" s="79"/>
      <c r="N103" s="74"/>
      <c r="O103" s="81" t="s">
        <v>394</v>
      </c>
      <c r="P103" s="83">
        <v>43649.72703703704</v>
      </c>
      <c r="Q103" s="81" t="s">
        <v>410</v>
      </c>
      <c r="R103" s="81"/>
      <c r="S103" s="81"/>
      <c r="T103" s="81"/>
      <c r="U103" s="81"/>
      <c r="V103" s="85" t="s">
        <v>918</v>
      </c>
      <c r="W103" s="83">
        <v>43649.72703703704</v>
      </c>
      <c r="X103" s="85" t="s">
        <v>1040</v>
      </c>
      <c r="Y103" s="81"/>
      <c r="Z103" s="81"/>
      <c r="AA103" s="87" t="s">
        <v>1448</v>
      </c>
      <c r="AB103" s="81"/>
      <c r="AC103" s="81" t="b">
        <v>0</v>
      </c>
      <c r="AD103" s="81">
        <v>0</v>
      </c>
      <c r="AE103" s="87" t="s">
        <v>1832</v>
      </c>
      <c r="AF103" s="81" t="b">
        <v>0</v>
      </c>
      <c r="AG103" s="81" t="s">
        <v>1864</v>
      </c>
      <c r="AH103" s="81"/>
      <c r="AI103" s="87" t="s">
        <v>1832</v>
      </c>
      <c r="AJ103" s="81" t="b">
        <v>0</v>
      </c>
      <c r="AK103" s="81">
        <v>4</v>
      </c>
      <c r="AL103" s="87" t="s">
        <v>1795</v>
      </c>
      <c r="AM103" s="81" t="s">
        <v>1882</v>
      </c>
      <c r="AN103" s="81" t="b">
        <v>0</v>
      </c>
      <c r="AO103" s="87" t="s">
        <v>1795</v>
      </c>
      <c r="AP103" s="81" t="s">
        <v>176</v>
      </c>
      <c r="AQ103" s="81">
        <v>0</v>
      </c>
      <c r="AR103" s="81">
        <v>0</v>
      </c>
      <c r="AS103" s="81"/>
      <c r="AT103" s="81"/>
      <c r="AU103" s="81"/>
      <c r="AV103" s="81"/>
      <c r="AW103" s="81"/>
      <c r="AX103" s="81"/>
      <c r="AY103" s="81"/>
      <c r="AZ103" s="81"/>
      <c r="BA103">
        <v>1</v>
      </c>
      <c r="BB103" s="80" t="str">
        <f>REPLACE(INDEX(GroupVertices[Group],MATCH(Edges[[#This Row],[Vertex 1]],GroupVertices[Vertex],0)),1,1,"")</f>
        <v>1</v>
      </c>
      <c r="BC103" s="80" t="str">
        <f>REPLACE(INDEX(GroupVertices[Group],MATCH(Edges[[#This Row],[Vertex 2]],GroupVertices[Vertex],0)),1,1,"")</f>
        <v>1</v>
      </c>
    </row>
    <row r="104" spans="1:55" ht="15">
      <c r="A104" s="66" t="s">
        <v>246</v>
      </c>
      <c r="B104" s="66" t="s">
        <v>356</v>
      </c>
      <c r="C104" s="67" t="s">
        <v>3307</v>
      </c>
      <c r="D104" s="68">
        <v>3</v>
      </c>
      <c r="E104" s="69" t="s">
        <v>132</v>
      </c>
      <c r="F104" s="70">
        <v>35</v>
      </c>
      <c r="G104" s="67"/>
      <c r="H104" s="71"/>
      <c r="I104" s="72"/>
      <c r="J104" s="72"/>
      <c r="K104" s="34"/>
      <c r="L104" s="79">
        <v>104</v>
      </c>
      <c r="M104" s="79"/>
      <c r="N104" s="74"/>
      <c r="O104" s="81" t="s">
        <v>395</v>
      </c>
      <c r="P104" s="83">
        <v>43649.765555555554</v>
      </c>
      <c r="Q104" s="81" t="s">
        <v>412</v>
      </c>
      <c r="R104" s="85" t="s">
        <v>684</v>
      </c>
      <c r="S104" s="81" t="s">
        <v>747</v>
      </c>
      <c r="T104" s="81"/>
      <c r="U104" s="81"/>
      <c r="V104" s="85" t="s">
        <v>919</v>
      </c>
      <c r="W104" s="83">
        <v>43649.765555555554</v>
      </c>
      <c r="X104" s="85" t="s">
        <v>1041</v>
      </c>
      <c r="Y104" s="81"/>
      <c r="Z104" s="81"/>
      <c r="AA104" s="87" t="s">
        <v>1449</v>
      </c>
      <c r="AB104" s="81"/>
      <c r="AC104" s="81" t="b">
        <v>0</v>
      </c>
      <c r="AD104" s="81">
        <v>1</v>
      </c>
      <c r="AE104" s="87" t="s">
        <v>1835</v>
      </c>
      <c r="AF104" s="81" t="b">
        <v>1</v>
      </c>
      <c r="AG104" s="81" t="s">
        <v>1864</v>
      </c>
      <c r="AH104" s="81"/>
      <c r="AI104" s="87" t="s">
        <v>1796</v>
      </c>
      <c r="AJ104" s="81" t="b">
        <v>0</v>
      </c>
      <c r="AK104" s="81">
        <v>0</v>
      </c>
      <c r="AL104" s="87" t="s">
        <v>1832</v>
      </c>
      <c r="AM104" s="81" t="s">
        <v>1881</v>
      </c>
      <c r="AN104" s="81" t="b">
        <v>0</v>
      </c>
      <c r="AO104" s="87" t="s">
        <v>1449</v>
      </c>
      <c r="AP104" s="81" t="s">
        <v>176</v>
      </c>
      <c r="AQ104" s="81">
        <v>0</v>
      </c>
      <c r="AR104" s="81">
        <v>0</v>
      </c>
      <c r="AS104" s="81"/>
      <c r="AT104" s="81"/>
      <c r="AU104" s="81"/>
      <c r="AV104" s="81"/>
      <c r="AW104" s="81"/>
      <c r="AX104" s="81"/>
      <c r="AY104" s="81"/>
      <c r="AZ104" s="81"/>
      <c r="BA104">
        <v>1</v>
      </c>
      <c r="BB104" s="80" t="str">
        <f>REPLACE(INDEX(GroupVertices[Group],MATCH(Edges[[#This Row],[Vertex 1]],GroupVertices[Vertex],0)),1,1,"")</f>
        <v>15</v>
      </c>
      <c r="BC104" s="80" t="str">
        <f>REPLACE(INDEX(GroupVertices[Group],MATCH(Edges[[#This Row],[Vertex 2]],GroupVertices[Vertex],0)),1,1,"")</f>
        <v>15</v>
      </c>
    </row>
    <row r="105" spans="1:55" ht="15">
      <c r="A105" s="66" t="s">
        <v>247</v>
      </c>
      <c r="B105" s="66" t="s">
        <v>348</v>
      </c>
      <c r="C105" s="67" t="s">
        <v>3307</v>
      </c>
      <c r="D105" s="68">
        <v>3</v>
      </c>
      <c r="E105" s="69" t="s">
        <v>132</v>
      </c>
      <c r="F105" s="70">
        <v>35</v>
      </c>
      <c r="G105" s="67"/>
      <c r="H105" s="71"/>
      <c r="I105" s="72"/>
      <c r="J105" s="72"/>
      <c r="K105" s="34"/>
      <c r="L105" s="79">
        <v>105</v>
      </c>
      <c r="M105" s="79"/>
      <c r="N105" s="74"/>
      <c r="O105" s="81" t="s">
        <v>394</v>
      </c>
      <c r="P105" s="83">
        <v>43649.886087962965</v>
      </c>
      <c r="Q105" s="81" t="s">
        <v>413</v>
      </c>
      <c r="R105" s="81"/>
      <c r="S105" s="81"/>
      <c r="T105" s="81"/>
      <c r="U105" s="81"/>
      <c r="V105" s="85" t="s">
        <v>920</v>
      </c>
      <c r="W105" s="83">
        <v>43649.886087962965</v>
      </c>
      <c r="X105" s="85" t="s">
        <v>1042</v>
      </c>
      <c r="Y105" s="81"/>
      <c r="Z105" s="81"/>
      <c r="AA105" s="87" t="s">
        <v>1450</v>
      </c>
      <c r="AB105" s="81"/>
      <c r="AC105" s="81" t="b">
        <v>0</v>
      </c>
      <c r="AD105" s="81">
        <v>0</v>
      </c>
      <c r="AE105" s="87" t="s">
        <v>1832</v>
      </c>
      <c r="AF105" s="81" t="b">
        <v>0</v>
      </c>
      <c r="AG105" s="81" t="s">
        <v>1864</v>
      </c>
      <c r="AH105" s="81"/>
      <c r="AI105" s="87" t="s">
        <v>1832</v>
      </c>
      <c r="AJ105" s="81" t="b">
        <v>0</v>
      </c>
      <c r="AK105" s="81">
        <v>4</v>
      </c>
      <c r="AL105" s="87" t="s">
        <v>1739</v>
      </c>
      <c r="AM105" s="81" t="s">
        <v>1881</v>
      </c>
      <c r="AN105" s="81" t="b">
        <v>0</v>
      </c>
      <c r="AO105" s="87" t="s">
        <v>1739</v>
      </c>
      <c r="AP105" s="81" t="s">
        <v>176</v>
      </c>
      <c r="AQ105" s="81">
        <v>0</v>
      </c>
      <c r="AR105" s="81">
        <v>0</v>
      </c>
      <c r="AS105" s="81"/>
      <c r="AT105" s="81"/>
      <c r="AU105" s="81"/>
      <c r="AV105" s="81"/>
      <c r="AW105" s="81"/>
      <c r="AX105" s="81"/>
      <c r="AY105" s="81"/>
      <c r="AZ105" s="81"/>
      <c r="BA105">
        <v>1</v>
      </c>
      <c r="BB105" s="80" t="str">
        <f>REPLACE(INDEX(GroupVertices[Group],MATCH(Edges[[#This Row],[Vertex 1]],GroupVertices[Vertex],0)),1,1,"")</f>
        <v>3</v>
      </c>
      <c r="BC105" s="80" t="str">
        <f>REPLACE(INDEX(GroupVertices[Group],MATCH(Edges[[#This Row],[Vertex 2]],GroupVertices[Vertex],0)),1,1,"")</f>
        <v>3</v>
      </c>
    </row>
    <row r="106" spans="1:55" ht="15">
      <c r="A106" s="66" t="s">
        <v>247</v>
      </c>
      <c r="B106" s="66" t="s">
        <v>303</v>
      </c>
      <c r="C106" s="67" t="s">
        <v>3307</v>
      </c>
      <c r="D106" s="68">
        <v>3</v>
      </c>
      <c r="E106" s="69" t="s">
        <v>132</v>
      </c>
      <c r="F106" s="70">
        <v>35</v>
      </c>
      <c r="G106" s="67"/>
      <c r="H106" s="71"/>
      <c r="I106" s="72"/>
      <c r="J106" s="72"/>
      <c r="K106" s="34"/>
      <c r="L106" s="79">
        <v>106</v>
      </c>
      <c r="M106" s="79"/>
      <c r="N106" s="74"/>
      <c r="O106" s="81" t="s">
        <v>394</v>
      </c>
      <c r="P106" s="83">
        <v>43649.886087962965</v>
      </c>
      <c r="Q106" s="81" t="s">
        <v>413</v>
      </c>
      <c r="R106" s="81"/>
      <c r="S106" s="81"/>
      <c r="T106" s="81"/>
      <c r="U106" s="81"/>
      <c r="V106" s="85" t="s">
        <v>920</v>
      </c>
      <c r="W106" s="83">
        <v>43649.886087962965</v>
      </c>
      <c r="X106" s="85" t="s">
        <v>1042</v>
      </c>
      <c r="Y106" s="81"/>
      <c r="Z106" s="81"/>
      <c r="AA106" s="87" t="s">
        <v>1450</v>
      </c>
      <c r="AB106" s="81"/>
      <c r="AC106" s="81" t="b">
        <v>0</v>
      </c>
      <c r="AD106" s="81">
        <v>0</v>
      </c>
      <c r="AE106" s="87" t="s">
        <v>1832</v>
      </c>
      <c r="AF106" s="81" t="b">
        <v>0</v>
      </c>
      <c r="AG106" s="81" t="s">
        <v>1864</v>
      </c>
      <c r="AH106" s="81"/>
      <c r="AI106" s="87" t="s">
        <v>1832</v>
      </c>
      <c r="AJ106" s="81" t="b">
        <v>0</v>
      </c>
      <c r="AK106" s="81">
        <v>4</v>
      </c>
      <c r="AL106" s="87" t="s">
        <v>1739</v>
      </c>
      <c r="AM106" s="81" t="s">
        <v>1881</v>
      </c>
      <c r="AN106" s="81" t="b">
        <v>0</v>
      </c>
      <c r="AO106" s="87" t="s">
        <v>1739</v>
      </c>
      <c r="AP106" s="81" t="s">
        <v>176</v>
      </c>
      <c r="AQ106" s="81">
        <v>0</v>
      </c>
      <c r="AR106" s="81">
        <v>0</v>
      </c>
      <c r="AS106" s="81"/>
      <c r="AT106" s="81"/>
      <c r="AU106" s="81"/>
      <c r="AV106" s="81"/>
      <c r="AW106" s="81"/>
      <c r="AX106" s="81"/>
      <c r="AY106" s="81"/>
      <c r="AZ106" s="81"/>
      <c r="BA106">
        <v>1</v>
      </c>
      <c r="BB106" s="80" t="str">
        <f>REPLACE(INDEX(GroupVertices[Group],MATCH(Edges[[#This Row],[Vertex 1]],GroupVertices[Vertex],0)),1,1,"")</f>
        <v>3</v>
      </c>
      <c r="BC106" s="80" t="str">
        <f>REPLACE(INDEX(GroupVertices[Group],MATCH(Edges[[#This Row],[Vertex 2]],GroupVertices[Vertex],0)),1,1,"")</f>
        <v>1</v>
      </c>
    </row>
    <row r="107" spans="1:55" ht="15">
      <c r="A107" s="66" t="s">
        <v>248</v>
      </c>
      <c r="B107" s="66" t="s">
        <v>316</v>
      </c>
      <c r="C107" s="67" t="s">
        <v>3307</v>
      </c>
      <c r="D107" s="68">
        <v>3</v>
      </c>
      <c r="E107" s="69" t="s">
        <v>132</v>
      </c>
      <c r="F107" s="70">
        <v>35</v>
      </c>
      <c r="G107" s="67"/>
      <c r="H107" s="71"/>
      <c r="I107" s="72"/>
      <c r="J107" s="72"/>
      <c r="K107" s="34"/>
      <c r="L107" s="79">
        <v>107</v>
      </c>
      <c r="M107" s="79"/>
      <c r="N107" s="74"/>
      <c r="O107" s="81" t="s">
        <v>394</v>
      </c>
      <c r="P107" s="83">
        <v>43649.89519675926</v>
      </c>
      <c r="Q107" s="81" t="s">
        <v>414</v>
      </c>
      <c r="R107" s="81"/>
      <c r="S107" s="81"/>
      <c r="T107" s="81"/>
      <c r="U107" s="81"/>
      <c r="V107" s="85" t="s">
        <v>921</v>
      </c>
      <c r="W107" s="83">
        <v>43649.89519675926</v>
      </c>
      <c r="X107" s="85" t="s">
        <v>1043</v>
      </c>
      <c r="Y107" s="81"/>
      <c r="Z107" s="81"/>
      <c r="AA107" s="87" t="s">
        <v>1451</v>
      </c>
      <c r="AB107" s="81"/>
      <c r="AC107" s="81" t="b">
        <v>0</v>
      </c>
      <c r="AD107" s="81">
        <v>0</v>
      </c>
      <c r="AE107" s="87" t="s">
        <v>1832</v>
      </c>
      <c r="AF107" s="81" t="b">
        <v>0</v>
      </c>
      <c r="AG107" s="81" t="s">
        <v>1864</v>
      </c>
      <c r="AH107" s="81"/>
      <c r="AI107" s="87" t="s">
        <v>1832</v>
      </c>
      <c r="AJ107" s="81" t="b">
        <v>0</v>
      </c>
      <c r="AK107" s="81">
        <v>6</v>
      </c>
      <c r="AL107" s="87" t="s">
        <v>1600</v>
      </c>
      <c r="AM107" s="81" t="s">
        <v>1880</v>
      </c>
      <c r="AN107" s="81" t="b">
        <v>0</v>
      </c>
      <c r="AO107" s="87" t="s">
        <v>1600</v>
      </c>
      <c r="AP107" s="81" t="s">
        <v>176</v>
      </c>
      <c r="AQ107" s="81">
        <v>0</v>
      </c>
      <c r="AR107" s="81">
        <v>0</v>
      </c>
      <c r="AS107" s="81"/>
      <c r="AT107" s="81"/>
      <c r="AU107" s="81"/>
      <c r="AV107" s="81"/>
      <c r="AW107" s="81"/>
      <c r="AX107" s="81"/>
      <c r="AY107" s="81"/>
      <c r="AZ107" s="81"/>
      <c r="BA107">
        <v>1</v>
      </c>
      <c r="BB107" s="80" t="str">
        <f>REPLACE(INDEX(GroupVertices[Group],MATCH(Edges[[#This Row],[Vertex 1]],GroupVertices[Vertex],0)),1,1,"")</f>
        <v>1</v>
      </c>
      <c r="BC107" s="80" t="str">
        <f>REPLACE(INDEX(GroupVertices[Group],MATCH(Edges[[#This Row],[Vertex 2]],GroupVertices[Vertex],0)),1,1,"")</f>
        <v>1</v>
      </c>
    </row>
    <row r="108" spans="1:55" ht="15">
      <c r="A108" s="66" t="s">
        <v>249</v>
      </c>
      <c r="B108" s="66" t="s">
        <v>357</v>
      </c>
      <c r="C108" s="67" t="s">
        <v>3307</v>
      </c>
      <c r="D108" s="68">
        <v>3</v>
      </c>
      <c r="E108" s="69" t="s">
        <v>132</v>
      </c>
      <c r="F108" s="70">
        <v>35</v>
      </c>
      <c r="G108" s="67"/>
      <c r="H108" s="71"/>
      <c r="I108" s="72"/>
      <c r="J108" s="72"/>
      <c r="K108" s="34"/>
      <c r="L108" s="79">
        <v>108</v>
      </c>
      <c r="M108" s="79"/>
      <c r="N108" s="74"/>
      <c r="O108" s="81" t="s">
        <v>394</v>
      </c>
      <c r="P108" s="83">
        <v>43649.80280092593</v>
      </c>
      <c r="Q108" s="81" t="s">
        <v>415</v>
      </c>
      <c r="R108" s="81"/>
      <c r="S108" s="81"/>
      <c r="T108" s="81"/>
      <c r="U108" s="81"/>
      <c r="V108" s="85" t="s">
        <v>922</v>
      </c>
      <c r="W108" s="83">
        <v>43649.80280092593</v>
      </c>
      <c r="X108" s="85" t="s">
        <v>1044</v>
      </c>
      <c r="Y108" s="81"/>
      <c r="Z108" s="81"/>
      <c r="AA108" s="87" t="s">
        <v>1452</v>
      </c>
      <c r="AB108" s="87" t="s">
        <v>1796</v>
      </c>
      <c r="AC108" s="81" t="b">
        <v>0</v>
      </c>
      <c r="AD108" s="81">
        <v>0</v>
      </c>
      <c r="AE108" s="87" t="s">
        <v>1834</v>
      </c>
      <c r="AF108" s="81" t="b">
        <v>0</v>
      </c>
      <c r="AG108" s="81" t="s">
        <v>1864</v>
      </c>
      <c r="AH108" s="81"/>
      <c r="AI108" s="87" t="s">
        <v>1832</v>
      </c>
      <c r="AJ108" s="81" t="b">
        <v>0</v>
      </c>
      <c r="AK108" s="81">
        <v>0</v>
      </c>
      <c r="AL108" s="87" t="s">
        <v>1832</v>
      </c>
      <c r="AM108" s="81" t="s">
        <v>1881</v>
      </c>
      <c r="AN108" s="81" t="b">
        <v>0</v>
      </c>
      <c r="AO108" s="87" t="s">
        <v>1796</v>
      </c>
      <c r="AP108" s="81" t="s">
        <v>176</v>
      </c>
      <c r="AQ108" s="81">
        <v>0</v>
      </c>
      <c r="AR108" s="81">
        <v>0</v>
      </c>
      <c r="AS108" s="81"/>
      <c r="AT108" s="81"/>
      <c r="AU108" s="81"/>
      <c r="AV108" s="81"/>
      <c r="AW108" s="81"/>
      <c r="AX108" s="81"/>
      <c r="AY108" s="81"/>
      <c r="AZ108" s="81"/>
      <c r="BA108">
        <v>1</v>
      </c>
      <c r="BB108" s="80" t="str">
        <f>REPLACE(INDEX(GroupVertices[Group],MATCH(Edges[[#This Row],[Vertex 1]],GroupVertices[Vertex],0)),1,1,"")</f>
        <v>11</v>
      </c>
      <c r="BC108" s="80" t="str">
        <f>REPLACE(INDEX(GroupVertices[Group],MATCH(Edges[[#This Row],[Vertex 2]],GroupVertices[Vertex],0)),1,1,"")</f>
        <v>11</v>
      </c>
    </row>
    <row r="109" spans="1:55" ht="15">
      <c r="A109" s="66" t="s">
        <v>250</v>
      </c>
      <c r="B109" s="66" t="s">
        <v>357</v>
      </c>
      <c r="C109" s="67" t="s">
        <v>3307</v>
      </c>
      <c r="D109" s="68">
        <v>3</v>
      </c>
      <c r="E109" s="69" t="s">
        <v>132</v>
      </c>
      <c r="F109" s="70">
        <v>35</v>
      </c>
      <c r="G109" s="67"/>
      <c r="H109" s="71"/>
      <c r="I109" s="72"/>
      <c r="J109" s="72"/>
      <c r="K109" s="34"/>
      <c r="L109" s="79">
        <v>109</v>
      </c>
      <c r="M109" s="79"/>
      <c r="N109" s="74"/>
      <c r="O109" s="81" t="s">
        <v>394</v>
      </c>
      <c r="P109" s="83">
        <v>43649.90010416666</v>
      </c>
      <c r="Q109" s="81" t="s">
        <v>416</v>
      </c>
      <c r="R109" s="81"/>
      <c r="S109" s="81"/>
      <c r="T109" s="81"/>
      <c r="U109" s="81"/>
      <c r="V109" s="85" t="s">
        <v>923</v>
      </c>
      <c r="W109" s="83">
        <v>43649.90010416666</v>
      </c>
      <c r="X109" s="85" t="s">
        <v>1045</v>
      </c>
      <c r="Y109" s="81"/>
      <c r="Z109" s="81"/>
      <c r="AA109" s="87" t="s">
        <v>1453</v>
      </c>
      <c r="AB109" s="87" t="s">
        <v>1452</v>
      </c>
      <c r="AC109" s="81" t="b">
        <v>0</v>
      </c>
      <c r="AD109" s="81">
        <v>3</v>
      </c>
      <c r="AE109" s="87" t="s">
        <v>1836</v>
      </c>
      <c r="AF109" s="81" t="b">
        <v>0</v>
      </c>
      <c r="AG109" s="81" t="s">
        <v>1864</v>
      </c>
      <c r="AH109" s="81"/>
      <c r="AI109" s="87" t="s">
        <v>1832</v>
      </c>
      <c r="AJ109" s="81" t="b">
        <v>0</v>
      </c>
      <c r="AK109" s="81">
        <v>0</v>
      </c>
      <c r="AL109" s="87" t="s">
        <v>1832</v>
      </c>
      <c r="AM109" s="81" t="s">
        <v>1881</v>
      </c>
      <c r="AN109" s="81" t="b">
        <v>0</v>
      </c>
      <c r="AO109" s="87" t="s">
        <v>1452</v>
      </c>
      <c r="AP109" s="81" t="s">
        <v>176</v>
      </c>
      <c r="AQ109" s="81">
        <v>0</v>
      </c>
      <c r="AR109" s="81">
        <v>0</v>
      </c>
      <c r="AS109" s="81"/>
      <c r="AT109" s="81"/>
      <c r="AU109" s="81"/>
      <c r="AV109" s="81"/>
      <c r="AW109" s="81"/>
      <c r="AX109" s="81"/>
      <c r="AY109" s="81"/>
      <c r="AZ109" s="81"/>
      <c r="BA109">
        <v>1</v>
      </c>
      <c r="BB109" s="80" t="str">
        <f>REPLACE(INDEX(GroupVertices[Group],MATCH(Edges[[#This Row],[Vertex 1]],GroupVertices[Vertex],0)),1,1,"")</f>
        <v>11</v>
      </c>
      <c r="BC109" s="80" t="str">
        <f>REPLACE(INDEX(GroupVertices[Group],MATCH(Edges[[#This Row],[Vertex 2]],GroupVertices[Vertex],0)),1,1,"")</f>
        <v>11</v>
      </c>
    </row>
    <row r="110" spans="1:55" ht="15">
      <c r="A110" s="66" t="s">
        <v>249</v>
      </c>
      <c r="B110" s="66" t="s">
        <v>250</v>
      </c>
      <c r="C110" s="67" t="s">
        <v>3307</v>
      </c>
      <c r="D110" s="68">
        <v>3</v>
      </c>
      <c r="E110" s="69" t="s">
        <v>132</v>
      </c>
      <c r="F110" s="70">
        <v>35</v>
      </c>
      <c r="G110" s="67"/>
      <c r="H110" s="71"/>
      <c r="I110" s="72"/>
      <c r="J110" s="72"/>
      <c r="K110" s="34"/>
      <c r="L110" s="79">
        <v>110</v>
      </c>
      <c r="M110" s="79"/>
      <c r="N110" s="74"/>
      <c r="O110" s="81" t="s">
        <v>394</v>
      </c>
      <c r="P110" s="83">
        <v>43649.80280092593</v>
      </c>
      <c r="Q110" s="81" t="s">
        <v>415</v>
      </c>
      <c r="R110" s="81"/>
      <c r="S110" s="81"/>
      <c r="T110" s="81"/>
      <c r="U110" s="81"/>
      <c r="V110" s="85" t="s">
        <v>922</v>
      </c>
      <c r="W110" s="83">
        <v>43649.80280092593</v>
      </c>
      <c r="X110" s="85" t="s">
        <v>1044</v>
      </c>
      <c r="Y110" s="81"/>
      <c r="Z110" s="81"/>
      <c r="AA110" s="87" t="s">
        <v>1452</v>
      </c>
      <c r="AB110" s="87" t="s">
        <v>1796</v>
      </c>
      <c r="AC110" s="81" t="b">
        <v>0</v>
      </c>
      <c r="AD110" s="81">
        <v>0</v>
      </c>
      <c r="AE110" s="87" t="s">
        <v>1834</v>
      </c>
      <c r="AF110" s="81" t="b">
        <v>0</v>
      </c>
      <c r="AG110" s="81" t="s">
        <v>1864</v>
      </c>
      <c r="AH110" s="81"/>
      <c r="AI110" s="87" t="s">
        <v>1832</v>
      </c>
      <c r="AJ110" s="81" t="b">
        <v>0</v>
      </c>
      <c r="AK110" s="81">
        <v>0</v>
      </c>
      <c r="AL110" s="87" t="s">
        <v>1832</v>
      </c>
      <c r="AM110" s="81" t="s">
        <v>1881</v>
      </c>
      <c r="AN110" s="81" t="b">
        <v>0</v>
      </c>
      <c r="AO110" s="87" t="s">
        <v>1796</v>
      </c>
      <c r="AP110" s="81" t="s">
        <v>176</v>
      </c>
      <c r="AQ110" s="81">
        <v>0</v>
      </c>
      <c r="AR110" s="81">
        <v>0</v>
      </c>
      <c r="AS110" s="81"/>
      <c r="AT110" s="81"/>
      <c r="AU110" s="81"/>
      <c r="AV110" s="81"/>
      <c r="AW110" s="81"/>
      <c r="AX110" s="81"/>
      <c r="AY110" s="81"/>
      <c r="AZ110" s="81"/>
      <c r="BA110">
        <v>1</v>
      </c>
      <c r="BB110" s="80" t="str">
        <f>REPLACE(INDEX(GroupVertices[Group],MATCH(Edges[[#This Row],[Vertex 1]],GroupVertices[Vertex],0)),1,1,"")</f>
        <v>11</v>
      </c>
      <c r="BC110" s="80" t="str">
        <f>REPLACE(INDEX(GroupVertices[Group],MATCH(Edges[[#This Row],[Vertex 2]],GroupVertices[Vertex],0)),1,1,"")</f>
        <v>11</v>
      </c>
    </row>
    <row r="111" spans="1:55" ht="15">
      <c r="A111" s="66" t="s">
        <v>249</v>
      </c>
      <c r="B111" s="66" t="s">
        <v>303</v>
      </c>
      <c r="C111" s="67" t="s">
        <v>3307</v>
      </c>
      <c r="D111" s="68">
        <v>3</v>
      </c>
      <c r="E111" s="69" t="s">
        <v>132</v>
      </c>
      <c r="F111" s="70">
        <v>35</v>
      </c>
      <c r="G111" s="67"/>
      <c r="H111" s="71"/>
      <c r="I111" s="72"/>
      <c r="J111" s="72"/>
      <c r="K111" s="34"/>
      <c r="L111" s="79">
        <v>111</v>
      </c>
      <c r="M111" s="79"/>
      <c r="N111" s="74"/>
      <c r="O111" s="81" t="s">
        <v>395</v>
      </c>
      <c r="P111" s="83">
        <v>43649.80280092593</v>
      </c>
      <c r="Q111" s="81" t="s">
        <v>415</v>
      </c>
      <c r="R111" s="81"/>
      <c r="S111" s="81"/>
      <c r="T111" s="81"/>
      <c r="U111" s="81"/>
      <c r="V111" s="85" t="s">
        <v>922</v>
      </c>
      <c r="W111" s="83">
        <v>43649.80280092593</v>
      </c>
      <c r="X111" s="85" t="s">
        <v>1044</v>
      </c>
      <c r="Y111" s="81"/>
      <c r="Z111" s="81"/>
      <c r="AA111" s="87" t="s">
        <v>1452</v>
      </c>
      <c r="AB111" s="87" t="s">
        <v>1796</v>
      </c>
      <c r="AC111" s="81" t="b">
        <v>0</v>
      </c>
      <c r="AD111" s="81">
        <v>0</v>
      </c>
      <c r="AE111" s="87" t="s">
        <v>1834</v>
      </c>
      <c r="AF111" s="81" t="b">
        <v>0</v>
      </c>
      <c r="AG111" s="81" t="s">
        <v>1864</v>
      </c>
      <c r="AH111" s="81"/>
      <c r="AI111" s="87" t="s">
        <v>1832</v>
      </c>
      <c r="AJ111" s="81" t="b">
        <v>0</v>
      </c>
      <c r="AK111" s="81">
        <v>0</v>
      </c>
      <c r="AL111" s="87" t="s">
        <v>1832</v>
      </c>
      <c r="AM111" s="81" t="s">
        <v>1881</v>
      </c>
      <c r="AN111" s="81" t="b">
        <v>0</v>
      </c>
      <c r="AO111" s="87" t="s">
        <v>1796</v>
      </c>
      <c r="AP111" s="81" t="s">
        <v>176</v>
      </c>
      <c r="AQ111" s="81">
        <v>0</v>
      </c>
      <c r="AR111" s="81">
        <v>0</v>
      </c>
      <c r="AS111" s="81"/>
      <c r="AT111" s="81"/>
      <c r="AU111" s="81"/>
      <c r="AV111" s="81"/>
      <c r="AW111" s="81"/>
      <c r="AX111" s="81"/>
      <c r="AY111" s="81"/>
      <c r="AZ111" s="81"/>
      <c r="BA111">
        <v>1</v>
      </c>
      <c r="BB111" s="80" t="str">
        <f>REPLACE(INDEX(GroupVertices[Group],MATCH(Edges[[#This Row],[Vertex 1]],GroupVertices[Vertex],0)),1,1,"")</f>
        <v>11</v>
      </c>
      <c r="BC111" s="80" t="str">
        <f>REPLACE(INDEX(GroupVertices[Group],MATCH(Edges[[#This Row],[Vertex 2]],GroupVertices[Vertex],0)),1,1,"")</f>
        <v>1</v>
      </c>
    </row>
    <row r="112" spans="1:55" ht="15">
      <c r="A112" s="66" t="s">
        <v>250</v>
      </c>
      <c r="B112" s="66" t="s">
        <v>249</v>
      </c>
      <c r="C112" s="67" t="s">
        <v>3307</v>
      </c>
      <c r="D112" s="68">
        <v>3</v>
      </c>
      <c r="E112" s="69" t="s">
        <v>132</v>
      </c>
      <c r="F112" s="70">
        <v>35</v>
      </c>
      <c r="G112" s="67"/>
      <c r="H112" s="71"/>
      <c r="I112" s="72"/>
      <c r="J112" s="72"/>
      <c r="K112" s="34"/>
      <c r="L112" s="79">
        <v>112</v>
      </c>
      <c r="M112" s="79"/>
      <c r="N112" s="74"/>
      <c r="O112" s="81" t="s">
        <v>395</v>
      </c>
      <c r="P112" s="83">
        <v>43649.90010416666</v>
      </c>
      <c r="Q112" s="81" t="s">
        <v>416</v>
      </c>
      <c r="R112" s="81"/>
      <c r="S112" s="81"/>
      <c r="T112" s="81"/>
      <c r="U112" s="81"/>
      <c r="V112" s="85" t="s">
        <v>923</v>
      </c>
      <c r="W112" s="83">
        <v>43649.90010416666</v>
      </c>
      <c r="X112" s="85" t="s">
        <v>1045</v>
      </c>
      <c r="Y112" s="81"/>
      <c r="Z112" s="81"/>
      <c r="AA112" s="87" t="s">
        <v>1453</v>
      </c>
      <c r="AB112" s="87" t="s">
        <v>1452</v>
      </c>
      <c r="AC112" s="81" t="b">
        <v>0</v>
      </c>
      <c r="AD112" s="81">
        <v>3</v>
      </c>
      <c r="AE112" s="87" t="s">
        <v>1836</v>
      </c>
      <c r="AF112" s="81" t="b">
        <v>0</v>
      </c>
      <c r="AG112" s="81" t="s">
        <v>1864</v>
      </c>
      <c r="AH112" s="81"/>
      <c r="AI112" s="87" t="s">
        <v>1832</v>
      </c>
      <c r="AJ112" s="81" t="b">
        <v>0</v>
      </c>
      <c r="AK112" s="81">
        <v>0</v>
      </c>
      <c r="AL112" s="87" t="s">
        <v>1832</v>
      </c>
      <c r="AM112" s="81" t="s">
        <v>1881</v>
      </c>
      <c r="AN112" s="81" t="b">
        <v>0</v>
      </c>
      <c r="AO112" s="87" t="s">
        <v>1452</v>
      </c>
      <c r="AP112" s="81" t="s">
        <v>176</v>
      </c>
      <c r="AQ112" s="81">
        <v>0</v>
      </c>
      <c r="AR112" s="81">
        <v>0</v>
      </c>
      <c r="AS112" s="81"/>
      <c r="AT112" s="81"/>
      <c r="AU112" s="81"/>
      <c r="AV112" s="81"/>
      <c r="AW112" s="81"/>
      <c r="AX112" s="81"/>
      <c r="AY112" s="81"/>
      <c r="AZ112" s="81"/>
      <c r="BA112">
        <v>1</v>
      </c>
      <c r="BB112" s="80" t="str">
        <f>REPLACE(INDEX(GroupVertices[Group],MATCH(Edges[[#This Row],[Vertex 1]],GroupVertices[Vertex],0)),1,1,"")</f>
        <v>11</v>
      </c>
      <c r="BC112" s="80" t="str">
        <f>REPLACE(INDEX(GroupVertices[Group],MATCH(Edges[[#This Row],[Vertex 2]],GroupVertices[Vertex],0)),1,1,"")</f>
        <v>11</v>
      </c>
    </row>
    <row r="113" spans="1:55" ht="15">
      <c r="A113" s="66" t="s">
        <v>250</v>
      </c>
      <c r="B113" s="66" t="s">
        <v>303</v>
      </c>
      <c r="C113" s="67" t="s">
        <v>3307</v>
      </c>
      <c r="D113" s="68">
        <v>3</v>
      </c>
      <c r="E113" s="69" t="s">
        <v>132</v>
      </c>
      <c r="F113" s="70">
        <v>35</v>
      </c>
      <c r="G113" s="67"/>
      <c r="H113" s="71"/>
      <c r="I113" s="72"/>
      <c r="J113" s="72"/>
      <c r="K113" s="34"/>
      <c r="L113" s="79">
        <v>113</v>
      </c>
      <c r="M113" s="79"/>
      <c r="N113" s="74"/>
      <c r="O113" s="81" t="s">
        <v>394</v>
      </c>
      <c r="P113" s="83">
        <v>43649.90010416666</v>
      </c>
      <c r="Q113" s="81" t="s">
        <v>416</v>
      </c>
      <c r="R113" s="81"/>
      <c r="S113" s="81"/>
      <c r="T113" s="81"/>
      <c r="U113" s="81"/>
      <c r="V113" s="85" t="s">
        <v>923</v>
      </c>
      <c r="W113" s="83">
        <v>43649.90010416666</v>
      </c>
      <c r="X113" s="85" t="s">
        <v>1045</v>
      </c>
      <c r="Y113" s="81"/>
      <c r="Z113" s="81"/>
      <c r="AA113" s="87" t="s">
        <v>1453</v>
      </c>
      <c r="AB113" s="87" t="s">
        <v>1452</v>
      </c>
      <c r="AC113" s="81" t="b">
        <v>0</v>
      </c>
      <c r="AD113" s="81">
        <v>3</v>
      </c>
      <c r="AE113" s="87" t="s">
        <v>1836</v>
      </c>
      <c r="AF113" s="81" t="b">
        <v>0</v>
      </c>
      <c r="AG113" s="81" t="s">
        <v>1864</v>
      </c>
      <c r="AH113" s="81"/>
      <c r="AI113" s="87" t="s">
        <v>1832</v>
      </c>
      <c r="AJ113" s="81" t="b">
        <v>0</v>
      </c>
      <c r="AK113" s="81">
        <v>0</v>
      </c>
      <c r="AL113" s="87" t="s">
        <v>1832</v>
      </c>
      <c r="AM113" s="81" t="s">
        <v>1881</v>
      </c>
      <c r="AN113" s="81" t="b">
        <v>0</v>
      </c>
      <c r="AO113" s="87" t="s">
        <v>1452</v>
      </c>
      <c r="AP113" s="81" t="s">
        <v>176</v>
      </c>
      <c r="AQ113" s="81">
        <v>0</v>
      </c>
      <c r="AR113" s="81">
        <v>0</v>
      </c>
      <c r="AS113" s="81"/>
      <c r="AT113" s="81"/>
      <c r="AU113" s="81"/>
      <c r="AV113" s="81"/>
      <c r="AW113" s="81"/>
      <c r="AX113" s="81"/>
      <c r="AY113" s="81"/>
      <c r="AZ113" s="81"/>
      <c r="BA113">
        <v>1</v>
      </c>
      <c r="BB113" s="80" t="str">
        <f>REPLACE(INDEX(GroupVertices[Group],MATCH(Edges[[#This Row],[Vertex 1]],GroupVertices[Vertex],0)),1,1,"")</f>
        <v>11</v>
      </c>
      <c r="BC113" s="80" t="str">
        <f>REPLACE(INDEX(GroupVertices[Group],MATCH(Edges[[#This Row],[Vertex 2]],GroupVertices[Vertex],0)),1,1,"")</f>
        <v>1</v>
      </c>
    </row>
    <row r="114" spans="1:55" ht="15">
      <c r="A114" s="66" t="s">
        <v>251</v>
      </c>
      <c r="B114" s="66" t="s">
        <v>316</v>
      </c>
      <c r="C114" s="67" t="s">
        <v>3307</v>
      </c>
      <c r="D114" s="68">
        <v>3</v>
      </c>
      <c r="E114" s="69" t="s">
        <v>132</v>
      </c>
      <c r="F114" s="70">
        <v>35</v>
      </c>
      <c r="G114" s="67"/>
      <c r="H114" s="71"/>
      <c r="I114" s="72"/>
      <c r="J114" s="72"/>
      <c r="K114" s="34"/>
      <c r="L114" s="79">
        <v>114</v>
      </c>
      <c r="M114" s="79"/>
      <c r="N114" s="74"/>
      <c r="O114" s="81" t="s">
        <v>394</v>
      </c>
      <c r="P114" s="83">
        <v>43649.90388888889</v>
      </c>
      <c r="Q114" s="81" t="s">
        <v>414</v>
      </c>
      <c r="R114" s="81"/>
      <c r="S114" s="81"/>
      <c r="T114" s="81"/>
      <c r="U114" s="81"/>
      <c r="V114" s="85" t="s">
        <v>924</v>
      </c>
      <c r="W114" s="83">
        <v>43649.90388888889</v>
      </c>
      <c r="X114" s="85" t="s">
        <v>1046</v>
      </c>
      <c r="Y114" s="81"/>
      <c r="Z114" s="81"/>
      <c r="AA114" s="87" t="s">
        <v>1454</v>
      </c>
      <c r="AB114" s="81"/>
      <c r="AC114" s="81" t="b">
        <v>0</v>
      </c>
      <c r="AD114" s="81">
        <v>0</v>
      </c>
      <c r="AE114" s="87" t="s">
        <v>1832</v>
      </c>
      <c r="AF114" s="81" t="b">
        <v>0</v>
      </c>
      <c r="AG114" s="81" t="s">
        <v>1864</v>
      </c>
      <c r="AH114" s="81"/>
      <c r="AI114" s="87" t="s">
        <v>1832</v>
      </c>
      <c r="AJ114" s="81" t="b">
        <v>0</v>
      </c>
      <c r="AK114" s="81">
        <v>6</v>
      </c>
      <c r="AL114" s="87" t="s">
        <v>1600</v>
      </c>
      <c r="AM114" s="81" t="s">
        <v>1881</v>
      </c>
      <c r="AN114" s="81" t="b">
        <v>0</v>
      </c>
      <c r="AO114" s="87" t="s">
        <v>1600</v>
      </c>
      <c r="AP114" s="81" t="s">
        <v>176</v>
      </c>
      <c r="AQ114" s="81">
        <v>0</v>
      </c>
      <c r="AR114" s="81">
        <v>0</v>
      </c>
      <c r="AS114" s="81"/>
      <c r="AT114" s="81"/>
      <c r="AU114" s="81"/>
      <c r="AV114" s="81"/>
      <c r="AW114" s="81"/>
      <c r="AX114" s="81"/>
      <c r="AY114" s="81"/>
      <c r="AZ114" s="81"/>
      <c r="BA114">
        <v>1</v>
      </c>
      <c r="BB114" s="80" t="str">
        <f>REPLACE(INDEX(GroupVertices[Group],MATCH(Edges[[#This Row],[Vertex 1]],GroupVertices[Vertex],0)),1,1,"")</f>
        <v>1</v>
      </c>
      <c r="BC114" s="80" t="str">
        <f>REPLACE(INDEX(GroupVertices[Group],MATCH(Edges[[#This Row],[Vertex 2]],GroupVertices[Vertex],0)),1,1,"")</f>
        <v>1</v>
      </c>
    </row>
    <row r="115" spans="1:55" ht="15">
      <c r="A115" s="66" t="s">
        <v>252</v>
      </c>
      <c r="B115" s="66" t="s">
        <v>358</v>
      </c>
      <c r="C115" s="67" t="s">
        <v>3307</v>
      </c>
      <c r="D115" s="68">
        <v>3</v>
      </c>
      <c r="E115" s="69" t="s">
        <v>132</v>
      </c>
      <c r="F115" s="70">
        <v>35</v>
      </c>
      <c r="G115" s="67"/>
      <c r="H115" s="71"/>
      <c r="I115" s="72"/>
      <c r="J115" s="72"/>
      <c r="K115" s="34"/>
      <c r="L115" s="79">
        <v>115</v>
      </c>
      <c r="M115" s="79"/>
      <c r="N115" s="74"/>
      <c r="O115" s="81" t="s">
        <v>394</v>
      </c>
      <c r="P115" s="83">
        <v>43649.92466435185</v>
      </c>
      <c r="Q115" s="81" t="s">
        <v>417</v>
      </c>
      <c r="R115" s="85" t="s">
        <v>685</v>
      </c>
      <c r="S115" s="81" t="s">
        <v>747</v>
      </c>
      <c r="T115" s="81" t="s">
        <v>777</v>
      </c>
      <c r="U115" s="81"/>
      <c r="V115" s="85" t="s">
        <v>925</v>
      </c>
      <c r="W115" s="83">
        <v>43649.92466435185</v>
      </c>
      <c r="X115" s="85" t="s">
        <v>1047</v>
      </c>
      <c r="Y115" s="81"/>
      <c r="Z115" s="81"/>
      <c r="AA115" s="87" t="s">
        <v>1455</v>
      </c>
      <c r="AB115" s="81"/>
      <c r="AC115" s="81" t="b">
        <v>0</v>
      </c>
      <c r="AD115" s="81">
        <v>0</v>
      </c>
      <c r="AE115" s="87" t="s">
        <v>1832</v>
      </c>
      <c r="AF115" s="81" t="b">
        <v>1</v>
      </c>
      <c r="AG115" s="81" t="s">
        <v>1864</v>
      </c>
      <c r="AH115" s="81"/>
      <c r="AI115" s="87" t="s">
        <v>1793</v>
      </c>
      <c r="AJ115" s="81" t="b">
        <v>0</v>
      </c>
      <c r="AK115" s="81">
        <v>3</v>
      </c>
      <c r="AL115" s="87" t="s">
        <v>1738</v>
      </c>
      <c r="AM115" s="81" t="s">
        <v>1886</v>
      </c>
      <c r="AN115" s="81" t="b">
        <v>0</v>
      </c>
      <c r="AO115" s="87" t="s">
        <v>1738</v>
      </c>
      <c r="AP115" s="81" t="s">
        <v>176</v>
      </c>
      <c r="AQ115" s="81">
        <v>0</v>
      </c>
      <c r="AR115" s="81">
        <v>0</v>
      </c>
      <c r="AS115" s="81"/>
      <c r="AT115" s="81"/>
      <c r="AU115" s="81"/>
      <c r="AV115" s="81"/>
      <c r="AW115" s="81"/>
      <c r="AX115" s="81"/>
      <c r="AY115" s="81"/>
      <c r="AZ115" s="81"/>
      <c r="BA115">
        <v>1</v>
      </c>
      <c r="BB115" s="80" t="str">
        <f>REPLACE(INDEX(GroupVertices[Group],MATCH(Edges[[#This Row],[Vertex 1]],GroupVertices[Vertex],0)),1,1,"")</f>
        <v>1</v>
      </c>
      <c r="BC115" s="80" t="str">
        <f>REPLACE(INDEX(GroupVertices[Group],MATCH(Edges[[#This Row],[Vertex 2]],GroupVertices[Vertex],0)),1,1,"")</f>
        <v>1</v>
      </c>
    </row>
    <row r="116" spans="1:55" ht="15">
      <c r="A116" s="66" t="s">
        <v>252</v>
      </c>
      <c r="B116" s="66" t="s">
        <v>348</v>
      </c>
      <c r="C116" s="67" t="s">
        <v>3307</v>
      </c>
      <c r="D116" s="68">
        <v>3</v>
      </c>
      <c r="E116" s="69" t="s">
        <v>132</v>
      </c>
      <c r="F116" s="70">
        <v>35</v>
      </c>
      <c r="G116" s="67"/>
      <c r="H116" s="71"/>
      <c r="I116" s="72"/>
      <c r="J116" s="72"/>
      <c r="K116" s="34"/>
      <c r="L116" s="79">
        <v>116</v>
      </c>
      <c r="M116" s="79"/>
      <c r="N116" s="74"/>
      <c r="O116" s="81" t="s">
        <v>394</v>
      </c>
      <c r="P116" s="83">
        <v>43649.92466435185</v>
      </c>
      <c r="Q116" s="81" t="s">
        <v>417</v>
      </c>
      <c r="R116" s="85" t="s">
        <v>685</v>
      </c>
      <c r="S116" s="81" t="s">
        <v>747</v>
      </c>
      <c r="T116" s="81" t="s">
        <v>777</v>
      </c>
      <c r="U116" s="81"/>
      <c r="V116" s="85" t="s">
        <v>925</v>
      </c>
      <c r="W116" s="83">
        <v>43649.92466435185</v>
      </c>
      <c r="X116" s="85" t="s">
        <v>1047</v>
      </c>
      <c r="Y116" s="81"/>
      <c r="Z116" s="81"/>
      <c r="AA116" s="87" t="s">
        <v>1455</v>
      </c>
      <c r="AB116" s="81"/>
      <c r="AC116" s="81" t="b">
        <v>0</v>
      </c>
      <c r="AD116" s="81">
        <v>0</v>
      </c>
      <c r="AE116" s="87" t="s">
        <v>1832</v>
      </c>
      <c r="AF116" s="81" t="b">
        <v>1</v>
      </c>
      <c r="AG116" s="81" t="s">
        <v>1864</v>
      </c>
      <c r="AH116" s="81"/>
      <c r="AI116" s="87" t="s">
        <v>1793</v>
      </c>
      <c r="AJ116" s="81" t="b">
        <v>0</v>
      </c>
      <c r="AK116" s="81">
        <v>3</v>
      </c>
      <c r="AL116" s="87" t="s">
        <v>1738</v>
      </c>
      <c r="AM116" s="81" t="s">
        <v>1886</v>
      </c>
      <c r="AN116" s="81" t="b">
        <v>0</v>
      </c>
      <c r="AO116" s="87" t="s">
        <v>1738</v>
      </c>
      <c r="AP116" s="81" t="s">
        <v>176</v>
      </c>
      <c r="AQ116" s="81">
        <v>0</v>
      </c>
      <c r="AR116" s="81">
        <v>0</v>
      </c>
      <c r="AS116" s="81"/>
      <c r="AT116" s="81"/>
      <c r="AU116" s="81"/>
      <c r="AV116" s="81"/>
      <c r="AW116" s="81"/>
      <c r="AX116" s="81"/>
      <c r="AY116" s="81"/>
      <c r="AZ116" s="81"/>
      <c r="BA116">
        <v>1</v>
      </c>
      <c r="BB116" s="80" t="str">
        <f>REPLACE(INDEX(GroupVertices[Group],MATCH(Edges[[#This Row],[Vertex 1]],GroupVertices[Vertex],0)),1,1,"")</f>
        <v>1</v>
      </c>
      <c r="BC116" s="80" t="str">
        <f>REPLACE(INDEX(GroupVertices[Group],MATCH(Edges[[#This Row],[Vertex 2]],GroupVertices[Vertex],0)),1,1,"")</f>
        <v>3</v>
      </c>
    </row>
    <row r="117" spans="1:55" ht="15">
      <c r="A117" s="66" t="s">
        <v>252</v>
      </c>
      <c r="B117" s="66" t="s">
        <v>303</v>
      </c>
      <c r="C117" s="67" t="s">
        <v>3307</v>
      </c>
      <c r="D117" s="68">
        <v>3</v>
      </c>
      <c r="E117" s="69" t="s">
        <v>132</v>
      </c>
      <c r="F117" s="70">
        <v>35</v>
      </c>
      <c r="G117" s="67"/>
      <c r="H117" s="71"/>
      <c r="I117" s="72"/>
      <c r="J117" s="72"/>
      <c r="K117" s="34"/>
      <c r="L117" s="79">
        <v>117</v>
      </c>
      <c r="M117" s="79"/>
      <c r="N117" s="74"/>
      <c r="O117" s="81" t="s">
        <v>394</v>
      </c>
      <c r="P117" s="83">
        <v>43649.92466435185</v>
      </c>
      <c r="Q117" s="81" t="s">
        <v>417</v>
      </c>
      <c r="R117" s="85" t="s">
        <v>685</v>
      </c>
      <c r="S117" s="81" t="s">
        <v>747</v>
      </c>
      <c r="T117" s="81" t="s">
        <v>777</v>
      </c>
      <c r="U117" s="81"/>
      <c r="V117" s="85" t="s">
        <v>925</v>
      </c>
      <c r="W117" s="83">
        <v>43649.92466435185</v>
      </c>
      <c r="X117" s="85" t="s">
        <v>1047</v>
      </c>
      <c r="Y117" s="81"/>
      <c r="Z117" s="81"/>
      <c r="AA117" s="87" t="s">
        <v>1455</v>
      </c>
      <c r="AB117" s="81"/>
      <c r="AC117" s="81" t="b">
        <v>0</v>
      </c>
      <c r="AD117" s="81">
        <v>0</v>
      </c>
      <c r="AE117" s="87" t="s">
        <v>1832</v>
      </c>
      <c r="AF117" s="81" t="b">
        <v>1</v>
      </c>
      <c r="AG117" s="81" t="s">
        <v>1864</v>
      </c>
      <c r="AH117" s="81"/>
      <c r="AI117" s="87" t="s">
        <v>1793</v>
      </c>
      <c r="AJ117" s="81" t="b">
        <v>0</v>
      </c>
      <c r="AK117" s="81">
        <v>3</v>
      </c>
      <c r="AL117" s="87" t="s">
        <v>1738</v>
      </c>
      <c r="AM117" s="81" t="s">
        <v>1886</v>
      </c>
      <c r="AN117" s="81" t="b">
        <v>0</v>
      </c>
      <c r="AO117" s="87" t="s">
        <v>1738</v>
      </c>
      <c r="AP117" s="81" t="s">
        <v>176</v>
      </c>
      <c r="AQ117" s="81">
        <v>0</v>
      </c>
      <c r="AR117" s="81">
        <v>0</v>
      </c>
      <c r="AS117" s="81"/>
      <c r="AT117" s="81"/>
      <c r="AU117" s="81"/>
      <c r="AV117" s="81"/>
      <c r="AW117" s="81"/>
      <c r="AX117" s="81"/>
      <c r="AY117" s="81"/>
      <c r="AZ117" s="81"/>
      <c r="BA117">
        <v>1</v>
      </c>
      <c r="BB117" s="80" t="str">
        <f>REPLACE(INDEX(GroupVertices[Group],MATCH(Edges[[#This Row],[Vertex 1]],GroupVertices[Vertex],0)),1,1,"")</f>
        <v>1</v>
      </c>
      <c r="BC117" s="80" t="str">
        <f>REPLACE(INDEX(GroupVertices[Group],MATCH(Edges[[#This Row],[Vertex 2]],GroupVertices[Vertex],0)),1,1,"")</f>
        <v>1</v>
      </c>
    </row>
    <row r="118" spans="1:55" ht="15">
      <c r="A118" s="66" t="s">
        <v>253</v>
      </c>
      <c r="B118" s="66" t="s">
        <v>348</v>
      </c>
      <c r="C118" s="67" t="s">
        <v>3307</v>
      </c>
      <c r="D118" s="68">
        <v>3</v>
      </c>
      <c r="E118" s="69" t="s">
        <v>132</v>
      </c>
      <c r="F118" s="70">
        <v>35</v>
      </c>
      <c r="G118" s="67"/>
      <c r="H118" s="71"/>
      <c r="I118" s="72"/>
      <c r="J118" s="72"/>
      <c r="K118" s="34"/>
      <c r="L118" s="79">
        <v>118</v>
      </c>
      <c r="M118" s="79"/>
      <c r="N118" s="74"/>
      <c r="O118" s="81" t="s">
        <v>394</v>
      </c>
      <c r="P118" s="83">
        <v>43650.37179398148</v>
      </c>
      <c r="Q118" s="81" t="s">
        <v>418</v>
      </c>
      <c r="R118" s="85" t="s">
        <v>686</v>
      </c>
      <c r="S118" s="81" t="s">
        <v>749</v>
      </c>
      <c r="T118" s="81" t="s">
        <v>778</v>
      </c>
      <c r="U118" s="81"/>
      <c r="V118" s="85" t="s">
        <v>926</v>
      </c>
      <c r="W118" s="83">
        <v>43650.37179398148</v>
      </c>
      <c r="X118" s="85" t="s">
        <v>1048</v>
      </c>
      <c r="Y118" s="81"/>
      <c r="Z118" s="81"/>
      <c r="AA118" s="87" t="s">
        <v>1456</v>
      </c>
      <c r="AB118" s="81"/>
      <c r="AC118" s="81" t="b">
        <v>0</v>
      </c>
      <c r="AD118" s="81">
        <v>0</v>
      </c>
      <c r="AE118" s="87" t="s">
        <v>1832</v>
      </c>
      <c r="AF118" s="81" t="b">
        <v>0</v>
      </c>
      <c r="AG118" s="81" t="s">
        <v>1864</v>
      </c>
      <c r="AH118" s="81"/>
      <c r="AI118" s="87" t="s">
        <v>1832</v>
      </c>
      <c r="AJ118" s="81" t="b">
        <v>0</v>
      </c>
      <c r="AK118" s="81">
        <v>3</v>
      </c>
      <c r="AL118" s="87" t="s">
        <v>1741</v>
      </c>
      <c r="AM118" s="81" t="s">
        <v>1881</v>
      </c>
      <c r="AN118" s="81" t="b">
        <v>0</v>
      </c>
      <c r="AO118" s="87" t="s">
        <v>1741</v>
      </c>
      <c r="AP118" s="81" t="s">
        <v>176</v>
      </c>
      <c r="AQ118" s="81">
        <v>0</v>
      </c>
      <c r="AR118" s="81">
        <v>0</v>
      </c>
      <c r="AS118" s="81"/>
      <c r="AT118" s="81"/>
      <c r="AU118" s="81"/>
      <c r="AV118" s="81"/>
      <c r="AW118" s="81"/>
      <c r="AX118" s="81"/>
      <c r="AY118" s="81"/>
      <c r="AZ118" s="81"/>
      <c r="BA118">
        <v>1</v>
      </c>
      <c r="BB118" s="80" t="str">
        <f>REPLACE(INDEX(GroupVertices[Group],MATCH(Edges[[#This Row],[Vertex 1]],GroupVertices[Vertex],0)),1,1,"")</f>
        <v>3</v>
      </c>
      <c r="BC118" s="80" t="str">
        <f>REPLACE(INDEX(GroupVertices[Group],MATCH(Edges[[#This Row],[Vertex 2]],GroupVertices[Vertex],0)),1,1,"")</f>
        <v>3</v>
      </c>
    </row>
    <row r="119" spans="1:55" ht="15">
      <c r="A119" s="66" t="s">
        <v>253</v>
      </c>
      <c r="B119" s="66" t="s">
        <v>303</v>
      </c>
      <c r="C119" s="67" t="s">
        <v>3307</v>
      </c>
      <c r="D119" s="68">
        <v>3</v>
      </c>
      <c r="E119" s="69" t="s">
        <v>132</v>
      </c>
      <c r="F119" s="70">
        <v>35</v>
      </c>
      <c r="G119" s="67"/>
      <c r="H119" s="71"/>
      <c r="I119" s="72"/>
      <c r="J119" s="72"/>
      <c r="K119" s="34"/>
      <c r="L119" s="79">
        <v>119</v>
      </c>
      <c r="M119" s="79"/>
      <c r="N119" s="74"/>
      <c r="O119" s="81" t="s">
        <v>394</v>
      </c>
      <c r="P119" s="83">
        <v>43650.37179398148</v>
      </c>
      <c r="Q119" s="81" t="s">
        <v>418</v>
      </c>
      <c r="R119" s="85" t="s">
        <v>686</v>
      </c>
      <c r="S119" s="81" t="s">
        <v>749</v>
      </c>
      <c r="T119" s="81" t="s">
        <v>778</v>
      </c>
      <c r="U119" s="81"/>
      <c r="V119" s="85" t="s">
        <v>926</v>
      </c>
      <c r="W119" s="83">
        <v>43650.37179398148</v>
      </c>
      <c r="X119" s="85" t="s">
        <v>1048</v>
      </c>
      <c r="Y119" s="81"/>
      <c r="Z119" s="81"/>
      <c r="AA119" s="87" t="s">
        <v>1456</v>
      </c>
      <c r="AB119" s="81"/>
      <c r="AC119" s="81" t="b">
        <v>0</v>
      </c>
      <c r="AD119" s="81">
        <v>0</v>
      </c>
      <c r="AE119" s="87" t="s">
        <v>1832</v>
      </c>
      <c r="AF119" s="81" t="b">
        <v>0</v>
      </c>
      <c r="AG119" s="81" t="s">
        <v>1864</v>
      </c>
      <c r="AH119" s="81"/>
      <c r="AI119" s="87" t="s">
        <v>1832</v>
      </c>
      <c r="AJ119" s="81" t="b">
        <v>0</v>
      </c>
      <c r="AK119" s="81">
        <v>3</v>
      </c>
      <c r="AL119" s="87" t="s">
        <v>1741</v>
      </c>
      <c r="AM119" s="81" t="s">
        <v>1881</v>
      </c>
      <c r="AN119" s="81" t="b">
        <v>0</v>
      </c>
      <c r="AO119" s="87" t="s">
        <v>1741</v>
      </c>
      <c r="AP119" s="81" t="s">
        <v>176</v>
      </c>
      <c r="AQ119" s="81">
        <v>0</v>
      </c>
      <c r="AR119" s="81">
        <v>0</v>
      </c>
      <c r="AS119" s="81"/>
      <c r="AT119" s="81"/>
      <c r="AU119" s="81"/>
      <c r="AV119" s="81"/>
      <c r="AW119" s="81"/>
      <c r="AX119" s="81"/>
      <c r="AY119" s="81"/>
      <c r="AZ119" s="81"/>
      <c r="BA119">
        <v>1</v>
      </c>
      <c r="BB119" s="80" t="str">
        <f>REPLACE(INDEX(GroupVertices[Group],MATCH(Edges[[#This Row],[Vertex 1]],GroupVertices[Vertex],0)),1,1,"")</f>
        <v>3</v>
      </c>
      <c r="BC119" s="80" t="str">
        <f>REPLACE(INDEX(GroupVertices[Group],MATCH(Edges[[#This Row],[Vertex 2]],GroupVertices[Vertex],0)),1,1,"")</f>
        <v>1</v>
      </c>
    </row>
    <row r="120" spans="1:55" ht="15">
      <c r="A120" s="66" t="s">
        <v>254</v>
      </c>
      <c r="B120" s="66" t="s">
        <v>359</v>
      </c>
      <c r="C120" s="67" t="s">
        <v>3307</v>
      </c>
      <c r="D120" s="68">
        <v>3</v>
      </c>
      <c r="E120" s="69" t="s">
        <v>132</v>
      </c>
      <c r="F120" s="70">
        <v>35</v>
      </c>
      <c r="G120" s="67"/>
      <c r="H120" s="71"/>
      <c r="I120" s="72"/>
      <c r="J120" s="72"/>
      <c r="K120" s="34"/>
      <c r="L120" s="79">
        <v>120</v>
      </c>
      <c r="M120" s="79"/>
      <c r="N120" s="74"/>
      <c r="O120" s="81" t="s">
        <v>394</v>
      </c>
      <c r="P120" s="83">
        <v>43650.693333333336</v>
      </c>
      <c r="Q120" s="81" t="s">
        <v>419</v>
      </c>
      <c r="R120" s="81"/>
      <c r="S120" s="81"/>
      <c r="T120" s="81"/>
      <c r="U120" s="81"/>
      <c r="V120" s="85" t="s">
        <v>927</v>
      </c>
      <c r="W120" s="83">
        <v>43650.693333333336</v>
      </c>
      <c r="X120" s="85" t="s">
        <v>1049</v>
      </c>
      <c r="Y120" s="81"/>
      <c r="Z120" s="81"/>
      <c r="AA120" s="87" t="s">
        <v>1457</v>
      </c>
      <c r="AB120" s="87" t="s">
        <v>1725</v>
      </c>
      <c r="AC120" s="81" t="b">
        <v>0</v>
      </c>
      <c r="AD120" s="81">
        <v>1</v>
      </c>
      <c r="AE120" s="87" t="s">
        <v>1837</v>
      </c>
      <c r="AF120" s="81" t="b">
        <v>0</v>
      </c>
      <c r="AG120" s="81" t="s">
        <v>1865</v>
      </c>
      <c r="AH120" s="81"/>
      <c r="AI120" s="87" t="s">
        <v>1832</v>
      </c>
      <c r="AJ120" s="81" t="b">
        <v>0</v>
      </c>
      <c r="AK120" s="81">
        <v>0</v>
      </c>
      <c r="AL120" s="87" t="s">
        <v>1832</v>
      </c>
      <c r="AM120" s="81" t="s">
        <v>1886</v>
      </c>
      <c r="AN120" s="81" t="b">
        <v>0</v>
      </c>
      <c r="AO120" s="87" t="s">
        <v>1725</v>
      </c>
      <c r="AP120" s="81" t="s">
        <v>176</v>
      </c>
      <c r="AQ120" s="81">
        <v>0</v>
      </c>
      <c r="AR120" s="81">
        <v>0</v>
      </c>
      <c r="AS120" s="81"/>
      <c r="AT120" s="81"/>
      <c r="AU120" s="81"/>
      <c r="AV120" s="81"/>
      <c r="AW120" s="81"/>
      <c r="AX120" s="81"/>
      <c r="AY120" s="81"/>
      <c r="AZ120" s="81"/>
      <c r="BA120">
        <v>1</v>
      </c>
      <c r="BB120" s="80" t="str">
        <f>REPLACE(INDEX(GroupVertices[Group],MATCH(Edges[[#This Row],[Vertex 1]],GroupVertices[Vertex],0)),1,1,"")</f>
        <v>2</v>
      </c>
      <c r="BC120" s="80" t="str">
        <f>REPLACE(INDEX(GroupVertices[Group],MATCH(Edges[[#This Row],[Vertex 2]],GroupVertices[Vertex],0)),1,1,"")</f>
        <v>2</v>
      </c>
    </row>
    <row r="121" spans="1:55" ht="15">
      <c r="A121" s="66" t="s">
        <v>254</v>
      </c>
      <c r="B121" s="66" t="s">
        <v>303</v>
      </c>
      <c r="C121" s="67" t="s">
        <v>3308</v>
      </c>
      <c r="D121" s="68">
        <v>3.466666666666667</v>
      </c>
      <c r="E121" s="69" t="s">
        <v>136</v>
      </c>
      <c r="F121" s="70">
        <v>33.46666666666667</v>
      </c>
      <c r="G121" s="67"/>
      <c r="H121" s="71"/>
      <c r="I121" s="72"/>
      <c r="J121" s="72"/>
      <c r="K121" s="34"/>
      <c r="L121" s="79">
        <v>121</v>
      </c>
      <c r="M121" s="79"/>
      <c r="N121" s="74"/>
      <c r="O121" s="81" t="s">
        <v>394</v>
      </c>
      <c r="P121" s="83">
        <v>43650.693333333336</v>
      </c>
      <c r="Q121" s="81" t="s">
        <v>419</v>
      </c>
      <c r="R121" s="81"/>
      <c r="S121" s="81"/>
      <c r="T121" s="81"/>
      <c r="U121" s="81"/>
      <c r="V121" s="85" t="s">
        <v>927</v>
      </c>
      <c r="W121" s="83">
        <v>43650.693333333336</v>
      </c>
      <c r="X121" s="85" t="s">
        <v>1049</v>
      </c>
      <c r="Y121" s="81"/>
      <c r="Z121" s="81"/>
      <c r="AA121" s="87" t="s">
        <v>1457</v>
      </c>
      <c r="AB121" s="87" t="s">
        <v>1725</v>
      </c>
      <c r="AC121" s="81" t="b">
        <v>0</v>
      </c>
      <c r="AD121" s="81">
        <v>1</v>
      </c>
      <c r="AE121" s="87" t="s">
        <v>1837</v>
      </c>
      <c r="AF121" s="81" t="b">
        <v>0</v>
      </c>
      <c r="AG121" s="81" t="s">
        <v>1865</v>
      </c>
      <c r="AH121" s="81"/>
      <c r="AI121" s="87" t="s">
        <v>1832</v>
      </c>
      <c r="AJ121" s="81" t="b">
        <v>0</v>
      </c>
      <c r="AK121" s="81">
        <v>0</v>
      </c>
      <c r="AL121" s="87" t="s">
        <v>1832</v>
      </c>
      <c r="AM121" s="81" t="s">
        <v>1886</v>
      </c>
      <c r="AN121" s="81" t="b">
        <v>0</v>
      </c>
      <c r="AO121" s="87" t="s">
        <v>1725</v>
      </c>
      <c r="AP121" s="81" t="s">
        <v>176</v>
      </c>
      <c r="AQ121" s="81">
        <v>0</v>
      </c>
      <c r="AR121" s="81">
        <v>0</v>
      </c>
      <c r="AS121" s="81"/>
      <c r="AT121" s="81"/>
      <c r="AU121" s="81"/>
      <c r="AV121" s="81"/>
      <c r="AW121" s="81"/>
      <c r="AX121" s="81"/>
      <c r="AY121" s="81"/>
      <c r="AZ121" s="81"/>
      <c r="BA121">
        <v>2</v>
      </c>
      <c r="BB121" s="80" t="str">
        <f>REPLACE(INDEX(GroupVertices[Group],MATCH(Edges[[#This Row],[Vertex 1]],GroupVertices[Vertex],0)),1,1,"")</f>
        <v>2</v>
      </c>
      <c r="BC121" s="80" t="str">
        <f>REPLACE(INDEX(GroupVertices[Group],MATCH(Edges[[#This Row],[Vertex 2]],GroupVertices[Vertex],0)),1,1,"")</f>
        <v>1</v>
      </c>
    </row>
    <row r="122" spans="1:55" ht="15">
      <c r="A122" s="66" t="s">
        <v>254</v>
      </c>
      <c r="B122" s="66" t="s">
        <v>337</v>
      </c>
      <c r="C122" s="67" t="s">
        <v>3307</v>
      </c>
      <c r="D122" s="68">
        <v>3</v>
      </c>
      <c r="E122" s="69" t="s">
        <v>132</v>
      </c>
      <c r="F122" s="70">
        <v>35</v>
      </c>
      <c r="G122" s="67"/>
      <c r="H122" s="71"/>
      <c r="I122" s="72"/>
      <c r="J122" s="72"/>
      <c r="K122" s="34"/>
      <c r="L122" s="79">
        <v>122</v>
      </c>
      <c r="M122" s="79"/>
      <c r="N122" s="74"/>
      <c r="O122" s="81" t="s">
        <v>395</v>
      </c>
      <c r="P122" s="83">
        <v>43650.693333333336</v>
      </c>
      <c r="Q122" s="81" t="s">
        <v>419</v>
      </c>
      <c r="R122" s="81"/>
      <c r="S122" s="81"/>
      <c r="T122" s="81"/>
      <c r="U122" s="81"/>
      <c r="V122" s="85" t="s">
        <v>927</v>
      </c>
      <c r="W122" s="83">
        <v>43650.693333333336</v>
      </c>
      <c r="X122" s="85" t="s">
        <v>1049</v>
      </c>
      <c r="Y122" s="81"/>
      <c r="Z122" s="81"/>
      <c r="AA122" s="87" t="s">
        <v>1457</v>
      </c>
      <c r="AB122" s="87" t="s">
        <v>1725</v>
      </c>
      <c r="AC122" s="81" t="b">
        <v>0</v>
      </c>
      <c r="AD122" s="81">
        <v>1</v>
      </c>
      <c r="AE122" s="87" t="s">
        <v>1837</v>
      </c>
      <c r="AF122" s="81" t="b">
        <v>0</v>
      </c>
      <c r="AG122" s="81" t="s">
        <v>1865</v>
      </c>
      <c r="AH122" s="81"/>
      <c r="AI122" s="87" t="s">
        <v>1832</v>
      </c>
      <c r="AJ122" s="81" t="b">
        <v>0</v>
      </c>
      <c r="AK122" s="81">
        <v>0</v>
      </c>
      <c r="AL122" s="87" t="s">
        <v>1832</v>
      </c>
      <c r="AM122" s="81" t="s">
        <v>1886</v>
      </c>
      <c r="AN122" s="81" t="b">
        <v>0</v>
      </c>
      <c r="AO122" s="87" t="s">
        <v>1725</v>
      </c>
      <c r="AP122" s="81" t="s">
        <v>176</v>
      </c>
      <c r="AQ122" s="81">
        <v>0</v>
      </c>
      <c r="AR122" s="81">
        <v>0</v>
      </c>
      <c r="AS122" s="81"/>
      <c r="AT122" s="81"/>
      <c r="AU122" s="81"/>
      <c r="AV122" s="81"/>
      <c r="AW122" s="81"/>
      <c r="AX122" s="81"/>
      <c r="AY122" s="81"/>
      <c r="AZ122" s="81"/>
      <c r="BA122">
        <v>1</v>
      </c>
      <c r="BB122" s="80" t="str">
        <f>REPLACE(INDEX(GroupVertices[Group],MATCH(Edges[[#This Row],[Vertex 1]],GroupVertices[Vertex],0)),1,1,"")</f>
        <v>2</v>
      </c>
      <c r="BC122" s="80" t="str">
        <f>REPLACE(INDEX(GroupVertices[Group],MATCH(Edges[[#This Row],[Vertex 2]],GroupVertices[Vertex],0)),1,1,"")</f>
        <v>2</v>
      </c>
    </row>
    <row r="123" spans="1:55" ht="15">
      <c r="A123" s="66" t="s">
        <v>254</v>
      </c>
      <c r="B123" s="66" t="s">
        <v>303</v>
      </c>
      <c r="C123" s="67" t="s">
        <v>3308</v>
      </c>
      <c r="D123" s="68">
        <v>3.466666666666667</v>
      </c>
      <c r="E123" s="69" t="s">
        <v>136</v>
      </c>
      <c r="F123" s="70">
        <v>33.46666666666667</v>
      </c>
      <c r="G123" s="67"/>
      <c r="H123" s="71"/>
      <c r="I123" s="72"/>
      <c r="J123" s="72"/>
      <c r="K123" s="34"/>
      <c r="L123" s="79">
        <v>123</v>
      </c>
      <c r="M123" s="79"/>
      <c r="N123" s="74"/>
      <c r="O123" s="81" t="s">
        <v>394</v>
      </c>
      <c r="P123" s="83">
        <v>43650.69342592593</v>
      </c>
      <c r="Q123" s="81" t="s">
        <v>420</v>
      </c>
      <c r="R123" s="85" t="s">
        <v>687</v>
      </c>
      <c r="S123" s="81" t="s">
        <v>746</v>
      </c>
      <c r="T123" s="81"/>
      <c r="U123" s="81"/>
      <c r="V123" s="85" t="s">
        <v>927</v>
      </c>
      <c r="W123" s="83">
        <v>43650.69342592593</v>
      </c>
      <c r="X123" s="85" t="s">
        <v>1050</v>
      </c>
      <c r="Y123" s="81"/>
      <c r="Z123" s="81"/>
      <c r="AA123" s="87" t="s">
        <v>1458</v>
      </c>
      <c r="AB123" s="81"/>
      <c r="AC123" s="81" t="b">
        <v>0</v>
      </c>
      <c r="AD123" s="81">
        <v>0</v>
      </c>
      <c r="AE123" s="87" t="s">
        <v>1832</v>
      </c>
      <c r="AF123" s="81" t="b">
        <v>0</v>
      </c>
      <c r="AG123" s="81" t="s">
        <v>1864</v>
      </c>
      <c r="AH123" s="81"/>
      <c r="AI123" s="87" t="s">
        <v>1832</v>
      </c>
      <c r="AJ123" s="81" t="b">
        <v>0</v>
      </c>
      <c r="AK123" s="81">
        <v>89</v>
      </c>
      <c r="AL123" s="87" t="s">
        <v>1725</v>
      </c>
      <c r="AM123" s="81" t="s">
        <v>1886</v>
      </c>
      <c r="AN123" s="81" t="b">
        <v>0</v>
      </c>
      <c r="AO123" s="87" t="s">
        <v>1725</v>
      </c>
      <c r="AP123" s="81" t="s">
        <v>176</v>
      </c>
      <c r="AQ123" s="81">
        <v>0</v>
      </c>
      <c r="AR123" s="81">
        <v>0</v>
      </c>
      <c r="AS123" s="81"/>
      <c r="AT123" s="81"/>
      <c r="AU123" s="81"/>
      <c r="AV123" s="81"/>
      <c r="AW123" s="81"/>
      <c r="AX123" s="81"/>
      <c r="AY123" s="81"/>
      <c r="AZ123" s="81"/>
      <c r="BA123">
        <v>2</v>
      </c>
      <c r="BB123" s="80" t="str">
        <f>REPLACE(INDEX(GroupVertices[Group],MATCH(Edges[[#This Row],[Vertex 1]],GroupVertices[Vertex],0)),1,1,"")</f>
        <v>2</v>
      </c>
      <c r="BC123" s="80" t="str">
        <f>REPLACE(INDEX(GroupVertices[Group],MATCH(Edges[[#This Row],[Vertex 2]],GroupVertices[Vertex],0)),1,1,"")</f>
        <v>1</v>
      </c>
    </row>
    <row r="124" spans="1:55" ht="15">
      <c r="A124" s="66" t="s">
        <v>254</v>
      </c>
      <c r="B124" s="66" t="s">
        <v>337</v>
      </c>
      <c r="C124" s="67" t="s">
        <v>3307</v>
      </c>
      <c r="D124" s="68">
        <v>3</v>
      </c>
      <c r="E124" s="69" t="s">
        <v>132</v>
      </c>
      <c r="F124" s="70">
        <v>35</v>
      </c>
      <c r="G124" s="67"/>
      <c r="H124" s="71"/>
      <c r="I124" s="72"/>
      <c r="J124" s="72"/>
      <c r="K124" s="34"/>
      <c r="L124" s="79">
        <v>124</v>
      </c>
      <c r="M124" s="79"/>
      <c r="N124" s="74"/>
      <c r="O124" s="81" t="s">
        <v>394</v>
      </c>
      <c r="P124" s="83">
        <v>43650.69342592593</v>
      </c>
      <c r="Q124" s="81" t="s">
        <v>420</v>
      </c>
      <c r="R124" s="85" t="s">
        <v>687</v>
      </c>
      <c r="S124" s="81" t="s">
        <v>746</v>
      </c>
      <c r="T124" s="81"/>
      <c r="U124" s="81"/>
      <c r="V124" s="85" t="s">
        <v>927</v>
      </c>
      <c r="W124" s="83">
        <v>43650.69342592593</v>
      </c>
      <c r="X124" s="85" t="s">
        <v>1050</v>
      </c>
      <c r="Y124" s="81"/>
      <c r="Z124" s="81"/>
      <c r="AA124" s="87" t="s">
        <v>1458</v>
      </c>
      <c r="AB124" s="81"/>
      <c r="AC124" s="81" t="b">
        <v>0</v>
      </c>
      <c r="AD124" s="81">
        <v>0</v>
      </c>
      <c r="AE124" s="87" t="s">
        <v>1832</v>
      </c>
      <c r="AF124" s="81" t="b">
        <v>0</v>
      </c>
      <c r="AG124" s="81" t="s">
        <v>1864</v>
      </c>
      <c r="AH124" s="81"/>
      <c r="AI124" s="87" t="s">
        <v>1832</v>
      </c>
      <c r="AJ124" s="81" t="b">
        <v>0</v>
      </c>
      <c r="AK124" s="81">
        <v>89</v>
      </c>
      <c r="AL124" s="87" t="s">
        <v>1725</v>
      </c>
      <c r="AM124" s="81" t="s">
        <v>1886</v>
      </c>
      <c r="AN124" s="81" t="b">
        <v>0</v>
      </c>
      <c r="AO124" s="87" t="s">
        <v>1725</v>
      </c>
      <c r="AP124" s="81" t="s">
        <v>176</v>
      </c>
      <c r="AQ124" s="81">
        <v>0</v>
      </c>
      <c r="AR124" s="81">
        <v>0</v>
      </c>
      <c r="AS124" s="81"/>
      <c r="AT124" s="81"/>
      <c r="AU124" s="81"/>
      <c r="AV124" s="81"/>
      <c r="AW124" s="81"/>
      <c r="AX124" s="81"/>
      <c r="AY124" s="81"/>
      <c r="AZ124" s="81"/>
      <c r="BA124">
        <v>1</v>
      </c>
      <c r="BB124" s="80" t="str">
        <f>REPLACE(INDEX(GroupVertices[Group],MATCH(Edges[[#This Row],[Vertex 1]],GroupVertices[Vertex],0)),1,1,"")</f>
        <v>2</v>
      </c>
      <c r="BC124" s="80" t="str">
        <f>REPLACE(INDEX(GroupVertices[Group],MATCH(Edges[[#This Row],[Vertex 2]],GroupVertices[Vertex],0)),1,1,"")</f>
        <v>2</v>
      </c>
    </row>
    <row r="125" spans="1:55" ht="15">
      <c r="A125" s="66" t="s">
        <v>255</v>
      </c>
      <c r="B125" s="66" t="s">
        <v>358</v>
      </c>
      <c r="C125" s="67" t="s">
        <v>3307</v>
      </c>
      <c r="D125" s="68">
        <v>3</v>
      </c>
      <c r="E125" s="69" t="s">
        <v>132</v>
      </c>
      <c r="F125" s="70">
        <v>35</v>
      </c>
      <c r="G125" s="67"/>
      <c r="H125" s="71"/>
      <c r="I125" s="72"/>
      <c r="J125" s="72"/>
      <c r="K125" s="34"/>
      <c r="L125" s="79">
        <v>125</v>
      </c>
      <c r="M125" s="79"/>
      <c r="N125" s="74"/>
      <c r="O125" s="81" t="s">
        <v>394</v>
      </c>
      <c r="P125" s="83">
        <v>43650.8894212963</v>
      </c>
      <c r="Q125" s="81" t="s">
        <v>421</v>
      </c>
      <c r="R125" s="81"/>
      <c r="S125" s="81"/>
      <c r="T125" s="81"/>
      <c r="U125" s="81"/>
      <c r="V125" s="85" t="s">
        <v>928</v>
      </c>
      <c r="W125" s="83">
        <v>43650.8894212963</v>
      </c>
      <c r="X125" s="85" t="s">
        <v>1051</v>
      </c>
      <c r="Y125" s="81"/>
      <c r="Z125" s="81"/>
      <c r="AA125" s="87" t="s">
        <v>1459</v>
      </c>
      <c r="AB125" s="81"/>
      <c r="AC125" s="81" t="b">
        <v>0</v>
      </c>
      <c r="AD125" s="81">
        <v>0</v>
      </c>
      <c r="AE125" s="87" t="s">
        <v>1832</v>
      </c>
      <c r="AF125" s="81" t="b">
        <v>0</v>
      </c>
      <c r="AG125" s="81" t="s">
        <v>1864</v>
      </c>
      <c r="AH125" s="81"/>
      <c r="AI125" s="87" t="s">
        <v>1832</v>
      </c>
      <c r="AJ125" s="81" t="b">
        <v>0</v>
      </c>
      <c r="AK125" s="81">
        <v>5</v>
      </c>
      <c r="AL125" s="87" t="s">
        <v>1744</v>
      </c>
      <c r="AM125" s="81" t="s">
        <v>1880</v>
      </c>
      <c r="AN125" s="81" t="b">
        <v>0</v>
      </c>
      <c r="AO125" s="87" t="s">
        <v>1744</v>
      </c>
      <c r="AP125" s="81" t="s">
        <v>176</v>
      </c>
      <c r="AQ125" s="81">
        <v>0</v>
      </c>
      <c r="AR125" s="81">
        <v>0</v>
      </c>
      <c r="AS125" s="81"/>
      <c r="AT125" s="81"/>
      <c r="AU125" s="81"/>
      <c r="AV125" s="81"/>
      <c r="AW125" s="81"/>
      <c r="AX125" s="81"/>
      <c r="AY125" s="81"/>
      <c r="AZ125" s="81"/>
      <c r="BA125">
        <v>1</v>
      </c>
      <c r="BB125" s="80" t="str">
        <f>REPLACE(INDEX(GroupVertices[Group],MATCH(Edges[[#This Row],[Vertex 1]],GroupVertices[Vertex],0)),1,1,"")</f>
        <v>1</v>
      </c>
      <c r="BC125" s="80" t="str">
        <f>REPLACE(INDEX(GroupVertices[Group],MATCH(Edges[[#This Row],[Vertex 2]],GroupVertices[Vertex],0)),1,1,"")</f>
        <v>1</v>
      </c>
    </row>
    <row r="126" spans="1:55" ht="15">
      <c r="A126" s="66" t="s">
        <v>255</v>
      </c>
      <c r="B126" s="66" t="s">
        <v>303</v>
      </c>
      <c r="C126" s="67" t="s">
        <v>3307</v>
      </c>
      <c r="D126" s="68">
        <v>3</v>
      </c>
      <c r="E126" s="69" t="s">
        <v>132</v>
      </c>
      <c r="F126" s="70">
        <v>35</v>
      </c>
      <c r="G126" s="67"/>
      <c r="H126" s="71"/>
      <c r="I126" s="72"/>
      <c r="J126" s="72"/>
      <c r="K126" s="34"/>
      <c r="L126" s="79">
        <v>126</v>
      </c>
      <c r="M126" s="79"/>
      <c r="N126" s="74"/>
      <c r="O126" s="81" t="s">
        <v>394</v>
      </c>
      <c r="P126" s="83">
        <v>43650.8894212963</v>
      </c>
      <c r="Q126" s="81" t="s">
        <v>421</v>
      </c>
      <c r="R126" s="81"/>
      <c r="S126" s="81"/>
      <c r="T126" s="81"/>
      <c r="U126" s="81"/>
      <c r="V126" s="85" t="s">
        <v>928</v>
      </c>
      <c r="W126" s="83">
        <v>43650.8894212963</v>
      </c>
      <c r="X126" s="85" t="s">
        <v>1051</v>
      </c>
      <c r="Y126" s="81"/>
      <c r="Z126" s="81"/>
      <c r="AA126" s="87" t="s">
        <v>1459</v>
      </c>
      <c r="AB126" s="81"/>
      <c r="AC126" s="81" t="b">
        <v>0</v>
      </c>
      <c r="AD126" s="81">
        <v>0</v>
      </c>
      <c r="AE126" s="87" t="s">
        <v>1832</v>
      </c>
      <c r="AF126" s="81" t="b">
        <v>0</v>
      </c>
      <c r="AG126" s="81" t="s">
        <v>1864</v>
      </c>
      <c r="AH126" s="81"/>
      <c r="AI126" s="87" t="s">
        <v>1832</v>
      </c>
      <c r="AJ126" s="81" t="b">
        <v>0</v>
      </c>
      <c r="AK126" s="81">
        <v>5</v>
      </c>
      <c r="AL126" s="87" t="s">
        <v>1744</v>
      </c>
      <c r="AM126" s="81" t="s">
        <v>1880</v>
      </c>
      <c r="AN126" s="81" t="b">
        <v>0</v>
      </c>
      <c r="AO126" s="87" t="s">
        <v>1744</v>
      </c>
      <c r="AP126" s="81" t="s">
        <v>176</v>
      </c>
      <c r="AQ126" s="81">
        <v>0</v>
      </c>
      <c r="AR126" s="81">
        <v>0</v>
      </c>
      <c r="AS126" s="81"/>
      <c r="AT126" s="81"/>
      <c r="AU126" s="81"/>
      <c r="AV126" s="81"/>
      <c r="AW126" s="81"/>
      <c r="AX126" s="81"/>
      <c r="AY126" s="81"/>
      <c r="AZ126" s="81"/>
      <c r="BA126">
        <v>1</v>
      </c>
      <c r="BB126" s="80" t="str">
        <f>REPLACE(INDEX(GroupVertices[Group],MATCH(Edges[[#This Row],[Vertex 1]],GroupVertices[Vertex],0)),1,1,"")</f>
        <v>1</v>
      </c>
      <c r="BC126" s="80" t="str">
        <f>REPLACE(INDEX(GroupVertices[Group],MATCH(Edges[[#This Row],[Vertex 2]],GroupVertices[Vertex],0)),1,1,"")</f>
        <v>1</v>
      </c>
    </row>
    <row r="127" spans="1:55" ht="15">
      <c r="A127" s="66" t="s">
        <v>256</v>
      </c>
      <c r="B127" s="66" t="s">
        <v>360</v>
      </c>
      <c r="C127" s="67" t="s">
        <v>3307</v>
      </c>
      <c r="D127" s="68">
        <v>3</v>
      </c>
      <c r="E127" s="69" t="s">
        <v>132</v>
      </c>
      <c r="F127" s="70">
        <v>35</v>
      </c>
      <c r="G127" s="67"/>
      <c r="H127" s="71"/>
      <c r="I127" s="72"/>
      <c r="J127" s="72"/>
      <c r="K127" s="34"/>
      <c r="L127" s="79">
        <v>127</v>
      </c>
      <c r="M127" s="79"/>
      <c r="N127" s="74"/>
      <c r="O127" s="81" t="s">
        <v>394</v>
      </c>
      <c r="P127" s="83">
        <v>43621.61619212963</v>
      </c>
      <c r="Q127" s="81" t="s">
        <v>422</v>
      </c>
      <c r="R127" s="85" t="s">
        <v>688</v>
      </c>
      <c r="S127" s="81" t="s">
        <v>751</v>
      </c>
      <c r="T127" s="81" t="s">
        <v>779</v>
      </c>
      <c r="U127" s="81"/>
      <c r="V127" s="85" t="s">
        <v>929</v>
      </c>
      <c r="W127" s="83">
        <v>43621.61619212963</v>
      </c>
      <c r="X127" s="85" t="s">
        <v>1052</v>
      </c>
      <c r="Y127" s="81"/>
      <c r="Z127" s="81"/>
      <c r="AA127" s="87" t="s">
        <v>1460</v>
      </c>
      <c r="AB127" s="81"/>
      <c r="AC127" s="81" t="b">
        <v>0</v>
      </c>
      <c r="AD127" s="81">
        <v>9</v>
      </c>
      <c r="AE127" s="87" t="s">
        <v>1832</v>
      </c>
      <c r="AF127" s="81" t="b">
        <v>0</v>
      </c>
      <c r="AG127" s="81" t="s">
        <v>1864</v>
      </c>
      <c r="AH127" s="81"/>
      <c r="AI127" s="87" t="s">
        <v>1832</v>
      </c>
      <c r="AJ127" s="81" t="b">
        <v>0</v>
      </c>
      <c r="AK127" s="81">
        <v>8</v>
      </c>
      <c r="AL127" s="87" t="s">
        <v>1832</v>
      </c>
      <c r="AM127" s="81" t="s">
        <v>1887</v>
      </c>
      <c r="AN127" s="81" t="b">
        <v>0</v>
      </c>
      <c r="AO127" s="87" t="s">
        <v>1460</v>
      </c>
      <c r="AP127" s="81" t="s">
        <v>1901</v>
      </c>
      <c r="AQ127" s="81">
        <v>0</v>
      </c>
      <c r="AR127" s="81">
        <v>0</v>
      </c>
      <c r="AS127" s="81"/>
      <c r="AT127" s="81"/>
      <c r="AU127" s="81"/>
      <c r="AV127" s="81"/>
      <c r="AW127" s="81"/>
      <c r="AX127" s="81"/>
      <c r="AY127" s="81"/>
      <c r="AZ127" s="81"/>
      <c r="BA127">
        <v>1</v>
      </c>
      <c r="BB127" s="80" t="str">
        <f>REPLACE(INDEX(GroupVertices[Group],MATCH(Edges[[#This Row],[Vertex 1]],GroupVertices[Vertex],0)),1,1,"")</f>
        <v>2</v>
      </c>
      <c r="BC127" s="80" t="str">
        <f>REPLACE(INDEX(GroupVertices[Group],MATCH(Edges[[#This Row],[Vertex 2]],GroupVertices[Vertex],0)),1,1,"")</f>
        <v>2</v>
      </c>
    </row>
    <row r="128" spans="1:55" ht="15">
      <c r="A128" s="66" t="s">
        <v>256</v>
      </c>
      <c r="B128" s="66" t="s">
        <v>361</v>
      </c>
      <c r="C128" s="67" t="s">
        <v>3307</v>
      </c>
      <c r="D128" s="68">
        <v>3</v>
      </c>
      <c r="E128" s="69" t="s">
        <v>132</v>
      </c>
      <c r="F128" s="70">
        <v>35</v>
      </c>
      <c r="G128" s="67"/>
      <c r="H128" s="71"/>
      <c r="I128" s="72"/>
      <c r="J128" s="72"/>
      <c r="K128" s="34"/>
      <c r="L128" s="79">
        <v>128</v>
      </c>
      <c r="M128" s="79"/>
      <c r="N128" s="74"/>
      <c r="O128" s="81" t="s">
        <v>394</v>
      </c>
      <c r="P128" s="83">
        <v>43621.61619212963</v>
      </c>
      <c r="Q128" s="81" t="s">
        <v>422</v>
      </c>
      <c r="R128" s="85" t="s">
        <v>688</v>
      </c>
      <c r="S128" s="81" t="s">
        <v>751</v>
      </c>
      <c r="T128" s="81" t="s">
        <v>779</v>
      </c>
      <c r="U128" s="81"/>
      <c r="V128" s="85" t="s">
        <v>929</v>
      </c>
      <c r="W128" s="83">
        <v>43621.61619212963</v>
      </c>
      <c r="X128" s="85" t="s">
        <v>1052</v>
      </c>
      <c r="Y128" s="81"/>
      <c r="Z128" s="81"/>
      <c r="AA128" s="87" t="s">
        <v>1460</v>
      </c>
      <c r="AB128" s="81"/>
      <c r="AC128" s="81" t="b">
        <v>0</v>
      </c>
      <c r="AD128" s="81">
        <v>9</v>
      </c>
      <c r="AE128" s="87" t="s">
        <v>1832</v>
      </c>
      <c r="AF128" s="81" t="b">
        <v>0</v>
      </c>
      <c r="AG128" s="81" t="s">
        <v>1864</v>
      </c>
      <c r="AH128" s="81"/>
      <c r="AI128" s="87" t="s">
        <v>1832</v>
      </c>
      <c r="AJ128" s="81" t="b">
        <v>0</v>
      </c>
      <c r="AK128" s="81">
        <v>8</v>
      </c>
      <c r="AL128" s="87" t="s">
        <v>1832</v>
      </c>
      <c r="AM128" s="81" t="s">
        <v>1887</v>
      </c>
      <c r="AN128" s="81" t="b">
        <v>0</v>
      </c>
      <c r="AO128" s="87" t="s">
        <v>1460</v>
      </c>
      <c r="AP128" s="81" t="s">
        <v>1901</v>
      </c>
      <c r="AQ128" s="81">
        <v>0</v>
      </c>
      <c r="AR128" s="81">
        <v>0</v>
      </c>
      <c r="AS128" s="81"/>
      <c r="AT128" s="81"/>
      <c r="AU128" s="81"/>
      <c r="AV128" s="81"/>
      <c r="AW128" s="81"/>
      <c r="AX128" s="81"/>
      <c r="AY128" s="81"/>
      <c r="AZ128" s="81"/>
      <c r="BA128">
        <v>1</v>
      </c>
      <c r="BB128" s="80" t="str">
        <f>REPLACE(INDEX(GroupVertices[Group],MATCH(Edges[[#This Row],[Vertex 1]],GroupVertices[Vertex],0)),1,1,"")</f>
        <v>2</v>
      </c>
      <c r="BC128" s="80" t="str">
        <f>REPLACE(INDEX(GroupVertices[Group],MATCH(Edges[[#This Row],[Vertex 2]],GroupVertices[Vertex],0)),1,1,"")</f>
        <v>2</v>
      </c>
    </row>
    <row r="129" spans="1:55" ht="15">
      <c r="A129" s="66" t="s">
        <v>256</v>
      </c>
      <c r="B129" s="66" t="s">
        <v>362</v>
      </c>
      <c r="C129" s="67" t="s">
        <v>3307</v>
      </c>
      <c r="D129" s="68">
        <v>3</v>
      </c>
      <c r="E129" s="69" t="s">
        <v>132</v>
      </c>
      <c r="F129" s="70">
        <v>35</v>
      </c>
      <c r="G129" s="67"/>
      <c r="H129" s="71"/>
      <c r="I129" s="72"/>
      <c r="J129" s="72"/>
      <c r="K129" s="34"/>
      <c r="L129" s="79">
        <v>129</v>
      </c>
      <c r="M129" s="79"/>
      <c r="N129" s="74"/>
      <c r="O129" s="81" t="s">
        <v>394</v>
      </c>
      <c r="P129" s="83">
        <v>43621.61619212963</v>
      </c>
      <c r="Q129" s="81" t="s">
        <v>422</v>
      </c>
      <c r="R129" s="85" t="s">
        <v>688</v>
      </c>
      <c r="S129" s="81" t="s">
        <v>751</v>
      </c>
      <c r="T129" s="81" t="s">
        <v>779</v>
      </c>
      <c r="U129" s="81"/>
      <c r="V129" s="85" t="s">
        <v>929</v>
      </c>
      <c r="W129" s="83">
        <v>43621.61619212963</v>
      </c>
      <c r="X129" s="85" t="s">
        <v>1052</v>
      </c>
      <c r="Y129" s="81"/>
      <c r="Z129" s="81"/>
      <c r="AA129" s="87" t="s">
        <v>1460</v>
      </c>
      <c r="AB129" s="81"/>
      <c r="AC129" s="81" t="b">
        <v>0</v>
      </c>
      <c r="AD129" s="81">
        <v>9</v>
      </c>
      <c r="AE129" s="87" t="s">
        <v>1832</v>
      </c>
      <c r="AF129" s="81" t="b">
        <v>0</v>
      </c>
      <c r="AG129" s="81" t="s">
        <v>1864</v>
      </c>
      <c r="AH129" s="81"/>
      <c r="AI129" s="87" t="s">
        <v>1832</v>
      </c>
      <c r="AJ129" s="81" t="b">
        <v>0</v>
      </c>
      <c r="AK129" s="81">
        <v>8</v>
      </c>
      <c r="AL129" s="87" t="s">
        <v>1832</v>
      </c>
      <c r="AM129" s="81" t="s">
        <v>1887</v>
      </c>
      <c r="AN129" s="81" t="b">
        <v>0</v>
      </c>
      <c r="AO129" s="87" t="s">
        <v>1460</v>
      </c>
      <c r="AP129" s="81" t="s">
        <v>1901</v>
      </c>
      <c r="AQ129" s="81">
        <v>0</v>
      </c>
      <c r="AR129" s="81">
        <v>0</v>
      </c>
      <c r="AS129" s="81"/>
      <c r="AT129" s="81"/>
      <c r="AU129" s="81"/>
      <c r="AV129" s="81"/>
      <c r="AW129" s="81"/>
      <c r="AX129" s="81"/>
      <c r="AY129" s="81"/>
      <c r="AZ129" s="81"/>
      <c r="BA129">
        <v>1</v>
      </c>
      <c r="BB129" s="80" t="str">
        <f>REPLACE(INDEX(GroupVertices[Group],MATCH(Edges[[#This Row],[Vertex 1]],GroupVertices[Vertex],0)),1,1,"")</f>
        <v>2</v>
      </c>
      <c r="BC129" s="80" t="str">
        <f>REPLACE(INDEX(GroupVertices[Group],MATCH(Edges[[#This Row],[Vertex 2]],GroupVertices[Vertex],0)),1,1,"")</f>
        <v>2</v>
      </c>
    </row>
    <row r="130" spans="1:55" ht="15">
      <c r="A130" s="66" t="s">
        <v>256</v>
      </c>
      <c r="B130" s="66" t="s">
        <v>363</v>
      </c>
      <c r="C130" s="67" t="s">
        <v>3307</v>
      </c>
      <c r="D130" s="68">
        <v>3</v>
      </c>
      <c r="E130" s="69" t="s">
        <v>132</v>
      </c>
      <c r="F130" s="70">
        <v>35</v>
      </c>
      <c r="G130" s="67"/>
      <c r="H130" s="71"/>
      <c r="I130" s="72"/>
      <c r="J130" s="72"/>
      <c r="K130" s="34"/>
      <c r="L130" s="79">
        <v>130</v>
      </c>
      <c r="M130" s="79"/>
      <c r="N130" s="74"/>
      <c r="O130" s="81" t="s">
        <v>394</v>
      </c>
      <c r="P130" s="83">
        <v>43621.61619212963</v>
      </c>
      <c r="Q130" s="81" t="s">
        <v>422</v>
      </c>
      <c r="R130" s="85" t="s">
        <v>688</v>
      </c>
      <c r="S130" s="81" t="s">
        <v>751</v>
      </c>
      <c r="T130" s="81" t="s">
        <v>779</v>
      </c>
      <c r="U130" s="81"/>
      <c r="V130" s="85" t="s">
        <v>929</v>
      </c>
      <c r="W130" s="83">
        <v>43621.61619212963</v>
      </c>
      <c r="X130" s="85" t="s">
        <v>1052</v>
      </c>
      <c r="Y130" s="81"/>
      <c r="Z130" s="81"/>
      <c r="AA130" s="87" t="s">
        <v>1460</v>
      </c>
      <c r="AB130" s="81"/>
      <c r="AC130" s="81" t="b">
        <v>0</v>
      </c>
      <c r="AD130" s="81">
        <v>9</v>
      </c>
      <c r="AE130" s="87" t="s">
        <v>1832</v>
      </c>
      <c r="AF130" s="81" t="b">
        <v>0</v>
      </c>
      <c r="AG130" s="81" t="s">
        <v>1864</v>
      </c>
      <c r="AH130" s="81"/>
      <c r="AI130" s="87" t="s">
        <v>1832</v>
      </c>
      <c r="AJ130" s="81" t="b">
        <v>0</v>
      </c>
      <c r="AK130" s="81">
        <v>8</v>
      </c>
      <c r="AL130" s="87" t="s">
        <v>1832</v>
      </c>
      <c r="AM130" s="81" t="s">
        <v>1887</v>
      </c>
      <c r="AN130" s="81" t="b">
        <v>0</v>
      </c>
      <c r="AO130" s="87" t="s">
        <v>1460</v>
      </c>
      <c r="AP130" s="81" t="s">
        <v>1901</v>
      </c>
      <c r="AQ130" s="81">
        <v>0</v>
      </c>
      <c r="AR130" s="81">
        <v>0</v>
      </c>
      <c r="AS130" s="81"/>
      <c r="AT130" s="81"/>
      <c r="AU130" s="81"/>
      <c r="AV130" s="81"/>
      <c r="AW130" s="81"/>
      <c r="AX130" s="81"/>
      <c r="AY130" s="81"/>
      <c r="AZ130" s="81"/>
      <c r="BA130">
        <v>1</v>
      </c>
      <c r="BB130" s="80" t="str">
        <f>REPLACE(INDEX(GroupVertices[Group],MATCH(Edges[[#This Row],[Vertex 1]],GroupVertices[Vertex],0)),1,1,"")</f>
        <v>2</v>
      </c>
      <c r="BC130" s="80" t="str">
        <f>REPLACE(INDEX(GroupVertices[Group],MATCH(Edges[[#This Row],[Vertex 2]],GroupVertices[Vertex],0)),1,1,"")</f>
        <v>2</v>
      </c>
    </row>
    <row r="131" spans="1:55" ht="15">
      <c r="A131" s="66" t="s">
        <v>257</v>
      </c>
      <c r="B131" s="66" t="s">
        <v>337</v>
      </c>
      <c r="C131" s="67" t="s">
        <v>3307</v>
      </c>
      <c r="D131" s="68">
        <v>3</v>
      </c>
      <c r="E131" s="69" t="s">
        <v>132</v>
      </c>
      <c r="F131" s="70">
        <v>35</v>
      </c>
      <c r="G131" s="67"/>
      <c r="H131" s="71"/>
      <c r="I131" s="72"/>
      <c r="J131" s="72"/>
      <c r="K131" s="34"/>
      <c r="L131" s="79">
        <v>131</v>
      </c>
      <c r="M131" s="79"/>
      <c r="N131" s="74"/>
      <c r="O131" s="81" t="s">
        <v>394</v>
      </c>
      <c r="P131" s="83">
        <v>43651.36387731481</v>
      </c>
      <c r="Q131" s="81" t="s">
        <v>423</v>
      </c>
      <c r="R131" s="81"/>
      <c r="S131" s="81"/>
      <c r="T131" s="81"/>
      <c r="U131" s="81"/>
      <c r="V131" s="85" t="s">
        <v>930</v>
      </c>
      <c r="W131" s="83">
        <v>43651.36387731481</v>
      </c>
      <c r="X131" s="85" t="s">
        <v>1053</v>
      </c>
      <c r="Y131" s="81"/>
      <c r="Z131" s="81"/>
      <c r="AA131" s="87" t="s">
        <v>1461</v>
      </c>
      <c r="AB131" s="81"/>
      <c r="AC131" s="81" t="b">
        <v>0</v>
      </c>
      <c r="AD131" s="81">
        <v>0</v>
      </c>
      <c r="AE131" s="87" t="s">
        <v>1832</v>
      </c>
      <c r="AF131" s="81" t="b">
        <v>0</v>
      </c>
      <c r="AG131" s="81" t="s">
        <v>1864</v>
      </c>
      <c r="AH131" s="81"/>
      <c r="AI131" s="87" t="s">
        <v>1832</v>
      </c>
      <c r="AJ131" s="81" t="b">
        <v>0</v>
      </c>
      <c r="AK131" s="81">
        <v>7</v>
      </c>
      <c r="AL131" s="87" t="s">
        <v>1612</v>
      </c>
      <c r="AM131" s="81" t="s">
        <v>1880</v>
      </c>
      <c r="AN131" s="81" t="b">
        <v>0</v>
      </c>
      <c r="AO131" s="87" t="s">
        <v>1612</v>
      </c>
      <c r="AP131" s="81" t="s">
        <v>176</v>
      </c>
      <c r="AQ131" s="81">
        <v>0</v>
      </c>
      <c r="AR131" s="81">
        <v>0</v>
      </c>
      <c r="AS131" s="81"/>
      <c r="AT131" s="81"/>
      <c r="AU131" s="81"/>
      <c r="AV131" s="81"/>
      <c r="AW131" s="81"/>
      <c r="AX131" s="81"/>
      <c r="AY131" s="81"/>
      <c r="AZ131" s="81"/>
      <c r="BA131">
        <v>1</v>
      </c>
      <c r="BB131" s="80" t="str">
        <f>REPLACE(INDEX(GroupVertices[Group],MATCH(Edges[[#This Row],[Vertex 1]],GroupVertices[Vertex],0)),1,1,"")</f>
        <v>2</v>
      </c>
      <c r="BC131" s="80" t="str">
        <f>REPLACE(INDEX(GroupVertices[Group],MATCH(Edges[[#This Row],[Vertex 2]],GroupVertices[Vertex],0)),1,1,"")</f>
        <v>2</v>
      </c>
    </row>
    <row r="132" spans="1:55" ht="15">
      <c r="A132" s="66" t="s">
        <v>257</v>
      </c>
      <c r="B132" s="66" t="s">
        <v>303</v>
      </c>
      <c r="C132" s="67" t="s">
        <v>3307</v>
      </c>
      <c r="D132" s="68">
        <v>3</v>
      </c>
      <c r="E132" s="69" t="s">
        <v>132</v>
      </c>
      <c r="F132" s="70">
        <v>35</v>
      </c>
      <c r="G132" s="67"/>
      <c r="H132" s="71"/>
      <c r="I132" s="72"/>
      <c r="J132" s="72"/>
      <c r="K132" s="34"/>
      <c r="L132" s="79">
        <v>132</v>
      </c>
      <c r="M132" s="79"/>
      <c r="N132" s="74"/>
      <c r="O132" s="81" t="s">
        <v>394</v>
      </c>
      <c r="P132" s="83">
        <v>43651.36387731481</v>
      </c>
      <c r="Q132" s="81" t="s">
        <v>423</v>
      </c>
      <c r="R132" s="81"/>
      <c r="S132" s="81"/>
      <c r="T132" s="81"/>
      <c r="U132" s="81"/>
      <c r="V132" s="85" t="s">
        <v>930</v>
      </c>
      <c r="W132" s="83">
        <v>43651.36387731481</v>
      </c>
      <c r="X132" s="85" t="s">
        <v>1053</v>
      </c>
      <c r="Y132" s="81"/>
      <c r="Z132" s="81"/>
      <c r="AA132" s="87" t="s">
        <v>1461</v>
      </c>
      <c r="AB132" s="81"/>
      <c r="AC132" s="81" t="b">
        <v>0</v>
      </c>
      <c r="AD132" s="81">
        <v>0</v>
      </c>
      <c r="AE132" s="87" t="s">
        <v>1832</v>
      </c>
      <c r="AF132" s="81" t="b">
        <v>0</v>
      </c>
      <c r="AG132" s="81" t="s">
        <v>1864</v>
      </c>
      <c r="AH132" s="81"/>
      <c r="AI132" s="87" t="s">
        <v>1832</v>
      </c>
      <c r="AJ132" s="81" t="b">
        <v>0</v>
      </c>
      <c r="AK132" s="81">
        <v>7</v>
      </c>
      <c r="AL132" s="87" t="s">
        <v>1612</v>
      </c>
      <c r="AM132" s="81" t="s">
        <v>1880</v>
      </c>
      <c r="AN132" s="81" t="b">
        <v>0</v>
      </c>
      <c r="AO132" s="87" t="s">
        <v>1612</v>
      </c>
      <c r="AP132" s="81" t="s">
        <v>176</v>
      </c>
      <c r="AQ132" s="81">
        <v>0</v>
      </c>
      <c r="AR132" s="81">
        <v>0</v>
      </c>
      <c r="AS132" s="81"/>
      <c r="AT132" s="81"/>
      <c r="AU132" s="81"/>
      <c r="AV132" s="81"/>
      <c r="AW132" s="81"/>
      <c r="AX132" s="81"/>
      <c r="AY132" s="81"/>
      <c r="AZ132" s="81"/>
      <c r="BA132">
        <v>1</v>
      </c>
      <c r="BB132" s="80" t="str">
        <f>REPLACE(INDEX(GroupVertices[Group],MATCH(Edges[[#This Row],[Vertex 1]],GroupVertices[Vertex],0)),1,1,"")</f>
        <v>2</v>
      </c>
      <c r="BC132" s="80" t="str">
        <f>REPLACE(INDEX(GroupVertices[Group],MATCH(Edges[[#This Row],[Vertex 2]],GroupVertices[Vertex],0)),1,1,"")</f>
        <v>1</v>
      </c>
    </row>
    <row r="133" spans="1:55" ht="15">
      <c r="A133" s="66" t="s">
        <v>257</v>
      </c>
      <c r="B133" s="66" t="s">
        <v>256</v>
      </c>
      <c r="C133" s="67" t="s">
        <v>3307</v>
      </c>
      <c r="D133" s="68">
        <v>3</v>
      </c>
      <c r="E133" s="69" t="s">
        <v>132</v>
      </c>
      <c r="F133" s="70">
        <v>35</v>
      </c>
      <c r="G133" s="67"/>
      <c r="H133" s="71"/>
      <c r="I133" s="72"/>
      <c r="J133" s="72"/>
      <c r="K133" s="34"/>
      <c r="L133" s="79">
        <v>133</v>
      </c>
      <c r="M133" s="79"/>
      <c r="N133" s="74"/>
      <c r="O133" s="81" t="s">
        <v>394</v>
      </c>
      <c r="P133" s="83">
        <v>43651.36387731481</v>
      </c>
      <c r="Q133" s="81" t="s">
        <v>423</v>
      </c>
      <c r="R133" s="81"/>
      <c r="S133" s="81"/>
      <c r="T133" s="81"/>
      <c r="U133" s="81"/>
      <c r="V133" s="85" t="s">
        <v>930</v>
      </c>
      <c r="W133" s="83">
        <v>43651.36387731481</v>
      </c>
      <c r="X133" s="85" t="s">
        <v>1053</v>
      </c>
      <c r="Y133" s="81"/>
      <c r="Z133" s="81"/>
      <c r="AA133" s="87" t="s">
        <v>1461</v>
      </c>
      <c r="AB133" s="81"/>
      <c r="AC133" s="81" t="b">
        <v>0</v>
      </c>
      <c r="AD133" s="81">
        <v>0</v>
      </c>
      <c r="AE133" s="87" t="s">
        <v>1832</v>
      </c>
      <c r="AF133" s="81" t="b">
        <v>0</v>
      </c>
      <c r="AG133" s="81" t="s">
        <v>1864</v>
      </c>
      <c r="AH133" s="81"/>
      <c r="AI133" s="87" t="s">
        <v>1832</v>
      </c>
      <c r="AJ133" s="81" t="b">
        <v>0</v>
      </c>
      <c r="AK133" s="81">
        <v>7</v>
      </c>
      <c r="AL133" s="87" t="s">
        <v>1612</v>
      </c>
      <c r="AM133" s="81" t="s">
        <v>1880</v>
      </c>
      <c r="AN133" s="81" t="b">
        <v>0</v>
      </c>
      <c r="AO133" s="87" t="s">
        <v>1612</v>
      </c>
      <c r="AP133" s="81" t="s">
        <v>176</v>
      </c>
      <c r="AQ133" s="81">
        <v>0</v>
      </c>
      <c r="AR133" s="81">
        <v>0</v>
      </c>
      <c r="AS133" s="81"/>
      <c r="AT133" s="81"/>
      <c r="AU133" s="81"/>
      <c r="AV133" s="81"/>
      <c r="AW133" s="81"/>
      <c r="AX133" s="81"/>
      <c r="AY133" s="81"/>
      <c r="AZ133" s="81"/>
      <c r="BA133">
        <v>1</v>
      </c>
      <c r="BB133" s="80" t="str">
        <f>REPLACE(INDEX(GroupVertices[Group],MATCH(Edges[[#This Row],[Vertex 1]],GroupVertices[Vertex],0)),1,1,"")</f>
        <v>2</v>
      </c>
      <c r="BC133" s="80" t="str">
        <f>REPLACE(INDEX(GroupVertices[Group],MATCH(Edges[[#This Row],[Vertex 2]],GroupVertices[Vertex],0)),1,1,"")</f>
        <v>2</v>
      </c>
    </row>
    <row r="134" spans="1:55" ht="15">
      <c r="A134" s="66" t="s">
        <v>258</v>
      </c>
      <c r="B134" s="66" t="s">
        <v>337</v>
      </c>
      <c r="C134" s="67" t="s">
        <v>3307</v>
      </c>
      <c r="D134" s="68">
        <v>3</v>
      </c>
      <c r="E134" s="69" t="s">
        <v>132</v>
      </c>
      <c r="F134" s="70">
        <v>35</v>
      </c>
      <c r="G134" s="67"/>
      <c r="H134" s="71"/>
      <c r="I134" s="72"/>
      <c r="J134" s="72"/>
      <c r="K134" s="34"/>
      <c r="L134" s="79">
        <v>134</v>
      </c>
      <c r="M134" s="79"/>
      <c r="N134" s="74"/>
      <c r="O134" s="81" t="s">
        <v>394</v>
      </c>
      <c r="P134" s="83">
        <v>43651.370208333334</v>
      </c>
      <c r="Q134" s="81" t="s">
        <v>423</v>
      </c>
      <c r="R134" s="81"/>
      <c r="S134" s="81"/>
      <c r="T134" s="81"/>
      <c r="U134" s="81"/>
      <c r="V134" s="85" t="s">
        <v>931</v>
      </c>
      <c r="W134" s="83">
        <v>43651.370208333334</v>
      </c>
      <c r="X134" s="85" t="s">
        <v>1054</v>
      </c>
      <c r="Y134" s="81"/>
      <c r="Z134" s="81"/>
      <c r="AA134" s="87" t="s">
        <v>1462</v>
      </c>
      <c r="AB134" s="81"/>
      <c r="AC134" s="81" t="b">
        <v>0</v>
      </c>
      <c r="AD134" s="81">
        <v>0</v>
      </c>
      <c r="AE134" s="87" t="s">
        <v>1832</v>
      </c>
      <c r="AF134" s="81" t="b">
        <v>0</v>
      </c>
      <c r="AG134" s="81" t="s">
        <v>1864</v>
      </c>
      <c r="AH134" s="81"/>
      <c r="AI134" s="87" t="s">
        <v>1832</v>
      </c>
      <c r="AJ134" s="81" t="b">
        <v>0</v>
      </c>
      <c r="AK134" s="81">
        <v>7</v>
      </c>
      <c r="AL134" s="87" t="s">
        <v>1612</v>
      </c>
      <c r="AM134" s="81" t="s">
        <v>1881</v>
      </c>
      <c r="AN134" s="81" t="b">
        <v>0</v>
      </c>
      <c r="AO134" s="87" t="s">
        <v>1612</v>
      </c>
      <c r="AP134" s="81" t="s">
        <v>176</v>
      </c>
      <c r="AQ134" s="81">
        <v>0</v>
      </c>
      <c r="AR134" s="81">
        <v>0</v>
      </c>
      <c r="AS134" s="81"/>
      <c r="AT134" s="81"/>
      <c r="AU134" s="81"/>
      <c r="AV134" s="81"/>
      <c r="AW134" s="81"/>
      <c r="AX134" s="81"/>
      <c r="AY134" s="81"/>
      <c r="AZ134" s="81"/>
      <c r="BA134">
        <v>1</v>
      </c>
      <c r="BB134" s="80" t="str">
        <f>REPLACE(INDEX(GroupVertices[Group],MATCH(Edges[[#This Row],[Vertex 1]],GroupVertices[Vertex],0)),1,1,"")</f>
        <v>2</v>
      </c>
      <c r="BC134" s="80" t="str">
        <f>REPLACE(INDEX(GroupVertices[Group],MATCH(Edges[[#This Row],[Vertex 2]],GroupVertices[Vertex],0)),1,1,"")</f>
        <v>2</v>
      </c>
    </row>
    <row r="135" spans="1:55" ht="15">
      <c r="A135" s="66" t="s">
        <v>258</v>
      </c>
      <c r="B135" s="66" t="s">
        <v>303</v>
      </c>
      <c r="C135" s="67" t="s">
        <v>3307</v>
      </c>
      <c r="D135" s="68">
        <v>3</v>
      </c>
      <c r="E135" s="69" t="s">
        <v>132</v>
      </c>
      <c r="F135" s="70">
        <v>35</v>
      </c>
      <c r="G135" s="67"/>
      <c r="H135" s="71"/>
      <c r="I135" s="72"/>
      <c r="J135" s="72"/>
      <c r="K135" s="34"/>
      <c r="L135" s="79">
        <v>135</v>
      </c>
      <c r="M135" s="79"/>
      <c r="N135" s="74"/>
      <c r="O135" s="81" t="s">
        <v>394</v>
      </c>
      <c r="P135" s="83">
        <v>43651.370208333334</v>
      </c>
      <c r="Q135" s="81" t="s">
        <v>423</v>
      </c>
      <c r="R135" s="81"/>
      <c r="S135" s="81"/>
      <c r="T135" s="81"/>
      <c r="U135" s="81"/>
      <c r="V135" s="85" t="s">
        <v>931</v>
      </c>
      <c r="W135" s="83">
        <v>43651.370208333334</v>
      </c>
      <c r="X135" s="85" t="s">
        <v>1054</v>
      </c>
      <c r="Y135" s="81"/>
      <c r="Z135" s="81"/>
      <c r="AA135" s="87" t="s">
        <v>1462</v>
      </c>
      <c r="AB135" s="81"/>
      <c r="AC135" s="81" t="b">
        <v>0</v>
      </c>
      <c r="AD135" s="81">
        <v>0</v>
      </c>
      <c r="AE135" s="87" t="s">
        <v>1832</v>
      </c>
      <c r="AF135" s="81" t="b">
        <v>0</v>
      </c>
      <c r="AG135" s="81" t="s">
        <v>1864</v>
      </c>
      <c r="AH135" s="81"/>
      <c r="AI135" s="87" t="s">
        <v>1832</v>
      </c>
      <c r="AJ135" s="81" t="b">
        <v>0</v>
      </c>
      <c r="AK135" s="81">
        <v>7</v>
      </c>
      <c r="AL135" s="87" t="s">
        <v>1612</v>
      </c>
      <c r="AM135" s="81" t="s">
        <v>1881</v>
      </c>
      <c r="AN135" s="81" t="b">
        <v>0</v>
      </c>
      <c r="AO135" s="87" t="s">
        <v>1612</v>
      </c>
      <c r="AP135" s="81" t="s">
        <v>176</v>
      </c>
      <c r="AQ135" s="81">
        <v>0</v>
      </c>
      <c r="AR135" s="81">
        <v>0</v>
      </c>
      <c r="AS135" s="81"/>
      <c r="AT135" s="81"/>
      <c r="AU135" s="81"/>
      <c r="AV135" s="81"/>
      <c r="AW135" s="81"/>
      <c r="AX135" s="81"/>
      <c r="AY135" s="81"/>
      <c r="AZ135" s="81"/>
      <c r="BA135">
        <v>1</v>
      </c>
      <c r="BB135" s="80" t="str">
        <f>REPLACE(INDEX(GroupVertices[Group],MATCH(Edges[[#This Row],[Vertex 1]],GroupVertices[Vertex],0)),1,1,"")</f>
        <v>2</v>
      </c>
      <c r="BC135" s="80" t="str">
        <f>REPLACE(INDEX(GroupVertices[Group],MATCH(Edges[[#This Row],[Vertex 2]],GroupVertices[Vertex],0)),1,1,"")</f>
        <v>1</v>
      </c>
    </row>
    <row r="136" spans="1:55" ht="15">
      <c r="A136" s="66" t="s">
        <v>258</v>
      </c>
      <c r="B136" s="66" t="s">
        <v>256</v>
      </c>
      <c r="C136" s="67" t="s">
        <v>3307</v>
      </c>
      <c r="D136" s="68">
        <v>3</v>
      </c>
      <c r="E136" s="69" t="s">
        <v>132</v>
      </c>
      <c r="F136" s="70">
        <v>35</v>
      </c>
      <c r="G136" s="67"/>
      <c r="H136" s="71"/>
      <c r="I136" s="72"/>
      <c r="J136" s="72"/>
      <c r="K136" s="34"/>
      <c r="L136" s="79">
        <v>136</v>
      </c>
      <c r="M136" s="79"/>
      <c r="N136" s="74"/>
      <c r="O136" s="81" t="s">
        <v>394</v>
      </c>
      <c r="P136" s="83">
        <v>43651.370208333334</v>
      </c>
      <c r="Q136" s="81" t="s">
        <v>423</v>
      </c>
      <c r="R136" s="81"/>
      <c r="S136" s="81"/>
      <c r="T136" s="81"/>
      <c r="U136" s="81"/>
      <c r="V136" s="85" t="s">
        <v>931</v>
      </c>
      <c r="W136" s="83">
        <v>43651.370208333334</v>
      </c>
      <c r="X136" s="85" t="s">
        <v>1054</v>
      </c>
      <c r="Y136" s="81"/>
      <c r="Z136" s="81"/>
      <c r="AA136" s="87" t="s">
        <v>1462</v>
      </c>
      <c r="AB136" s="81"/>
      <c r="AC136" s="81" t="b">
        <v>0</v>
      </c>
      <c r="AD136" s="81">
        <v>0</v>
      </c>
      <c r="AE136" s="87" t="s">
        <v>1832</v>
      </c>
      <c r="AF136" s="81" t="b">
        <v>0</v>
      </c>
      <c r="AG136" s="81" t="s">
        <v>1864</v>
      </c>
      <c r="AH136" s="81"/>
      <c r="AI136" s="87" t="s">
        <v>1832</v>
      </c>
      <c r="AJ136" s="81" t="b">
        <v>0</v>
      </c>
      <c r="AK136" s="81">
        <v>7</v>
      </c>
      <c r="AL136" s="87" t="s">
        <v>1612</v>
      </c>
      <c r="AM136" s="81" t="s">
        <v>1881</v>
      </c>
      <c r="AN136" s="81" t="b">
        <v>0</v>
      </c>
      <c r="AO136" s="87" t="s">
        <v>1612</v>
      </c>
      <c r="AP136" s="81" t="s">
        <v>176</v>
      </c>
      <c r="AQ136" s="81">
        <v>0</v>
      </c>
      <c r="AR136" s="81">
        <v>0</v>
      </c>
      <c r="AS136" s="81"/>
      <c r="AT136" s="81"/>
      <c r="AU136" s="81"/>
      <c r="AV136" s="81"/>
      <c r="AW136" s="81"/>
      <c r="AX136" s="81"/>
      <c r="AY136" s="81"/>
      <c r="AZ136" s="81"/>
      <c r="BA136">
        <v>1</v>
      </c>
      <c r="BB136" s="80" t="str">
        <f>REPLACE(INDEX(GroupVertices[Group],MATCH(Edges[[#This Row],[Vertex 1]],GroupVertices[Vertex],0)),1,1,"")</f>
        <v>2</v>
      </c>
      <c r="BC136" s="80" t="str">
        <f>REPLACE(INDEX(GroupVertices[Group],MATCH(Edges[[#This Row],[Vertex 2]],GroupVertices[Vertex],0)),1,1,"")</f>
        <v>2</v>
      </c>
    </row>
    <row r="137" spans="1:55" ht="15">
      <c r="A137" s="66" t="s">
        <v>259</v>
      </c>
      <c r="B137" s="66" t="s">
        <v>280</v>
      </c>
      <c r="C137" s="67" t="s">
        <v>3307</v>
      </c>
      <c r="D137" s="68">
        <v>3</v>
      </c>
      <c r="E137" s="69" t="s">
        <v>132</v>
      </c>
      <c r="F137" s="70">
        <v>35</v>
      </c>
      <c r="G137" s="67"/>
      <c r="H137" s="71"/>
      <c r="I137" s="72"/>
      <c r="J137" s="72"/>
      <c r="K137" s="34"/>
      <c r="L137" s="79">
        <v>137</v>
      </c>
      <c r="M137" s="79"/>
      <c r="N137" s="74"/>
      <c r="O137" s="81" t="s">
        <v>394</v>
      </c>
      <c r="P137" s="83">
        <v>43646.513553240744</v>
      </c>
      <c r="Q137" s="81" t="s">
        <v>403</v>
      </c>
      <c r="R137" s="85" t="s">
        <v>682</v>
      </c>
      <c r="S137" s="81" t="s">
        <v>749</v>
      </c>
      <c r="T137" s="81" t="s">
        <v>348</v>
      </c>
      <c r="U137" s="81"/>
      <c r="V137" s="85" t="s">
        <v>932</v>
      </c>
      <c r="W137" s="83">
        <v>43646.513553240744</v>
      </c>
      <c r="X137" s="85" t="s">
        <v>1055</v>
      </c>
      <c r="Y137" s="81"/>
      <c r="Z137" s="81"/>
      <c r="AA137" s="87" t="s">
        <v>1463</v>
      </c>
      <c r="AB137" s="81"/>
      <c r="AC137" s="81" t="b">
        <v>0</v>
      </c>
      <c r="AD137" s="81">
        <v>0</v>
      </c>
      <c r="AE137" s="87" t="s">
        <v>1832</v>
      </c>
      <c r="AF137" s="81" t="b">
        <v>0</v>
      </c>
      <c r="AG137" s="81" t="s">
        <v>1864</v>
      </c>
      <c r="AH137" s="81"/>
      <c r="AI137" s="87" t="s">
        <v>1832</v>
      </c>
      <c r="AJ137" s="81" t="b">
        <v>0</v>
      </c>
      <c r="AK137" s="81">
        <v>4</v>
      </c>
      <c r="AL137" s="87" t="s">
        <v>1487</v>
      </c>
      <c r="AM137" s="81" t="s">
        <v>1888</v>
      </c>
      <c r="AN137" s="81" t="b">
        <v>0</v>
      </c>
      <c r="AO137" s="87" t="s">
        <v>1487</v>
      </c>
      <c r="AP137" s="81" t="s">
        <v>176</v>
      </c>
      <c r="AQ137" s="81">
        <v>0</v>
      </c>
      <c r="AR137" s="81">
        <v>0</v>
      </c>
      <c r="AS137" s="81"/>
      <c r="AT137" s="81"/>
      <c r="AU137" s="81"/>
      <c r="AV137" s="81"/>
      <c r="AW137" s="81"/>
      <c r="AX137" s="81"/>
      <c r="AY137" s="81"/>
      <c r="AZ137" s="81"/>
      <c r="BA137">
        <v>1</v>
      </c>
      <c r="BB137" s="80" t="str">
        <f>REPLACE(INDEX(GroupVertices[Group],MATCH(Edges[[#This Row],[Vertex 1]],GroupVertices[Vertex],0)),1,1,"")</f>
        <v>3</v>
      </c>
      <c r="BC137" s="80" t="str">
        <f>REPLACE(INDEX(GroupVertices[Group],MATCH(Edges[[#This Row],[Vertex 2]],GroupVertices[Vertex],0)),1,1,"")</f>
        <v>3</v>
      </c>
    </row>
    <row r="138" spans="1:55" ht="15">
      <c r="A138" s="66" t="s">
        <v>259</v>
      </c>
      <c r="B138" s="66" t="s">
        <v>348</v>
      </c>
      <c r="C138" s="67" t="s">
        <v>3307</v>
      </c>
      <c r="D138" s="68">
        <v>3</v>
      </c>
      <c r="E138" s="69" t="s">
        <v>132</v>
      </c>
      <c r="F138" s="70">
        <v>35</v>
      </c>
      <c r="G138" s="67"/>
      <c r="H138" s="71"/>
      <c r="I138" s="72"/>
      <c r="J138" s="72"/>
      <c r="K138" s="34"/>
      <c r="L138" s="79">
        <v>138</v>
      </c>
      <c r="M138" s="79"/>
      <c r="N138" s="74"/>
      <c r="O138" s="81" t="s">
        <v>394</v>
      </c>
      <c r="P138" s="83">
        <v>43646.513553240744</v>
      </c>
      <c r="Q138" s="81" t="s">
        <v>403</v>
      </c>
      <c r="R138" s="85" t="s">
        <v>682</v>
      </c>
      <c r="S138" s="81" t="s">
        <v>749</v>
      </c>
      <c r="T138" s="81" t="s">
        <v>348</v>
      </c>
      <c r="U138" s="81"/>
      <c r="V138" s="85" t="s">
        <v>932</v>
      </c>
      <c r="W138" s="83">
        <v>43646.513553240744</v>
      </c>
      <c r="X138" s="85" t="s">
        <v>1055</v>
      </c>
      <c r="Y138" s="81"/>
      <c r="Z138" s="81"/>
      <c r="AA138" s="87" t="s">
        <v>1463</v>
      </c>
      <c r="AB138" s="81"/>
      <c r="AC138" s="81" t="b">
        <v>0</v>
      </c>
      <c r="AD138" s="81">
        <v>0</v>
      </c>
      <c r="AE138" s="87" t="s">
        <v>1832</v>
      </c>
      <c r="AF138" s="81" t="b">
        <v>0</v>
      </c>
      <c r="AG138" s="81" t="s">
        <v>1864</v>
      </c>
      <c r="AH138" s="81"/>
      <c r="AI138" s="87" t="s">
        <v>1832</v>
      </c>
      <c r="AJ138" s="81" t="b">
        <v>0</v>
      </c>
      <c r="AK138" s="81">
        <v>4</v>
      </c>
      <c r="AL138" s="87" t="s">
        <v>1487</v>
      </c>
      <c r="AM138" s="81" t="s">
        <v>1888</v>
      </c>
      <c r="AN138" s="81" t="b">
        <v>0</v>
      </c>
      <c r="AO138" s="87" t="s">
        <v>1487</v>
      </c>
      <c r="AP138" s="81" t="s">
        <v>176</v>
      </c>
      <c r="AQ138" s="81">
        <v>0</v>
      </c>
      <c r="AR138" s="81">
        <v>0</v>
      </c>
      <c r="AS138" s="81"/>
      <c r="AT138" s="81"/>
      <c r="AU138" s="81"/>
      <c r="AV138" s="81"/>
      <c r="AW138" s="81"/>
      <c r="AX138" s="81"/>
      <c r="AY138" s="81"/>
      <c r="AZ138" s="81"/>
      <c r="BA138">
        <v>1</v>
      </c>
      <c r="BB138" s="80" t="str">
        <f>REPLACE(INDEX(GroupVertices[Group],MATCH(Edges[[#This Row],[Vertex 1]],GroupVertices[Vertex],0)),1,1,"")</f>
        <v>3</v>
      </c>
      <c r="BC138" s="80" t="str">
        <f>REPLACE(INDEX(GroupVertices[Group],MATCH(Edges[[#This Row],[Vertex 2]],GroupVertices[Vertex],0)),1,1,"")</f>
        <v>3</v>
      </c>
    </row>
    <row r="139" spans="1:55" ht="15">
      <c r="A139" s="66" t="s">
        <v>259</v>
      </c>
      <c r="B139" s="66" t="s">
        <v>281</v>
      </c>
      <c r="C139" s="67" t="s">
        <v>3307</v>
      </c>
      <c r="D139" s="68">
        <v>3</v>
      </c>
      <c r="E139" s="69" t="s">
        <v>132</v>
      </c>
      <c r="F139" s="70">
        <v>35</v>
      </c>
      <c r="G139" s="67"/>
      <c r="H139" s="71"/>
      <c r="I139" s="72"/>
      <c r="J139" s="72"/>
      <c r="K139" s="34"/>
      <c r="L139" s="79">
        <v>139</v>
      </c>
      <c r="M139" s="79"/>
      <c r="N139" s="74"/>
      <c r="O139" s="81" t="s">
        <v>394</v>
      </c>
      <c r="P139" s="83">
        <v>43646.513553240744</v>
      </c>
      <c r="Q139" s="81" t="s">
        <v>403</v>
      </c>
      <c r="R139" s="85" t="s">
        <v>682</v>
      </c>
      <c r="S139" s="81" t="s">
        <v>749</v>
      </c>
      <c r="T139" s="81" t="s">
        <v>348</v>
      </c>
      <c r="U139" s="81"/>
      <c r="V139" s="85" t="s">
        <v>932</v>
      </c>
      <c r="W139" s="83">
        <v>43646.513553240744</v>
      </c>
      <c r="X139" s="85" t="s">
        <v>1055</v>
      </c>
      <c r="Y139" s="81"/>
      <c r="Z139" s="81"/>
      <c r="AA139" s="87" t="s">
        <v>1463</v>
      </c>
      <c r="AB139" s="81"/>
      <c r="AC139" s="81" t="b">
        <v>0</v>
      </c>
      <c r="AD139" s="81">
        <v>0</v>
      </c>
      <c r="AE139" s="87" t="s">
        <v>1832</v>
      </c>
      <c r="AF139" s="81" t="b">
        <v>0</v>
      </c>
      <c r="AG139" s="81" t="s">
        <v>1864</v>
      </c>
      <c r="AH139" s="81"/>
      <c r="AI139" s="87" t="s">
        <v>1832</v>
      </c>
      <c r="AJ139" s="81" t="b">
        <v>0</v>
      </c>
      <c r="AK139" s="81">
        <v>4</v>
      </c>
      <c r="AL139" s="87" t="s">
        <v>1487</v>
      </c>
      <c r="AM139" s="81" t="s">
        <v>1888</v>
      </c>
      <c r="AN139" s="81" t="b">
        <v>0</v>
      </c>
      <c r="AO139" s="87" t="s">
        <v>1487</v>
      </c>
      <c r="AP139" s="81" t="s">
        <v>176</v>
      </c>
      <c r="AQ139" s="81">
        <v>0</v>
      </c>
      <c r="AR139" s="81">
        <v>0</v>
      </c>
      <c r="AS139" s="81"/>
      <c r="AT139" s="81"/>
      <c r="AU139" s="81"/>
      <c r="AV139" s="81"/>
      <c r="AW139" s="81"/>
      <c r="AX139" s="81"/>
      <c r="AY139" s="81"/>
      <c r="AZ139" s="81"/>
      <c r="BA139">
        <v>1</v>
      </c>
      <c r="BB139" s="80" t="str">
        <f>REPLACE(INDEX(GroupVertices[Group],MATCH(Edges[[#This Row],[Vertex 1]],GroupVertices[Vertex],0)),1,1,"")</f>
        <v>3</v>
      </c>
      <c r="BC139" s="80" t="str">
        <f>REPLACE(INDEX(GroupVertices[Group],MATCH(Edges[[#This Row],[Vertex 2]],GroupVertices[Vertex],0)),1,1,"")</f>
        <v>3</v>
      </c>
    </row>
    <row r="140" spans="1:55" ht="15">
      <c r="A140" s="66" t="s">
        <v>259</v>
      </c>
      <c r="B140" s="66" t="s">
        <v>277</v>
      </c>
      <c r="C140" s="67" t="s">
        <v>3307</v>
      </c>
      <c r="D140" s="68">
        <v>3</v>
      </c>
      <c r="E140" s="69" t="s">
        <v>132</v>
      </c>
      <c r="F140" s="70">
        <v>35</v>
      </c>
      <c r="G140" s="67"/>
      <c r="H140" s="71"/>
      <c r="I140" s="72"/>
      <c r="J140" s="72"/>
      <c r="K140" s="34"/>
      <c r="L140" s="79">
        <v>140</v>
      </c>
      <c r="M140" s="79"/>
      <c r="N140" s="74"/>
      <c r="O140" s="81" t="s">
        <v>394</v>
      </c>
      <c r="P140" s="83">
        <v>43646.513553240744</v>
      </c>
      <c r="Q140" s="81" t="s">
        <v>403</v>
      </c>
      <c r="R140" s="85" t="s">
        <v>682</v>
      </c>
      <c r="S140" s="81" t="s">
        <v>749</v>
      </c>
      <c r="T140" s="81" t="s">
        <v>348</v>
      </c>
      <c r="U140" s="81"/>
      <c r="V140" s="85" t="s">
        <v>932</v>
      </c>
      <c r="W140" s="83">
        <v>43646.513553240744</v>
      </c>
      <c r="X140" s="85" t="s">
        <v>1055</v>
      </c>
      <c r="Y140" s="81"/>
      <c r="Z140" s="81"/>
      <c r="AA140" s="87" t="s">
        <v>1463</v>
      </c>
      <c r="AB140" s="81"/>
      <c r="AC140" s="81" t="b">
        <v>0</v>
      </c>
      <c r="AD140" s="81">
        <v>0</v>
      </c>
      <c r="AE140" s="87" t="s">
        <v>1832</v>
      </c>
      <c r="AF140" s="81" t="b">
        <v>0</v>
      </c>
      <c r="AG140" s="81" t="s">
        <v>1864</v>
      </c>
      <c r="AH140" s="81"/>
      <c r="AI140" s="87" t="s">
        <v>1832</v>
      </c>
      <c r="AJ140" s="81" t="b">
        <v>0</v>
      </c>
      <c r="AK140" s="81">
        <v>4</v>
      </c>
      <c r="AL140" s="87" t="s">
        <v>1487</v>
      </c>
      <c r="AM140" s="81" t="s">
        <v>1888</v>
      </c>
      <c r="AN140" s="81" t="b">
        <v>0</v>
      </c>
      <c r="AO140" s="87" t="s">
        <v>1487</v>
      </c>
      <c r="AP140" s="81" t="s">
        <v>176</v>
      </c>
      <c r="AQ140" s="81">
        <v>0</v>
      </c>
      <c r="AR140" s="81">
        <v>0</v>
      </c>
      <c r="AS140" s="81"/>
      <c r="AT140" s="81"/>
      <c r="AU140" s="81"/>
      <c r="AV140" s="81"/>
      <c r="AW140" s="81"/>
      <c r="AX140" s="81"/>
      <c r="AY140" s="81"/>
      <c r="AZ140" s="81"/>
      <c r="BA140">
        <v>1</v>
      </c>
      <c r="BB140" s="80" t="str">
        <f>REPLACE(INDEX(GroupVertices[Group],MATCH(Edges[[#This Row],[Vertex 1]],GroupVertices[Vertex],0)),1,1,"")</f>
        <v>3</v>
      </c>
      <c r="BC140" s="80" t="str">
        <f>REPLACE(INDEX(GroupVertices[Group],MATCH(Edges[[#This Row],[Vertex 2]],GroupVertices[Vertex],0)),1,1,"")</f>
        <v>3</v>
      </c>
    </row>
    <row r="141" spans="1:55" ht="15">
      <c r="A141" s="66" t="s">
        <v>259</v>
      </c>
      <c r="B141" s="66" t="s">
        <v>278</v>
      </c>
      <c r="C141" s="67" t="s">
        <v>3307</v>
      </c>
      <c r="D141" s="68">
        <v>3</v>
      </c>
      <c r="E141" s="69" t="s">
        <v>132</v>
      </c>
      <c r="F141" s="70">
        <v>35</v>
      </c>
      <c r="G141" s="67"/>
      <c r="H141" s="71"/>
      <c r="I141" s="72"/>
      <c r="J141" s="72"/>
      <c r="K141" s="34"/>
      <c r="L141" s="79">
        <v>141</v>
      </c>
      <c r="M141" s="79"/>
      <c r="N141" s="74"/>
      <c r="O141" s="81" t="s">
        <v>394</v>
      </c>
      <c r="P141" s="83">
        <v>43646.513553240744</v>
      </c>
      <c r="Q141" s="81" t="s">
        <v>403</v>
      </c>
      <c r="R141" s="85" t="s">
        <v>682</v>
      </c>
      <c r="S141" s="81" t="s">
        <v>749</v>
      </c>
      <c r="T141" s="81" t="s">
        <v>348</v>
      </c>
      <c r="U141" s="81"/>
      <c r="V141" s="85" t="s">
        <v>932</v>
      </c>
      <c r="W141" s="83">
        <v>43646.513553240744</v>
      </c>
      <c r="X141" s="85" t="s">
        <v>1055</v>
      </c>
      <c r="Y141" s="81"/>
      <c r="Z141" s="81"/>
      <c r="AA141" s="87" t="s">
        <v>1463</v>
      </c>
      <c r="AB141" s="81"/>
      <c r="AC141" s="81" t="b">
        <v>0</v>
      </c>
      <c r="AD141" s="81">
        <v>0</v>
      </c>
      <c r="AE141" s="87" t="s">
        <v>1832</v>
      </c>
      <c r="AF141" s="81" t="b">
        <v>0</v>
      </c>
      <c r="AG141" s="81" t="s">
        <v>1864</v>
      </c>
      <c r="AH141" s="81"/>
      <c r="AI141" s="87" t="s">
        <v>1832</v>
      </c>
      <c r="AJ141" s="81" t="b">
        <v>0</v>
      </c>
      <c r="AK141" s="81">
        <v>4</v>
      </c>
      <c r="AL141" s="87" t="s">
        <v>1487</v>
      </c>
      <c r="AM141" s="81" t="s">
        <v>1888</v>
      </c>
      <c r="AN141" s="81" t="b">
        <v>0</v>
      </c>
      <c r="AO141" s="87" t="s">
        <v>1487</v>
      </c>
      <c r="AP141" s="81" t="s">
        <v>176</v>
      </c>
      <c r="AQ141" s="81">
        <v>0</v>
      </c>
      <c r="AR141" s="81">
        <v>0</v>
      </c>
      <c r="AS141" s="81"/>
      <c r="AT141" s="81"/>
      <c r="AU141" s="81"/>
      <c r="AV141" s="81"/>
      <c r="AW141" s="81"/>
      <c r="AX141" s="81"/>
      <c r="AY141" s="81"/>
      <c r="AZ141" s="81"/>
      <c r="BA141">
        <v>1</v>
      </c>
      <c r="BB141" s="80" t="str">
        <f>REPLACE(INDEX(GroupVertices[Group],MATCH(Edges[[#This Row],[Vertex 1]],GroupVertices[Vertex],0)),1,1,"")</f>
        <v>3</v>
      </c>
      <c r="BC141" s="80" t="str">
        <f>REPLACE(INDEX(GroupVertices[Group],MATCH(Edges[[#This Row],[Vertex 2]],GroupVertices[Vertex],0)),1,1,"")</f>
        <v>3</v>
      </c>
    </row>
    <row r="142" spans="1:55" ht="15">
      <c r="A142" s="66" t="s">
        <v>259</v>
      </c>
      <c r="B142" s="66" t="s">
        <v>337</v>
      </c>
      <c r="C142" s="67" t="s">
        <v>3307</v>
      </c>
      <c r="D142" s="68">
        <v>3</v>
      </c>
      <c r="E142" s="69" t="s">
        <v>132</v>
      </c>
      <c r="F142" s="70">
        <v>35</v>
      </c>
      <c r="G142" s="67"/>
      <c r="H142" s="71"/>
      <c r="I142" s="72"/>
      <c r="J142" s="72"/>
      <c r="K142" s="34"/>
      <c r="L142" s="79">
        <v>142</v>
      </c>
      <c r="M142" s="79"/>
      <c r="N142" s="74"/>
      <c r="O142" s="81" t="s">
        <v>394</v>
      </c>
      <c r="P142" s="83">
        <v>43651.39078703704</v>
      </c>
      <c r="Q142" s="81" t="s">
        <v>423</v>
      </c>
      <c r="R142" s="81"/>
      <c r="S142" s="81"/>
      <c r="T142" s="81"/>
      <c r="U142" s="81"/>
      <c r="V142" s="85" t="s">
        <v>932</v>
      </c>
      <c r="W142" s="83">
        <v>43651.39078703704</v>
      </c>
      <c r="X142" s="85" t="s">
        <v>1056</v>
      </c>
      <c r="Y142" s="81"/>
      <c r="Z142" s="81"/>
      <c r="AA142" s="87" t="s">
        <v>1464</v>
      </c>
      <c r="AB142" s="81"/>
      <c r="AC142" s="81" t="b">
        <v>0</v>
      </c>
      <c r="AD142" s="81">
        <v>0</v>
      </c>
      <c r="AE142" s="87" t="s">
        <v>1832</v>
      </c>
      <c r="AF142" s="81" t="b">
        <v>0</v>
      </c>
      <c r="AG142" s="81" t="s">
        <v>1864</v>
      </c>
      <c r="AH142" s="81"/>
      <c r="AI142" s="87" t="s">
        <v>1832</v>
      </c>
      <c r="AJ142" s="81" t="b">
        <v>0</v>
      </c>
      <c r="AK142" s="81">
        <v>7</v>
      </c>
      <c r="AL142" s="87" t="s">
        <v>1612</v>
      </c>
      <c r="AM142" s="81" t="s">
        <v>1888</v>
      </c>
      <c r="AN142" s="81" t="b">
        <v>0</v>
      </c>
      <c r="AO142" s="87" t="s">
        <v>1612</v>
      </c>
      <c r="AP142" s="81" t="s">
        <v>176</v>
      </c>
      <c r="AQ142" s="81">
        <v>0</v>
      </c>
      <c r="AR142" s="81">
        <v>0</v>
      </c>
      <c r="AS142" s="81"/>
      <c r="AT142" s="81"/>
      <c r="AU142" s="81"/>
      <c r="AV142" s="81"/>
      <c r="AW142" s="81"/>
      <c r="AX142" s="81"/>
      <c r="AY142" s="81"/>
      <c r="AZ142" s="81"/>
      <c r="BA142">
        <v>1</v>
      </c>
      <c r="BB142" s="80" t="str">
        <f>REPLACE(INDEX(GroupVertices[Group],MATCH(Edges[[#This Row],[Vertex 1]],GroupVertices[Vertex],0)),1,1,"")</f>
        <v>3</v>
      </c>
      <c r="BC142" s="80" t="str">
        <f>REPLACE(INDEX(GroupVertices[Group],MATCH(Edges[[#This Row],[Vertex 2]],GroupVertices[Vertex],0)),1,1,"")</f>
        <v>2</v>
      </c>
    </row>
    <row r="143" spans="1:55" ht="15">
      <c r="A143" s="66" t="s">
        <v>259</v>
      </c>
      <c r="B143" s="66" t="s">
        <v>303</v>
      </c>
      <c r="C143" s="67" t="s">
        <v>3307</v>
      </c>
      <c r="D143" s="68">
        <v>3</v>
      </c>
      <c r="E143" s="69" t="s">
        <v>132</v>
      </c>
      <c r="F143" s="70">
        <v>35</v>
      </c>
      <c r="G143" s="67"/>
      <c r="H143" s="71"/>
      <c r="I143" s="72"/>
      <c r="J143" s="72"/>
      <c r="K143" s="34"/>
      <c r="L143" s="79">
        <v>143</v>
      </c>
      <c r="M143" s="79"/>
      <c r="N143" s="74"/>
      <c r="O143" s="81" t="s">
        <v>394</v>
      </c>
      <c r="P143" s="83">
        <v>43651.39078703704</v>
      </c>
      <c r="Q143" s="81" t="s">
        <v>423</v>
      </c>
      <c r="R143" s="81"/>
      <c r="S143" s="81"/>
      <c r="T143" s="81"/>
      <c r="U143" s="81"/>
      <c r="V143" s="85" t="s">
        <v>932</v>
      </c>
      <c r="W143" s="83">
        <v>43651.39078703704</v>
      </c>
      <c r="X143" s="85" t="s">
        <v>1056</v>
      </c>
      <c r="Y143" s="81"/>
      <c r="Z143" s="81"/>
      <c r="AA143" s="87" t="s">
        <v>1464</v>
      </c>
      <c r="AB143" s="81"/>
      <c r="AC143" s="81" t="b">
        <v>0</v>
      </c>
      <c r="AD143" s="81">
        <v>0</v>
      </c>
      <c r="AE143" s="87" t="s">
        <v>1832</v>
      </c>
      <c r="AF143" s="81" t="b">
        <v>0</v>
      </c>
      <c r="AG143" s="81" t="s">
        <v>1864</v>
      </c>
      <c r="AH143" s="81"/>
      <c r="AI143" s="87" t="s">
        <v>1832</v>
      </c>
      <c r="AJ143" s="81" t="b">
        <v>0</v>
      </c>
      <c r="AK143" s="81">
        <v>7</v>
      </c>
      <c r="AL143" s="87" t="s">
        <v>1612</v>
      </c>
      <c r="AM143" s="81" t="s">
        <v>1888</v>
      </c>
      <c r="AN143" s="81" t="b">
        <v>0</v>
      </c>
      <c r="AO143" s="87" t="s">
        <v>1612</v>
      </c>
      <c r="AP143" s="81" t="s">
        <v>176</v>
      </c>
      <c r="AQ143" s="81">
        <v>0</v>
      </c>
      <c r="AR143" s="81">
        <v>0</v>
      </c>
      <c r="AS143" s="81"/>
      <c r="AT143" s="81"/>
      <c r="AU143" s="81"/>
      <c r="AV143" s="81"/>
      <c r="AW143" s="81"/>
      <c r="AX143" s="81"/>
      <c r="AY143" s="81"/>
      <c r="AZ143" s="81"/>
      <c r="BA143">
        <v>1</v>
      </c>
      <c r="BB143" s="80" t="str">
        <f>REPLACE(INDEX(GroupVertices[Group],MATCH(Edges[[#This Row],[Vertex 1]],GroupVertices[Vertex],0)),1,1,"")</f>
        <v>3</v>
      </c>
      <c r="BC143" s="80" t="str">
        <f>REPLACE(INDEX(GroupVertices[Group],MATCH(Edges[[#This Row],[Vertex 2]],GroupVertices[Vertex],0)),1,1,"")</f>
        <v>1</v>
      </c>
    </row>
    <row r="144" spans="1:55" ht="15">
      <c r="A144" s="66" t="s">
        <v>259</v>
      </c>
      <c r="B144" s="66" t="s">
        <v>256</v>
      </c>
      <c r="C144" s="67" t="s">
        <v>3307</v>
      </c>
      <c r="D144" s="68">
        <v>3</v>
      </c>
      <c r="E144" s="69" t="s">
        <v>132</v>
      </c>
      <c r="F144" s="70">
        <v>35</v>
      </c>
      <c r="G144" s="67"/>
      <c r="H144" s="71"/>
      <c r="I144" s="72"/>
      <c r="J144" s="72"/>
      <c r="K144" s="34"/>
      <c r="L144" s="79">
        <v>144</v>
      </c>
      <c r="M144" s="79"/>
      <c r="N144" s="74"/>
      <c r="O144" s="81" t="s">
        <v>394</v>
      </c>
      <c r="P144" s="83">
        <v>43651.39078703704</v>
      </c>
      <c r="Q144" s="81" t="s">
        <v>423</v>
      </c>
      <c r="R144" s="81"/>
      <c r="S144" s="81"/>
      <c r="T144" s="81"/>
      <c r="U144" s="81"/>
      <c r="V144" s="85" t="s">
        <v>932</v>
      </c>
      <c r="W144" s="83">
        <v>43651.39078703704</v>
      </c>
      <c r="X144" s="85" t="s">
        <v>1056</v>
      </c>
      <c r="Y144" s="81"/>
      <c r="Z144" s="81"/>
      <c r="AA144" s="87" t="s">
        <v>1464</v>
      </c>
      <c r="AB144" s="81"/>
      <c r="AC144" s="81" t="b">
        <v>0</v>
      </c>
      <c r="AD144" s="81">
        <v>0</v>
      </c>
      <c r="AE144" s="87" t="s">
        <v>1832</v>
      </c>
      <c r="AF144" s="81" t="b">
        <v>0</v>
      </c>
      <c r="AG144" s="81" t="s">
        <v>1864</v>
      </c>
      <c r="AH144" s="81"/>
      <c r="AI144" s="87" t="s">
        <v>1832</v>
      </c>
      <c r="AJ144" s="81" t="b">
        <v>0</v>
      </c>
      <c r="AK144" s="81">
        <v>7</v>
      </c>
      <c r="AL144" s="87" t="s">
        <v>1612</v>
      </c>
      <c r="AM144" s="81" t="s">
        <v>1888</v>
      </c>
      <c r="AN144" s="81" t="b">
        <v>0</v>
      </c>
      <c r="AO144" s="87" t="s">
        <v>1612</v>
      </c>
      <c r="AP144" s="81" t="s">
        <v>176</v>
      </c>
      <c r="AQ144" s="81">
        <v>0</v>
      </c>
      <c r="AR144" s="81">
        <v>0</v>
      </c>
      <c r="AS144" s="81"/>
      <c r="AT144" s="81"/>
      <c r="AU144" s="81"/>
      <c r="AV144" s="81"/>
      <c r="AW144" s="81"/>
      <c r="AX144" s="81"/>
      <c r="AY144" s="81"/>
      <c r="AZ144" s="81"/>
      <c r="BA144">
        <v>1</v>
      </c>
      <c r="BB144" s="80" t="str">
        <f>REPLACE(INDEX(GroupVertices[Group],MATCH(Edges[[#This Row],[Vertex 1]],GroupVertices[Vertex],0)),1,1,"")</f>
        <v>3</v>
      </c>
      <c r="BC144" s="80" t="str">
        <f>REPLACE(INDEX(GroupVertices[Group],MATCH(Edges[[#This Row],[Vertex 2]],GroupVertices[Vertex],0)),1,1,"")</f>
        <v>2</v>
      </c>
    </row>
    <row r="145" spans="1:55" ht="15">
      <c r="A145" s="66" t="s">
        <v>260</v>
      </c>
      <c r="B145" s="66" t="s">
        <v>337</v>
      </c>
      <c r="C145" s="67" t="s">
        <v>3307</v>
      </c>
      <c r="D145" s="68">
        <v>3</v>
      </c>
      <c r="E145" s="69" t="s">
        <v>132</v>
      </c>
      <c r="F145" s="70">
        <v>35</v>
      </c>
      <c r="G145" s="67"/>
      <c r="H145" s="71"/>
      <c r="I145" s="72"/>
      <c r="J145" s="72"/>
      <c r="K145" s="34"/>
      <c r="L145" s="79">
        <v>145</v>
      </c>
      <c r="M145" s="79"/>
      <c r="N145" s="74"/>
      <c r="O145" s="81" t="s">
        <v>394</v>
      </c>
      <c r="P145" s="83">
        <v>43651.39501157407</v>
      </c>
      <c r="Q145" s="81" t="s">
        <v>423</v>
      </c>
      <c r="R145" s="81"/>
      <c r="S145" s="81"/>
      <c r="T145" s="81"/>
      <c r="U145" s="81"/>
      <c r="V145" s="85" t="s">
        <v>933</v>
      </c>
      <c r="W145" s="83">
        <v>43651.39501157407</v>
      </c>
      <c r="X145" s="85" t="s">
        <v>1057</v>
      </c>
      <c r="Y145" s="81"/>
      <c r="Z145" s="81"/>
      <c r="AA145" s="87" t="s">
        <v>1465</v>
      </c>
      <c r="AB145" s="81"/>
      <c r="AC145" s="81" t="b">
        <v>0</v>
      </c>
      <c r="AD145" s="81">
        <v>0</v>
      </c>
      <c r="AE145" s="87" t="s">
        <v>1832</v>
      </c>
      <c r="AF145" s="81" t="b">
        <v>0</v>
      </c>
      <c r="AG145" s="81" t="s">
        <v>1864</v>
      </c>
      <c r="AH145" s="81"/>
      <c r="AI145" s="87" t="s">
        <v>1832</v>
      </c>
      <c r="AJ145" s="81" t="b">
        <v>0</v>
      </c>
      <c r="AK145" s="81">
        <v>7</v>
      </c>
      <c r="AL145" s="87" t="s">
        <v>1612</v>
      </c>
      <c r="AM145" s="81" t="s">
        <v>1882</v>
      </c>
      <c r="AN145" s="81" t="b">
        <v>0</v>
      </c>
      <c r="AO145" s="87" t="s">
        <v>1612</v>
      </c>
      <c r="AP145" s="81" t="s">
        <v>176</v>
      </c>
      <c r="AQ145" s="81">
        <v>0</v>
      </c>
      <c r="AR145" s="81">
        <v>0</v>
      </c>
      <c r="AS145" s="81"/>
      <c r="AT145" s="81"/>
      <c r="AU145" s="81"/>
      <c r="AV145" s="81"/>
      <c r="AW145" s="81"/>
      <c r="AX145" s="81"/>
      <c r="AY145" s="81"/>
      <c r="AZ145" s="81"/>
      <c r="BA145">
        <v>1</v>
      </c>
      <c r="BB145" s="80" t="str">
        <f>REPLACE(INDEX(GroupVertices[Group],MATCH(Edges[[#This Row],[Vertex 1]],GroupVertices[Vertex],0)),1,1,"")</f>
        <v>2</v>
      </c>
      <c r="BC145" s="80" t="str">
        <f>REPLACE(INDEX(GroupVertices[Group],MATCH(Edges[[#This Row],[Vertex 2]],GroupVertices[Vertex],0)),1,1,"")</f>
        <v>2</v>
      </c>
    </row>
    <row r="146" spans="1:55" ht="15">
      <c r="A146" s="66" t="s">
        <v>260</v>
      </c>
      <c r="B146" s="66" t="s">
        <v>303</v>
      </c>
      <c r="C146" s="67" t="s">
        <v>3307</v>
      </c>
      <c r="D146" s="68">
        <v>3</v>
      </c>
      <c r="E146" s="69" t="s">
        <v>132</v>
      </c>
      <c r="F146" s="70">
        <v>35</v>
      </c>
      <c r="G146" s="67"/>
      <c r="H146" s="71"/>
      <c r="I146" s="72"/>
      <c r="J146" s="72"/>
      <c r="K146" s="34"/>
      <c r="L146" s="79">
        <v>146</v>
      </c>
      <c r="M146" s="79"/>
      <c r="N146" s="74"/>
      <c r="O146" s="81" t="s">
        <v>394</v>
      </c>
      <c r="P146" s="83">
        <v>43651.39501157407</v>
      </c>
      <c r="Q146" s="81" t="s">
        <v>423</v>
      </c>
      <c r="R146" s="81"/>
      <c r="S146" s="81"/>
      <c r="T146" s="81"/>
      <c r="U146" s="81"/>
      <c r="V146" s="85" t="s">
        <v>933</v>
      </c>
      <c r="W146" s="83">
        <v>43651.39501157407</v>
      </c>
      <c r="X146" s="85" t="s">
        <v>1057</v>
      </c>
      <c r="Y146" s="81"/>
      <c r="Z146" s="81"/>
      <c r="AA146" s="87" t="s">
        <v>1465</v>
      </c>
      <c r="AB146" s="81"/>
      <c r="AC146" s="81" t="b">
        <v>0</v>
      </c>
      <c r="AD146" s="81">
        <v>0</v>
      </c>
      <c r="AE146" s="87" t="s">
        <v>1832</v>
      </c>
      <c r="AF146" s="81" t="b">
        <v>0</v>
      </c>
      <c r="AG146" s="81" t="s">
        <v>1864</v>
      </c>
      <c r="AH146" s="81"/>
      <c r="AI146" s="87" t="s">
        <v>1832</v>
      </c>
      <c r="AJ146" s="81" t="b">
        <v>0</v>
      </c>
      <c r="AK146" s="81">
        <v>7</v>
      </c>
      <c r="AL146" s="87" t="s">
        <v>1612</v>
      </c>
      <c r="AM146" s="81" t="s">
        <v>1882</v>
      </c>
      <c r="AN146" s="81" t="b">
        <v>0</v>
      </c>
      <c r="AO146" s="87" t="s">
        <v>1612</v>
      </c>
      <c r="AP146" s="81" t="s">
        <v>176</v>
      </c>
      <c r="AQ146" s="81">
        <v>0</v>
      </c>
      <c r="AR146" s="81">
        <v>0</v>
      </c>
      <c r="AS146" s="81"/>
      <c r="AT146" s="81"/>
      <c r="AU146" s="81"/>
      <c r="AV146" s="81"/>
      <c r="AW146" s="81"/>
      <c r="AX146" s="81"/>
      <c r="AY146" s="81"/>
      <c r="AZ146" s="81"/>
      <c r="BA146">
        <v>1</v>
      </c>
      <c r="BB146" s="80" t="str">
        <f>REPLACE(INDEX(GroupVertices[Group],MATCH(Edges[[#This Row],[Vertex 1]],GroupVertices[Vertex],0)),1,1,"")</f>
        <v>2</v>
      </c>
      <c r="BC146" s="80" t="str">
        <f>REPLACE(INDEX(GroupVertices[Group],MATCH(Edges[[#This Row],[Vertex 2]],GroupVertices[Vertex],0)),1,1,"")</f>
        <v>1</v>
      </c>
    </row>
    <row r="147" spans="1:55" ht="15">
      <c r="A147" s="66" t="s">
        <v>260</v>
      </c>
      <c r="B147" s="66" t="s">
        <v>256</v>
      </c>
      <c r="C147" s="67" t="s">
        <v>3307</v>
      </c>
      <c r="D147" s="68">
        <v>3</v>
      </c>
      <c r="E147" s="69" t="s">
        <v>132</v>
      </c>
      <c r="F147" s="70">
        <v>35</v>
      </c>
      <c r="G147" s="67"/>
      <c r="H147" s="71"/>
      <c r="I147" s="72"/>
      <c r="J147" s="72"/>
      <c r="K147" s="34"/>
      <c r="L147" s="79">
        <v>147</v>
      </c>
      <c r="M147" s="79"/>
      <c r="N147" s="74"/>
      <c r="O147" s="81" t="s">
        <v>394</v>
      </c>
      <c r="P147" s="83">
        <v>43651.39501157407</v>
      </c>
      <c r="Q147" s="81" t="s">
        <v>423</v>
      </c>
      <c r="R147" s="81"/>
      <c r="S147" s="81"/>
      <c r="T147" s="81"/>
      <c r="U147" s="81"/>
      <c r="V147" s="85" t="s">
        <v>933</v>
      </c>
      <c r="W147" s="83">
        <v>43651.39501157407</v>
      </c>
      <c r="X147" s="85" t="s">
        <v>1057</v>
      </c>
      <c r="Y147" s="81"/>
      <c r="Z147" s="81"/>
      <c r="AA147" s="87" t="s">
        <v>1465</v>
      </c>
      <c r="AB147" s="81"/>
      <c r="AC147" s="81" t="b">
        <v>0</v>
      </c>
      <c r="AD147" s="81">
        <v>0</v>
      </c>
      <c r="AE147" s="87" t="s">
        <v>1832</v>
      </c>
      <c r="AF147" s="81" t="b">
        <v>0</v>
      </c>
      <c r="AG147" s="81" t="s">
        <v>1864</v>
      </c>
      <c r="AH147" s="81"/>
      <c r="AI147" s="87" t="s">
        <v>1832</v>
      </c>
      <c r="AJ147" s="81" t="b">
        <v>0</v>
      </c>
      <c r="AK147" s="81">
        <v>7</v>
      </c>
      <c r="AL147" s="87" t="s">
        <v>1612</v>
      </c>
      <c r="AM147" s="81" t="s">
        <v>1882</v>
      </c>
      <c r="AN147" s="81" t="b">
        <v>0</v>
      </c>
      <c r="AO147" s="87" t="s">
        <v>1612</v>
      </c>
      <c r="AP147" s="81" t="s">
        <v>176</v>
      </c>
      <c r="AQ147" s="81">
        <v>0</v>
      </c>
      <c r="AR147" s="81">
        <v>0</v>
      </c>
      <c r="AS147" s="81"/>
      <c r="AT147" s="81"/>
      <c r="AU147" s="81"/>
      <c r="AV147" s="81"/>
      <c r="AW147" s="81"/>
      <c r="AX147" s="81"/>
      <c r="AY147" s="81"/>
      <c r="AZ147" s="81"/>
      <c r="BA147">
        <v>1</v>
      </c>
      <c r="BB147" s="80" t="str">
        <f>REPLACE(INDEX(GroupVertices[Group],MATCH(Edges[[#This Row],[Vertex 1]],GroupVertices[Vertex],0)),1,1,"")</f>
        <v>2</v>
      </c>
      <c r="BC147" s="80" t="str">
        <f>REPLACE(INDEX(GroupVertices[Group],MATCH(Edges[[#This Row],[Vertex 2]],GroupVertices[Vertex],0)),1,1,"")</f>
        <v>2</v>
      </c>
    </row>
    <row r="148" spans="1:55" ht="15">
      <c r="A148" s="66" t="s">
        <v>261</v>
      </c>
      <c r="B148" s="66" t="s">
        <v>337</v>
      </c>
      <c r="C148" s="67" t="s">
        <v>3307</v>
      </c>
      <c r="D148" s="68">
        <v>3</v>
      </c>
      <c r="E148" s="69" t="s">
        <v>132</v>
      </c>
      <c r="F148" s="70">
        <v>35</v>
      </c>
      <c r="G148" s="67"/>
      <c r="H148" s="71"/>
      <c r="I148" s="72"/>
      <c r="J148" s="72"/>
      <c r="K148" s="34"/>
      <c r="L148" s="79">
        <v>148</v>
      </c>
      <c r="M148" s="79"/>
      <c r="N148" s="74"/>
      <c r="O148" s="81" t="s">
        <v>394</v>
      </c>
      <c r="P148" s="83">
        <v>43651.41840277778</v>
      </c>
      <c r="Q148" s="81" t="s">
        <v>423</v>
      </c>
      <c r="R148" s="81"/>
      <c r="S148" s="81"/>
      <c r="T148" s="81"/>
      <c r="U148" s="81"/>
      <c r="V148" s="85" t="s">
        <v>934</v>
      </c>
      <c r="W148" s="83">
        <v>43651.41840277778</v>
      </c>
      <c r="X148" s="85" t="s">
        <v>1058</v>
      </c>
      <c r="Y148" s="81"/>
      <c r="Z148" s="81"/>
      <c r="AA148" s="87" t="s">
        <v>1466</v>
      </c>
      <c r="AB148" s="81"/>
      <c r="AC148" s="81" t="b">
        <v>0</v>
      </c>
      <c r="AD148" s="81">
        <v>0</v>
      </c>
      <c r="AE148" s="87" t="s">
        <v>1832</v>
      </c>
      <c r="AF148" s="81" t="b">
        <v>0</v>
      </c>
      <c r="AG148" s="81" t="s">
        <v>1864</v>
      </c>
      <c r="AH148" s="81"/>
      <c r="AI148" s="87" t="s">
        <v>1832</v>
      </c>
      <c r="AJ148" s="81" t="b">
        <v>0</v>
      </c>
      <c r="AK148" s="81">
        <v>7</v>
      </c>
      <c r="AL148" s="87" t="s">
        <v>1612</v>
      </c>
      <c r="AM148" s="81" t="s">
        <v>1882</v>
      </c>
      <c r="AN148" s="81" t="b">
        <v>0</v>
      </c>
      <c r="AO148" s="87" t="s">
        <v>1612</v>
      </c>
      <c r="AP148" s="81" t="s">
        <v>176</v>
      </c>
      <c r="AQ148" s="81">
        <v>0</v>
      </c>
      <c r="AR148" s="81">
        <v>0</v>
      </c>
      <c r="AS148" s="81"/>
      <c r="AT148" s="81"/>
      <c r="AU148" s="81"/>
      <c r="AV148" s="81"/>
      <c r="AW148" s="81"/>
      <c r="AX148" s="81"/>
      <c r="AY148" s="81"/>
      <c r="AZ148" s="81"/>
      <c r="BA148">
        <v>1</v>
      </c>
      <c r="BB148" s="80" t="str">
        <f>REPLACE(INDEX(GroupVertices[Group],MATCH(Edges[[#This Row],[Vertex 1]],GroupVertices[Vertex],0)),1,1,"")</f>
        <v>2</v>
      </c>
      <c r="BC148" s="80" t="str">
        <f>REPLACE(INDEX(GroupVertices[Group],MATCH(Edges[[#This Row],[Vertex 2]],GroupVertices[Vertex],0)),1,1,"")</f>
        <v>2</v>
      </c>
    </row>
    <row r="149" spans="1:55" ht="15">
      <c r="A149" s="66" t="s">
        <v>261</v>
      </c>
      <c r="B149" s="66" t="s">
        <v>303</v>
      </c>
      <c r="C149" s="67" t="s">
        <v>3307</v>
      </c>
      <c r="D149" s="68">
        <v>3</v>
      </c>
      <c r="E149" s="69" t="s">
        <v>132</v>
      </c>
      <c r="F149" s="70">
        <v>35</v>
      </c>
      <c r="G149" s="67"/>
      <c r="H149" s="71"/>
      <c r="I149" s="72"/>
      <c r="J149" s="72"/>
      <c r="K149" s="34"/>
      <c r="L149" s="79">
        <v>149</v>
      </c>
      <c r="M149" s="79"/>
      <c r="N149" s="74"/>
      <c r="O149" s="81" t="s">
        <v>394</v>
      </c>
      <c r="P149" s="83">
        <v>43651.41840277778</v>
      </c>
      <c r="Q149" s="81" t="s">
        <v>423</v>
      </c>
      <c r="R149" s="81"/>
      <c r="S149" s="81"/>
      <c r="T149" s="81"/>
      <c r="U149" s="81"/>
      <c r="V149" s="85" t="s">
        <v>934</v>
      </c>
      <c r="W149" s="83">
        <v>43651.41840277778</v>
      </c>
      <c r="X149" s="85" t="s">
        <v>1058</v>
      </c>
      <c r="Y149" s="81"/>
      <c r="Z149" s="81"/>
      <c r="AA149" s="87" t="s">
        <v>1466</v>
      </c>
      <c r="AB149" s="81"/>
      <c r="AC149" s="81" t="b">
        <v>0</v>
      </c>
      <c r="AD149" s="81">
        <v>0</v>
      </c>
      <c r="AE149" s="87" t="s">
        <v>1832</v>
      </c>
      <c r="AF149" s="81" t="b">
        <v>0</v>
      </c>
      <c r="AG149" s="81" t="s">
        <v>1864</v>
      </c>
      <c r="AH149" s="81"/>
      <c r="AI149" s="87" t="s">
        <v>1832</v>
      </c>
      <c r="AJ149" s="81" t="b">
        <v>0</v>
      </c>
      <c r="AK149" s="81">
        <v>7</v>
      </c>
      <c r="AL149" s="87" t="s">
        <v>1612</v>
      </c>
      <c r="AM149" s="81" t="s">
        <v>1882</v>
      </c>
      <c r="AN149" s="81" t="b">
        <v>0</v>
      </c>
      <c r="AO149" s="87" t="s">
        <v>1612</v>
      </c>
      <c r="AP149" s="81" t="s">
        <v>176</v>
      </c>
      <c r="AQ149" s="81">
        <v>0</v>
      </c>
      <c r="AR149" s="81">
        <v>0</v>
      </c>
      <c r="AS149" s="81"/>
      <c r="AT149" s="81"/>
      <c r="AU149" s="81"/>
      <c r="AV149" s="81"/>
      <c r="AW149" s="81"/>
      <c r="AX149" s="81"/>
      <c r="AY149" s="81"/>
      <c r="AZ149" s="81"/>
      <c r="BA149">
        <v>1</v>
      </c>
      <c r="BB149" s="80" t="str">
        <f>REPLACE(INDEX(GroupVertices[Group],MATCH(Edges[[#This Row],[Vertex 1]],GroupVertices[Vertex],0)),1,1,"")</f>
        <v>2</v>
      </c>
      <c r="BC149" s="80" t="str">
        <f>REPLACE(INDEX(GroupVertices[Group],MATCH(Edges[[#This Row],[Vertex 2]],GroupVertices[Vertex],0)),1,1,"")</f>
        <v>1</v>
      </c>
    </row>
    <row r="150" spans="1:55" ht="15">
      <c r="A150" s="66" t="s">
        <v>261</v>
      </c>
      <c r="B150" s="66" t="s">
        <v>256</v>
      </c>
      <c r="C150" s="67" t="s">
        <v>3307</v>
      </c>
      <c r="D150" s="68">
        <v>3</v>
      </c>
      <c r="E150" s="69" t="s">
        <v>132</v>
      </c>
      <c r="F150" s="70">
        <v>35</v>
      </c>
      <c r="G150" s="67"/>
      <c r="H150" s="71"/>
      <c r="I150" s="72"/>
      <c r="J150" s="72"/>
      <c r="K150" s="34"/>
      <c r="L150" s="79">
        <v>150</v>
      </c>
      <c r="M150" s="79"/>
      <c r="N150" s="74"/>
      <c r="O150" s="81" t="s">
        <v>394</v>
      </c>
      <c r="P150" s="83">
        <v>43651.41840277778</v>
      </c>
      <c r="Q150" s="81" t="s">
        <v>423</v>
      </c>
      <c r="R150" s="81"/>
      <c r="S150" s="81"/>
      <c r="T150" s="81"/>
      <c r="U150" s="81"/>
      <c r="V150" s="85" t="s">
        <v>934</v>
      </c>
      <c r="W150" s="83">
        <v>43651.41840277778</v>
      </c>
      <c r="X150" s="85" t="s">
        <v>1058</v>
      </c>
      <c r="Y150" s="81"/>
      <c r="Z150" s="81"/>
      <c r="AA150" s="87" t="s">
        <v>1466</v>
      </c>
      <c r="AB150" s="81"/>
      <c r="AC150" s="81" t="b">
        <v>0</v>
      </c>
      <c r="AD150" s="81">
        <v>0</v>
      </c>
      <c r="AE150" s="87" t="s">
        <v>1832</v>
      </c>
      <c r="AF150" s="81" t="b">
        <v>0</v>
      </c>
      <c r="AG150" s="81" t="s">
        <v>1864</v>
      </c>
      <c r="AH150" s="81"/>
      <c r="AI150" s="87" t="s">
        <v>1832</v>
      </c>
      <c r="AJ150" s="81" t="b">
        <v>0</v>
      </c>
      <c r="AK150" s="81">
        <v>7</v>
      </c>
      <c r="AL150" s="87" t="s">
        <v>1612</v>
      </c>
      <c r="AM150" s="81" t="s">
        <v>1882</v>
      </c>
      <c r="AN150" s="81" t="b">
        <v>0</v>
      </c>
      <c r="AO150" s="87" t="s">
        <v>1612</v>
      </c>
      <c r="AP150" s="81" t="s">
        <v>176</v>
      </c>
      <c r="AQ150" s="81">
        <v>0</v>
      </c>
      <c r="AR150" s="81">
        <v>0</v>
      </c>
      <c r="AS150" s="81"/>
      <c r="AT150" s="81"/>
      <c r="AU150" s="81"/>
      <c r="AV150" s="81"/>
      <c r="AW150" s="81"/>
      <c r="AX150" s="81"/>
      <c r="AY150" s="81"/>
      <c r="AZ150" s="81"/>
      <c r="BA150">
        <v>1</v>
      </c>
      <c r="BB150" s="80" t="str">
        <f>REPLACE(INDEX(GroupVertices[Group],MATCH(Edges[[#This Row],[Vertex 1]],GroupVertices[Vertex],0)),1,1,"")</f>
        <v>2</v>
      </c>
      <c r="BC150" s="80" t="str">
        <f>REPLACE(INDEX(GroupVertices[Group],MATCH(Edges[[#This Row],[Vertex 2]],GroupVertices[Vertex],0)),1,1,"")</f>
        <v>2</v>
      </c>
    </row>
    <row r="151" spans="1:55" ht="15">
      <c r="A151" s="66" t="s">
        <v>212</v>
      </c>
      <c r="B151" s="66" t="s">
        <v>364</v>
      </c>
      <c r="C151" s="67" t="s">
        <v>3307</v>
      </c>
      <c r="D151" s="68">
        <v>3</v>
      </c>
      <c r="E151" s="69" t="s">
        <v>132</v>
      </c>
      <c r="F151" s="70">
        <v>35</v>
      </c>
      <c r="G151" s="67"/>
      <c r="H151" s="71"/>
      <c r="I151" s="72"/>
      <c r="J151" s="72"/>
      <c r="K151" s="34"/>
      <c r="L151" s="79">
        <v>151</v>
      </c>
      <c r="M151" s="79"/>
      <c r="N151" s="74"/>
      <c r="O151" s="81" t="s">
        <v>394</v>
      </c>
      <c r="P151" s="83">
        <v>43626.71266203704</v>
      </c>
      <c r="Q151" s="81" t="s">
        <v>396</v>
      </c>
      <c r="R151" s="85" t="s">
        <v>678</v>
      </c>
      <c r="S151" s="81" t="s">
        <v>745</v>
      </c>
      <c r="T151" s="81"/>
      <c r="U151" s="85" t="s">
        <v>839</v>
      </c>
      <c r="V151" s="85" t="s">
        <v>839</v>
      </c>
      <c r="W151" s="83">
        <v>43626.71266203704</v>
      </c>
      <c r="X151" s="85" t="s">
        <v>1006</v>
      </c>
      <c r="Y151" s="81"/>
      <c r="Z151" s="81"/>
      <c r="AA151" s="87" t="s">
        <v>1414</v>
      </c>
      <c r="AB151" s="81"/>
      <c r="AC151" s="81" t="b">
        <v>0</v>
      </c>
      <c r="AD151" s="81">
        <v>16</v>
      </c>
      <c r="AE151" s="87" t="s">
        <v>1832</v>
      </c>
      <c r="AF151" s="81" t="b">
        <v>0</v>
      </c>
      <c r="AG151" s="81" t="s">
        <v>1864</v>
      </c>
      <c r="AH151" s="81"/>
      <c r="AI151" s="87" t="s">
        <v>1832</v>
      </c>
      <c r="AJ151" s="81" t="b">
        <v>0</v>
      </c>
      <c r="AK151" s="81">
        <v>6</v>
      </c>
      <c r="AL151" s="87" t="s">
        <v>1832</v>
      </c>
      <c r="AM151" s="81" t="s">
        <v>1879</v>
      </c>
      <c r="AN151" s="81" t="b">
        <v>0</v>
      </c>
      <c r="AO151" s="87" t="s">
        <v>1414</v>
      </c>
      <c r="AP151" s="81" t="s">
        <v>1901</v>
      </c>
      <c r="AQ151" s="81">
        <v>0</v>
      </c>
      <c r="AR151" s="81">
        <v>0</v>
      </c>
      <c r="AS151" s="81"/>
      <c r="AT151" s="81"/>
      <c r="AU151" s="81"/>
      <c r="AV151" s="81"/>
      <c r="AW151" s="81"/>
      <c r="AX151" s="81"/>
      <c r="AY151" s="81"/>
      <c r="AZ151" s="81"/>
      <c r="BA151">
        <v>1</v>
      </c>
      <c r="BB151" s="80" t="str">
        <f>REPLACE(INDEX(GroupVertices[Group],MATCH(Edges[[#This Row],[Vertex 1]],GroupVertices[Vertex],0)),1,1,"")</f>
        <v>5</v>
      </c>
      <c r="BC151" s="80" t="str">
        <f>REPLACE(INDEX(GroupVertices[Group],MATCH(Edges[[#This Row],[Vertex 2]],GroupVertices[Vertex],0)),1,1,"")</f>
        <v>5</v>
      </c>
    </row>
    <row r="152" spans="1:55" ht="15">
      <c r="A152" s="66" t="s">
        <v>262</v>
      </c>
      <c r="B152" s="66" t="s">
        <v>364</v>
      </c>
      <c r="C152" s="67" t="s">
        <v>3307</v>
      </c>
      <c r="D152" s="68">
        <v>3</v>
      </c>
      <c r="E152" s="69" t="s">
        <v>132</v>
      </c>
      <c r="F152" s="70">
        <v>35</v>
      </c>
      <c r="G152" s="67"/>
      <c r="H152" s="71"/>
      <c r="I152" s="72"/>
      <c r="J152" s="72"/>
      <c r="K152" s="34"/>
      <c r="L152" s="79">
        <v>152</v>
      </c>
      <c r="M152" s="79"/>
      <c r="N152" s="74"/>
      <c r="O152" s="81" t="s">
        <v>394</v>
      </c>
      <c r="P152" s="83">
        <v>43651.83347222222</v>
      </c>
      <c r="Q152" s="81" t="s">
        <v>424</v>
      </c>
      <c r="R152" s="85" t="s">
        <v>678</v>
      </c>
      <c r="S152" s="81" t="s">
        <v>745</v>
      </c>
      <c r="T152" s="81"/>
      <c r="U152" s="81"/>
      <c r="V152" s="85" t="s">
        <v>935</v>
      </c>
      <c r="W152" s="83">
        <v>43651.83347222222</v>
      </c>
      <c r="X152" s="85" t="s">
        <v>1059</v>
      </c>
      <c r="Y152" s="81"/>
      <c r="Z152" s="81"/>
      <c r="AA152" s="87" t="s">
        <v>1467</v>
      </c>
      <c r="AB152" s="81"/>
      <c r="AC152" s="81" t="b">
        <v>0</v>
      </c>
      <c r="AD152" s="81">
        <v>0</v>
      </c>
      <c r="AE152" s="87" t="s">
        <v>1832</v>
      </c>
      <c r="AF152" s="81" t="b">
        <v>0</v>
      </c>
      <c r="AG152" s="81" t="s">
        <v>1864</v>
      </c>
      <c r="AH152" s="81"/>
      <c r="AI152" s="87" t="s">
        <v>1832</v>
      </c>
      <c r="AJ152" s="81" t="b">
        <v>0</v>
      </c>
      <c r="AK152" s="81">
        <v>6</v>
      </c>
      <c r="AL152" s="87" t="s">
        <v>1414</v>
      </c>
      <c r="AM152" s="81" t="s">
        <v>1880</v>
      </c>
      <c r="AN152" s="81" t="b">
        <v>0</v>
      </c>
      <c r="AO152" s="87" t="s">
        <v>1414</v>
      </c>
      <c r="AP152" s="81" t="s">
        <v>176</v>
      </c>
      <c r="AQ152" s="81">
        <v>0</v>
      </c>
      <c r="AR152" s="81">
        <v>0</v>
      </c>
      <c r="AS152" s="81"/>
      <c r="AT152" s="81"/>
      <c r="AU152" s="81"/>
      <c r="AV152" s="81"/>
      <c r="AW152" s="81"/>
      <c r="AX152" s="81"/>
      <c r="AY152" s="81"/>
      <c r="AZ152" s="81"/>
      <c r="BA152">
        <v>1</v>
      </c>
      <c r="BB152" s="80" t="str">
        <f>REPLACE(INDEX(GroupVertices[Group],MATCH(Edges[[#This Row],[Vertex 1]],GroupVertices[Vertex],0)),1,1,"")</f>
        <v>5</v>
      </c>
      <c r="BC152" s="80" t="str">
        <f>REPLACE(INDEX(GroupVertices[Group],MATCH(Edges[[#This Row],[Vertex 2]],GroupVertices[Vertex],0)),1,1,"")</f>
        <v>5</v>
      </c>
    </row>
    <row r="153" spans="1:55" ht="15">
      <c r="A153" s="66" t="s">
        <v>262</v>
      </c>
      <c r="B153" s="66" t="s">
        <v>212</v>
      </c>
      <c r="C153" s="67" t="s">
        <v>3307</v>
      </c>
      <c r="D153" s="68">
        <v>3</v>
      </c>
      <c r="E153" s="69" t="s">
        <v>132</v>
      </c>
      <c r="F153" s="70">
        <v>35</v>
      </c>
      <c r="G153" s="67"/>
      <c r="H153" s="71"/>
      <c r="I153" s="72"/>
      <c r="J153" s="72"/>
      <c r="K153" s="34"/>
      <c r="L153" s="79">
        <v>153</v>
      </c>
      <c r="M153" s="79"/>
      <c r="N153" s="74"/>
      <c r="O153" s="81" t="s">
        <v>394</v>
      </c>
      <c r="P153" s="83">
        <v>43651.83347222222</v>
      </c>
      <c r="Q153" s="81" t="s">
        <v>424</v>
      </c>
      <c r="R153" s="85" t="s">
        <v>678</v>
      </c>
      <c r="S153" s="81" t="s">
        <v>745</v>
      </c>
      <c r="T153" s="81"/>
      <c r="U153" s="81"/>
      <c r="V153" s="85" t="s">
        <v>935</v>
      </c>
      <c r="W153" s="83">
        <v>43651.83347222222</v>
      </c>
      <c r="X153" s="85" t="s">
        <v>1059</v>
      </c>
      <c r="Y153" s="81"/>
      <c r="Z153" s="81"/>
      <c r="AA153" s="87" t="s">
        <v>1467</v>
      </c>
      <c r="AB153" s="81"/>
      <c r="AC153" s="81" t="b">
        <v>0</v>
      </c>
      <c r="AD153" s="81">
        <v>0</v>
      </c>
      <c r="AE153" s="87" t="s">
        <v>1832</v>
      </c>
      <c r="AF153" s="81" t="b">
        <v>0</v>
      </c>
      <c r="AG153" s="81" t="s">
        <v>1864</v>
      </c>
      <c r="AH153" s="81"/>
      <c r="AI153" s="87" t="s">
        <v>1832</v>
      </c>
      <c r="AJ153" s="81" t="b">
        <v>0</v>
      </c>
      <c r="AK153" s="81">
        <v>6</v>
      </c>
      <c r="AL153" s="87" t="s">
        <v>1414</v>
      </c>
      <c r="AM153" s="81" t="s">
        <v>1880</v>
      </c>
      <c r="AN153" s="81" t="b">
        <v>0</v>
      </c>
      <c r="AO153" s="87" t="s">
        <v>1414</v>
      </c>
      <c r="AP153" s="81" t="s">
        <v>176</v>
      </c>
      <c r="AQ153" s="81">
        <v>0</v>
      </c>
      <c r="AR153" s="81">
        <v>0</v>
      </c>
      <c r="AS153" s="81"/>
      <c r="AT153" s="81"/>
      <c r="AU153" s="81"/>
      <c r="AV153" s="81"/>
      <c r="AW153" s="81"/>
      <c r="AX153" s="81"/>
      <c r="AY153" s="81"/>
      <c r="AZ153" s="81"/>
      <c r="BA153">
        <v>1</v>
      </c>
      <c r="BB153" s="80" t="str">
        <f>REPLACE(INDEX(GroupVertices[Group],MATCH(Edges[[#This Row],[Vertex 1]],GroupVertices[Vertex],0)),1,1,"")</f>
        <v>5</v>
      </c>
      <c r="BC153" s="80" t="str">
        <f>REPLACE(INDEX(GroupVertices[Group],MATCH(Edges[[#This Row],[Vertex 2]],GroupVertices[Vertex],0)),1,1,"")</f>
        <v>5</v>
      </c>
    </row>
    <row r="154" spans="1:55" ht="15">
      <c r="A154" s="66" t="s">
        <v>263</v>
      </c>
      <c r="B154" s="66" t="s">
        <v>358</v>
      </c>
      <c r="C154" s="67" t="s">
        <v>3307</v>
      </c>
      <c r="D154" s="68">
        <v>3</v>
      </c>
      <c r="E154" s="69" t="s">
        <v>132</v>
      </c>
      <c r="F154" s="70">
        <v>35</v>
      </c>
      <c r="G154" s="67"/>
      <c r="H154" s="71"/>
      <c r="I154" s="72"/>
      <c r="J154" s="72"/>
      <c r="K154" s="34"/>
      <c r="L154" s="79">
        <v>154</v>
      </c>
      <c r="M154" s="79"/>
      <c r="N154" s="74"/>
      <c r="O154" s="81" t="s">
        <v>394</v>
      </c>
      <c r="P154" s="83">
        <v>43649.753854166665</v>
      </c>
      <c r="Q154" s="81" t="s">
        <v>417</v>
      </c>
      <c r="R154" s="85" t="s">
        <v>685</v>
      </c>
      <c r="S154" s="81" t="s">
        <v>747</v>
      </c>
      <c r="T154" s="81" t="s">
        <v>777</v>
      </c>
      <c r="U154" s="81"/>
      <c r="V154" s="85" t="s">
        <v>936</v>
      </c>
      <c r="W154" s="83">
        <v>43649.753854166665</v>
      </c>
      <c r="X154" s="85" t="s">
        <v>1060</v>
      </c>
      <c r="Y154" s="81"/>
      <c r="Z154" s="81"/>
      <c r="AA154" s="87" t="s">
        <v>1468</v>
      </c>
      <c r="AB154" s="81"/>
      <c r="AC154" s="81" t="b">
        <v>0</v>
      </c>
      <c r="AD154" s="81">
        <v>0</v>
      </c>
      <c r="AE154" s="87" t="s">
        <v>1832</v>
      </c>
      <c r="AF154" s="81" t="b">
        <v>1</v>
      </c>
      <c r="AG154" s="81" t="s">
        <v>1864</v>
      </c>
      <c r="AH154" s="81"/>
      <c r="AI154" s="87" t="s">
        <v>1793</v>
      </c>
      <c r="AJ154" s="81" t="b">
        <v>0</v>
      </c>
      <c r="AK154" s="81">
        <v>2</v>
      </c>
      <c r="AL154" s="87" t="s">
        <v>1738</v>
      </c>
      <c r="AM154" s="81" t="s">
        <v>1880</v>
      </c>
      <c r="AN154" s="81" t="b">
        <v>0</v>
      </c>
      <c r="AO154" s="87" t="s">
        <v>1738</v>
      </c>
      <c r="AP154" s="81" t="s">
        <v>176</v>
      </c>
      <c r="AQ154" s="81">
        <v>0</v>
      </c>
      <c r="AR154" s="81">
        <v>0</v>
      </c>
      <c r="AS154" s="81"/>
      <c r="AT154" s="81"/>
      <c r="AU154" s="81"/>
      <c r="AV154" s="81"/>
      <c r="AW154" s="81"/>
      <c r="AX154" s="81"/>
      <c r="AY154" s="81"/>
      <c r="AZ154" s="81"/>
      <c r="BA154">
        <v>1</v>
      </c>
      <c r="BB154" s="80" t="str">
        <f>REPLACE(INDEX(GroupVertices[Group],MATCH(Edges[[#This Row],[Vertex 1]],GroupVertices[Vertex],0)),1,1,"")</f>
        <v>1</v>
      </c>
      <c r="BC154" s="80" t="str">
        <f>REPLACE(INDEX(GroupVertices[Group],MATCH(Edges[[#This Row],[Vertex 2]],GroupVertices[Vertex],0)),1,1,"")</f>
        <v>1</v>
      </c>
    </row>
    <row r="155" spans="1:55" ht="15">
      <c r="A155" s="66" t="s">
        <v>263</v>
      </c>
      <c r="B155" s="66" t="s">
        <v>348</v>
      </c>
      <c r="C155" s="67" t="s">
        <v>3307</v>
      </c>
      <c r="D155" s="68">
        <v>3</v>
      </c>
      <c r="E155" s="69" t="s">
        <v>132</v>
      </c>
      <c r="F155" s="70">
        <v>35</v>
      </c>
      <c r="G155" s="67"/>
      <c r="H155" s="71"/>
      <c r="I155" s="72"/>
      <c r="J155" s="72"/>
      <c r="K155" s="34"/>
      <c r="L155" s="79">
        <v>155</v>
      </c>
      <c r="M155" s="79"/>
      <c r="N155" s="74"/>
      <c r="O155" s="81" t="s">
        <v>394</v>
      </c>
      <c r="P155" s="83">
        <v>43649.753854166665</v>
      </c>
      <c r="Q155" s="81" t="s">
        <v>417</v>
      </c>
      <c r="R155" s="85" t="s">
        <v>685</v>
      </c>
      <c r="S155" s="81" t="s">
        <v>747</v>
      </c>
      <c r="T155" s="81" t="s">
        <v>777</v>
      </c>
      <c r="U155" s="81"/>
      <c r="V155" s="85" t="s">
        <v>936</v>
      </c>
      <c r="W155" s="83">
        <v>43649.753854166665</v>
      </c>
      <c r="X155" s="85" t="s">
        <v>1060</v>
      </c>
      <c r="Y155" s="81"/>
      <c r="Z155" s="81"/>
      <c r="AA155" s="87" t="s">
        <v>1468</v>
      </c>
      <c r="AB155" s="81"/>
      <c r="AC155" s="81" t="b">
        <v>0</v>
      </c>
      <c r="AD155" s="81">
        <v>0</v>
      </c>
      <c r="AE155" s="87" t="s">
        <v>1832</v>
      </c>
      <c r="AF155" s="81" t="b">
        <v>1</v>
      </c>
      <c r="AG155" s="81" t="s">
        <v>1864</v>
      </c>
      <c r="AH155" s="81"/>
      <c r="AI155" s="87" t="s">
        <v>1793</v>
      </c>
      <c r="AJ155" s="81" t="b">
        <v>0</v>
      </c>
      <c r="AK155" s="81">
        <v>2</v>
      </c>
      <c r="AL155" s="87" t="s">
        <v>1738</v>
      </c>
      <c r="AM155" s="81" t="s">
        <v>1880</v>
      </c>
      <c r="AN155" s="81" t="b">
        <v>0</v>
      </c>
      <c r="AO155" s="87" t="s">
        <v>1738</v>
      </c>
      <c r="AP155" s="81" t="s">
        <v>176</v>
      </c>
      <c r="AQ155" s="81">
        <v>0</v>
      </c>
      <c r="AR155" s="81">
        <v>0</v>
      </c>
      <c r="AS155" s="81"/>
      <c r="AT155" s="81"/>
      <c r="AU155" s="81"/>
      <c r="AV155" s="81"/>
      <c r="AW155" s="81"/>
      <c r="AX155" s="81"/>
      <c r="AY155" s="81"/>
      <c r="AZ155" s="81"/>
      <c r="BA155">
        <v>1</v>
      </c>
      <c r="BB155" s="80" t="str">
        <f>REPLACE(INDEX(GroupVertices[Group],MATCH(Edges[[#This Row],[Vertex 1]],GroupVertices[Vertex],0)),1,1,"")</f>
        <v>1</v>
      </c>
      <c r="BC155" s="80" t="str">
        <f>REPLACE(INDEX(GroupVertices[Group],MATCH(Edges[[#This Row],[Vertex 2]],GroupVertices[Vertex],0)),1,1,"")</f>
        <v>3</v>
      </c>
    </row>
    <row r="156" spans="1:55" ht="15">
      <c r="A156" s="66" t="s">
        <v>263</v>
      </c>
      <c r="B156" s="66" t="s">
        <v>303</v>
      </c>
      <c r="C156" s="67" t="s">
        <v>3307</v>
      </c>
      <c r="D156" s="68">
        <v>3</v>
      </c>
      <c r="E156" s="69" t="s">
        <v>132</v>
      </c>
      <c r="F156" s="70">
        <v>35</v>
      </c>
      <c r="G156" s="67"/>
      <c r="H156" s="71"/>
      <c r="I156" s="72"/>
      <c r="J156" s="72"/>
      <c r="K156" s="34"/>
      <c r="L156" s="79">
        <v>156</v>
      </c>
      <c r="M156" s="79"/>
      <c r="N156" s="74"/>
      <c r="O156" s="81" t="s">
        <v>394</v>
      </c>
      <c r="P156" s="83">
        <v>43649.753854166665</v>
      </c>
      <c r="Q156" s="81" t="s">
        <v>417</v>
      </c>
      <c r="R156" s="85" t="s">
        <v>685</v>
      </c>
      <c r="S156" s="81" t="s">
        <v>747</v>
      </c>
      <c r="T156" s="81" t="s">
        <v>777</v>
      </c>
      <c r="U156" s="81"/>
      <c r="V156" s="85" t="s">
        <v>936</v>
      </c>
      <c r="W156" s="83">
        <v>43649.753854166665</v>
      </c>
      <c r="X156" s="85" t="s">
        <v>1060</v>
      </c>
      <c r="Y156" s="81"/>
      <c r="Z156" s="81"/>
      <c r="AA156" s="87" t="s">
        <v>1468</v>
      </c>
      <c r="AB156" s="81"/>
      <c r="AC156" s="81" t="b">
        <v>0</v>
      </c>
      <c r="AD156" s="81">
        <v>0</v>
      </c>
      <c r="AE156" s="87" t="s">
        <v>1832</v>
      </c>
      <c r="AF156" s="81" t="b">
        <v>1</v>
      </c>
      <c r="AG156" s="81" t="s">
        <v>1864</v>
      </c>
      <c r="AH156" s="81"/>
      <c r="AI156" s="87" t="s">
        <v>1793</v>
      </c>
      <c r="AJ156" s="81" t="b">
        <v>0</v>
      </c>
      <c r="AK156" s="81">
        <v>2</v>
      </c>
      <c r="AL156" s="87" t="s">
        <v>1738</v>
      </c>
      <c r="AM156" s="81" t="s">
        <v>1880</v>
      </c>
      <c r="AN156" s="81" t="b">
        <v>0</v>
      </c>
      <c r="AO156" s="87" t="s">
        <v>1738</v>
      </c>
      <c r="AP156" s="81" t="s">
        <v>176</v>
      </c>
      <c r="AQ156" s="81">
        <v>0</v>
      </c>
      <c r="AR156" s="81">
        <v>0</v>
      </c>
      <c r="AS156" s="81"/>
      <c r="AT156" s="81"/>
      <c r="AU156" s="81"/>
      <c r="AV156" s="81"/>
      <c r="AW156" s="81"/>
      <c r="AX156" s="81"/>
      <c r="AY156" s="81"/>
      <c r="AZ156" s="81"/>
      <c r="BA156">
        <v>1</v>
      </c>
      <c r="BB156" s="80" t="str">
        <f>REPLACE(INDEX(GroupVertices[Group],MATCH(Edges[[#This Row],[Vertex 1]],GroupVertices[Vertex],0)),1,1,"")</f>
        <v>1</v>
      </c>
      <c r="BC156" s="80" t="str">
        <f>REPLACE(INDEX(GroupVertices[Group],MATCH(Edges[[#This Row],[Vertex 2]],GroupVertices[Vertex],0)),1,1,"")</f>
        <v>1</v>
      </c>
    </row>
    <row r="157" spans="1:55" ht="15">
      <c r="A157" s="66" t="s">
        <v>263</v>
      </c>
      <c r="B157" s="66" t="s">
        <v>319</v>
      </c>
      <c r="C157" s="67" t="s">
        <v>3307</v>
      </c>
      <c r="D157" s="68">
        <v>3</v>
      </c>
      <c r="E157" s="69" t="s">
        <v>132</v>
      </c>
      <c r="F157" s="70">
        <v>35</v>
      </c>
      <c r="G157" s="67"/>
      <c r="H157" s="71"/>
      <c r="I157" s="72"/>
      <c r="J157" s="72"/>
      <c r="K157" s="34"/>
      <c r="L157" s="79">
        <v>157</v>
      </c>
      <c r="M157" s="79"/>
      <c r="N157" s="74"/>
      <c r="O157" s="81" t="s">
        <v>394</v>
      </c>
      <c r="P157" s="83">
        <v>43651.855219907404</v>
      </c>
      <c r="Q157" s="81" t="s">
        <v>425</v>
      </c>
      <c r="R157" s="81"/>
      <c r="S157" s="81"/>
      <c r="T157" s="81"/>
      <c r="U157" s="81"/>
      <c r="V157" s="85" t="s">
        <v>936</v>
      </c>
      <c r="W157" s="83">
        <v>43651.855219907404</v>
      </c>
      <c r="X157" s="85" t="s">
        <v>1061</v>
      </c>
      <c r="Y157" s="81"/>
      <c r="Z157" s="81"/>
      <c r="AA157" s="87" t="s">
        <v>1469</v>
      </c>
      <c r="AB157" s="81"/>
      <c r="AC157" s="81" t="b">
        <v>0</v>
      </c>
      <c r="AD157" s="81">
        <v>0</v>
      </c>
      <c r="AE157" s="87" t="s">
        <v>1832</v>
      </c>
      <c r="AF157" s="81" t="b">
        <v>0</v>
      </c>
      <c r="AG157" s="81" t="s">
        <v>1864</v>
      </c>
      <c r="AH157" s="81"/>
      <c r="AI157" s="87" t="s">
        <v>1832</v>
      </c>
      <c r="AJ157" s="81" t="b">
        <v>0</v>
      </c>
      <c r="AK157" s="81">
        <v>3</v>
      </c>
      <c r="AL157" s="87" t="s">
        <v>1620</v>
      </c>
      <c r="AM157" s="81" t="s">
        <v>1880</v>
      </c>
      <c r="AN157" s="81" t="b">
        <v>0</v>
      </c>
      <c r="AO157" s="87" t="s">
        <v>1620</v>
      </c>
      <c r="AP157" s="81" t="s">
        <v>176</v>
      </c>
      <c r="AQ157" s="81">
        <v>0</v>
      </c>
      <c r="AR157" s="81">
        <v>0</v>
      </c>
      <c r="AS157" s="81"/>
      <c r="AT157" s="81"/>
      <c r="AU157" s="81"/>
      <c r="AV157" s="81"/>
      <c r="AW157" s="81"/>
      <c r="AX157" s="81"/>
      <c r="AY157" s="81"/>
      <c r="AZ157" s="81"/>
      <c r="BA157">
        <v>1</v>
      </c>
      <c r="BB157" s="80" t="str">
        <f>REPLACE(INDEX(GroupVertices[Group],MATCH(Edges[[#This Row],[Vertex 1]],GroupVertices[Vertex],0)),1,1,"")</f>
        <v>1</v>
      </c>
      <c r="BC157" s="80" t="str">
        <f>REPLACE(INDEX(GroupVertices[Group],MATCH(Edges[[#This Row],[Vertex 2]],GroupVertices[Vertex],0)),1,1,"")</f>
        <v>1</v>
      </c>
    </row>
    <row r="158" spans="1:55" ht="15">
      <c r="A158" s="66" t="s">
        <v>264</v>
      </c>
      <c r="B158" s="66" t="s">
        <v>358</v>
      </c>
      <c r="C158" s="67" t="s">
        <v>3307</v>
      </c>
      <c r="D158" s="68">
        <v>3</v>
      </c>
      <c r="E158" s="69" t="s">
        <v>132</v>
      </c>
      <c r="F158" s="70">
        <v>35</v>
      </c>
      <c r="G158" s="67"/>
      <c r="H158" s="71"/>
      <c r="I158" s="72"/>
      <c r="J158" s="72"/>
      <c r="K158" s="34"/>
      <c r="L158" s="79">
        <v>158</v>
      </c>
      <c r="M158" s="79"/>
      <c r="N158" s="74"/>
      <c r="O158" s="81" t="s">
        <v>394</v>
      </c>
      <c r="P158" s="83">
        <v>43651.91842592593</v>
      </c>
      <c r="Q158" s="81" t="s">
        <v>421</v>
      </c>
      <c r="R158" s="81"/>
      <c r="S158" s="81"/>
      <c r="T158" s="81"/>
      <c r="U158" s="81"/>
      <c r="V158" s="85" t="s">
        <v>937</v>
      </c>
      <c r="W158" s="83">
        <v>43651.91842592593</v>
      </c>
      <c r="X158" s="85" t="s">
        <v>1062</v>
      </c>
      <c r="Y158" s="81"/>
      <c r="Z158" s="81"/>
      <c r="AA158" s="87" t="s">
        <v>1470</v>
      </c>
      <c r="AB158" s="81"/>
      <c r="AC158" s="81" t="b">
        <v>0</v>
      </c>
      <c r="AD158" s="81">
        <v>0</v>
      </c>
      <c r="AE158" s="87" t="s">
        <v>1832</v>
      </c>
      <c r="AF158" s="81" t="b">
        <v>0</v>
      </c>
      <c r="AG158" s="81" t="s">
        <v>1864</v>
      </c>
      <c r="AH158" s="81"/>
      <c r="AI158" s="87" t="s">
        <v>1832</v>
      </c>
      <c r="AJ158" s="81" t="b">
        <v>0</v>
      </c>
      <c r="AK158" s="81">
        <v>4</v>
      </c>
      <c r="AL158" s="87" t="s">
        <v>1745</v>
      </c>
      <c r="AM158" s="81" t="s">
        <v>1889</v>
      </c>
      <c r="AN158" s="81" t="b">
        <v>0</v>
      </c>
      <c r="AO158" s="87" t="s">
        <v>1745</v>
      </c>
      <c r="AP158" s="81" t="s">
        <v>176</v>
      </c>
      <c r="AQ158" s="81">
        <v>0</v>
      </c>
      <c r="AR158" s="81">
        <v>0</v>
      </c>
      <c r="AS158" s="81"/>
      <c r="AT158" s="81"/>
      <c r="AU158" s="81"/>
      <c r="AV158" s="81"/>
      <c r="AW158" s="81"/>
      <c r="AX158" s="81"/>
      <c r="AY158" s="81"/>
      <c r="AZ158" s="81"/>
      <c r="BA158">
        <v>1</v>
      </c>
      <c r="BB158" s="80" t="str">
        <f>REPLACE(INDEX(GroupVertices[Group],MATCH(Edges[[#This Row],[Vertex 1]],GroupVertices[Vertex],0)),1,1,"")</f>
        <v>1</v>
      </c>
      <c r="BC158" s="80" t="str">
        <f>REPLACE(INDEX(GroupVertices[Group],MATCH(Edges[[#This Row],[Vertex 2]],GroupVertices[Vertex],0)),1,1,"")</f>
        <v>1</v>
      </c>
    </row>
    <row r="159" spans="1:55" ht="15">
      <c r="A159" s="66" t="s">
        <v>264</v>
      </c>
      <c r="B159" s="66" t="s">
        <v>303</v>
      </c>
      <c r="C159" s="67" t="s">
        <v>3307</v>
      </c>
      <c r="D159" s="68">
        <v>3</v>
      </c>
      <c r="E159" s="69" t="s">
        <v>132</v>
      </c>
      <c r="F159" s="70">
        <v>35</v>
      </c>
      <c r="G159" s="67"/>
      <c r="H159" s="71"/>
      <c r="I159" s="72"/>
      <c r="J159" s="72"/>
      <c r="K159" s="34"/>
      <c r="L159" s="79">
        <v>159</v>
      </c>
      <c r="M159" s="79"/>
      <c r="N159" s="74"/>
      <c r="O159" s="81" t="s">
        <v>394</v>
      </c>
      <c r="P159" s="83">
        <v>43651.91842592593</v>
      </c>
      <c r="Q159" s="81" t="s">
        <v>421</v>
      </c>
      <c r="R159" s="81"/>
      <c r="S159" s="81"/>
      <c r="T159" s="81"/>
      <c r="U159" s="81"/>
      <c r="V159" s="85" t="s">
        <v>937</v>
      </c>
      <c r="W159" s="83">
        <v>43651.91842592593</v>
      </c>
      <c r="X159" s="85" t="s">
        <v>1062</v>
      </c>
      <c r="Y159" s="81"/>
      <c r="Z159" s="81"/>
      <c r="AA159" s="87" t="s">
        <v>1470</v>
      </c>
      <c r="AB159" s="81"/>
      <c r="AC159" s="81" t="b">
        <v>0</v>
      </c>
      <c r="AD159" s="81">
        <v>0</v>
      </c>
      <c r="AE159" s="87" t="s">
        <v>1832</v>
      </c>
      <c r="AF159" s="81" t="b">
        <v>0</v>
      </c>
      <c r="AG159" s="81" t="s">
        <v>1864</v>
      </c>
      <c r="AH159" s="81"/>
      <c r="AI159" s="87" t="s">
        <v>1832</v>
      </c>
      <c r="AJ159" s="81" t="b">
        <v>0</v>
      </c>
      <c r="AK159" s="81">
        <v>4</v>
      </c>
      <c r="AL159" s="87" t="s">
        <v>1745</v>
      </c>
      <c r="AM159" s="81" t="s">
        <v>1889</v>
      </c>
      <c r="AN159" s="81" t="b">
        <v>0</v>
      </c>
      <c r="AO159" s="87" t="s">
        <v>1745</v>
      </c>
      <c r="AP159" s="81" t="s">
        <v>176</v>
      </c>
      <c r="AQ159" s="81">
        <v>0</v>
      </c>
      <c r="AR159" s="81">
        <v>0</v>
      </c>
      <c r="AS159" s="81"/>
      <c r="AT159" s="81"/>
      <c r="AU159" s="81"/>
      <c r="AV159" s="81"/>
      <c r="AW159" s="81"/>
      <c r="AX159" s="81"/>
      <c r="AY159" s="81"/>
      <c r="AZ159" s="81"/>
      <c r="BA159">
        <v>1</v>
      </c>
      <c r="BB159" s="80" t="str">
        <f>REPLACE(INDEX(GroupVertices[Group],MATCH(Edges[[#This Row],[Vertex 1]],GroupVertices[Vertex],0)),1,1,"")</f>
        <v>1</v>
      </c>
      <c r="BC159" s="80" t="str">
        <f>REPLACE(INDEX(GroupVertices[Group],MATCH(Edges[[#This Row],[Vertex 2]],GroupVertices[Vertex],0)),1,1,"")</f>
        <v>1</v>
      </c>
    </row>
    <row r="160" spans="1:55" ht="15">
      <c r="A160" s="66" t="s">
        <v>265</v>
      </c>
      <c r="B160" s="66" t="s">
        <v>337</v>
      </c>
      <c r="C160" s="67" t="s">
        <v>3307</v>
      </c>
      <c r="D160" s="68">
        <v>3</v>
      </c>
      <c r="E160" s="69" t="s">
        <v>132</v>
      </c>
      <c r="F160" s="70">
        <v>35</v>
      </c>
      <c r="G160" s="67"/>
      <c r="H160" s="71"/>
      <c r="I160" s="72"/>
      <c r="J160" s="72"/>
      <c r="K160" s="34"/>
      <c r="L160" s="79">
        <v>160</v>
      </c>
      <c r="M160" s="79"/>
      <c r="N160" s="74"/>
      <c r="O160" s="81" t="s">
        <v>394</v>
      </c>
      <c r="P160" s="83">
        <v>43652.20957175926</v>
      </c>
      <c r="Q160" s="81" t="s">
        <v>423</v>
      </c>
      <c r="R160" s="81"/>
      <c r="S160" s="81"/>
      <c r="T160" s="81"/>
      <c r="U160" s="81"/>
      <c r="V160" s="85" t="s">
        <v>938</v>
      </c>
      <c r="W160" s="83">
        <v>43652.20957175926</v>
      </c>
      <c r="X160" s="85" t="s">
        <v>1063</v>
      </c>
      <c r="Y160" s="81"/>
      <c r="Z160" s="81"/>
      <c r="AA160" s="87" t="s">
        <v>1471</v>
      </c>
      <c r="AB160" s="81"/>
      <c r="AC160" s="81" t="b">
        <v>0</v>
      </c>
      <c r="AD160" s="81">
        <v>0</v>
      </c>
      <c r="AE160" s="87" t="s">
        <v>1832</v>
      </c>
      <c r="AF160" s="81" t="b">
        <v>0</v>
      </c>
      <c r="AG160" s="81" t="s">
        <v>1864</v>
      </c>
      <c r="AH160" s="81"/>
      <c r="AI160" s="87" t="s">
        <v>1832</v>
      </c>
      <c r="AJ160" s="81" t="b">
        <v>0</v>
      </c>
      <c r="AK160" s="81">
        <v>11</v>
      </c>
      <c r="AL160" s="87" t="s">
        <v>1612</v>
      </c>
      <c r="AM160" s="81" t="s">
        <v>1880</v>
      </c>
      <c r="AN160" s="81" t="b">
        <v>0</v>
      </c>
      <c r="AO160" s="87" t="s">
        <v>1612</v>
      </c>
      <c r="AP160" s="81" t="s">
        <v>176</v>
      </c>
      <c r="AQ160" s="81">
        <v>0</v>
      </c>
      <c r="AR160" s="81">
        <v>0</v>
      </c>
      <c r="AS160" s="81"/>
      <c r="AT160" s="81"/>
      <c r="AU160" s="81"/>
      <c r="AV160" s="81"/>
      <c r="AW160" s="81"/>
      <c r="AX160" s="81"/>
      <c r="AY160" s="81"/>
      <c r="AZ160" s="81"/>
      <c r="BA160">
        <v>1</v>
      </c>
      <c r="BB160" s="80" t="str">
        <f>REPLACE(INDEX(GroupVertices[Group],MATCH(Edges[[#This Row],[Vertex 1]],GroupVertices[Vertex],0)),1,1,"")</f>
        <v>2</v>
      </c>
      <c r="BC160" s="80" t="str">
        <f>REPLACE(INDEX(GroupVertices[Group],MATCH(Edges[[#This Row],[Vertex 2]],GroupVertices[Vertex],0)),1,1,"")</f>
        <v>2</v>
      </c>
    </row>
    <row r="161" spans="1:55" ht="15">
      <c r="A161" s="66" t="s">
        <v>265</v>
      </c>
      <c r="B161" s="66" t="s">
        <v>303</v>
      </c>
      <c r="C161" s="67" t="s">
        <v>3307</v>
      </c>
      <c r="D161" s="68">
        <v>3</v>
      </c>
      <c r="E161" s="69" t="s">
        <v>132</v>
      </c>
      <c r="F161" s="70">
        <v>35</v>
      </c>
      <c r="G161" s="67"/>
      <c r="H161" s="71"/>
      <c r="I161" s="72"/>
      <c r="J161" s="72"/>
      <c r="K161" s="34"/>
      <c r="L161" s="79">
        <v>161</v>
      </c>
      <c r="M161" s="79"/>
      <c r="N161" s="74"/>
      <c r="O161" s="81" t="s">
        <v>394</v>
      </c>
      <c r="P161" s="83">
        <v>43652.20957175926</v>
      </c>
      <c r="Q161" s="81" t="s">
        <v>423</v>
      </c>
      <c r="R161" s="81"/>
      <c r="S161" s="81"/>
      <c r="T161" s="81"/>
      <c r="U161" s="81"/>
      <c r="V161" s="85" t="s">
        <v>938</v>
      </c>
      <c r="W161" s="83">
        <v>43652.20957175926</v>
      </c>
      <c r="X161" s="85" t="s">
        <v>1063</v>
      </c>
      <c r="Y161" s="81"/>
      <c r="Z161" s="81"/>
      <c r="AA161" s="87" t="s">
        <v>1471</v>
      </c>
      <c r="AB161" s="81"/>
      <c r="AC161" s="81" t="b">
        <v>0</v>
      </c>
      <c r="AD161" s="81">
        <v>0</v>
      </c>
      <c r="AE161" s="87" t="s">
        <v>1832</v>
      </c>
      <c r="AF161" s="81" t="b">
        <v>0</v>
      </c>
      <c r="AG161" s="81" t="s">
        <v>1864</v>
      </c>
      <c r="AH161" s="81"/>
      <c r="AI161" s="87" t="s">
        <v>1832</v>
      </c>
      <c r="AJ161" s="81" t="b">
        <v>0</v>
      </c>
      <c r="AK161" s="81">
        <v>11</v>
      </c>
      <c r="AL161" s="87" t="s">
        <v>1612</v>
      </c>
      <c r="AM161" s="81" t="s">
        <v>1880</v>
      </c>
      <c r="AN161" s="81" t="b">
        <v>0</v>
      </c>
      <c r="AO161" s="87" t="s">
        <v>1612</v>
      </c>
      <c r="AP161" s="81" t="s">
        <v>176</v>
      </c>
      <c r="AQ161" s="81">
        <v>0</v>
      </c>
      <c r="AR161" s="81">
        <v>0</v>
      </c>
      <c r="AS161" s="81"/>
      <c r="AT161" s="81"/>
      <c r="AU161" s="81"/>
      <c r="AV161" s="81"/>
      <c r="AW161" s="81"/>
      <c r="AX161" s="81"/>
      <c r="AY161" s="81"/>
      <c r="AZ161" s="81"/>
      <c r="BA161">
        <v>1</v>
      </c>
      <c r="BB161" s="80" t="str">
        <f>REPLACE(INDEX(GroupVertices[Group],MATCH(Edges[[#This Row],[Vertex 1]],GroupVertices[Vertex],0)),1,1,"")</f>
        <v>2</v>
      </c>
      <c r="BC161" s="80" t="str">
        <f>REPLACE(INDEX(GroupVertices[Group],MATCH(Edges[[#This Row],[Vertex 2]],GroupVertices[Vertex],0)),1,1,"")</f>
        <v>1</v>
      </c>
    </row>
    <row r="162" spans="1:55" ht="15">
      <c r="A162" s="66" t="s">
        <v>265</v>
      </c>
      <c r="B162" s="66" t="s">
        <v>256</v>
      </c>
      <c r="C162" s="67" t="s">
        <v>3307</v>
      </c>
      <c r="D162" s="68">
        <v>3</v>
      </c>
      <c r="E162" s="69" t="s">
        <v>132</v>
      </c>
      <c r="F162" s="70">
        <v>35</v>
      </c>
      <c r="G162" s="67"/>
      <c r="H162" s="71"/>
      <c r="I162" s="72"/>
      <c r="J162" s="72"/>
      <c r="K162" s="34"/>
      <c r="L162" s="79">
        <v>162</v>
      </c>
      <c r="M162" s="79"/>
      <c r="N162" s="74"/>
      <c r="O162" s="81" t="s">
        <v>394</v>
      </c>
      <c r="P162" s="83">
        <v>43652.20957175926</v>
      </c>
      <c r="Q162" s="81" t="s">
        <v>423</v>
      </c>
      <c r="R162" s="81"/>
      <c r="S162" s="81"/>
      <c r="T162" s="81"/>
      <c r="U162" s="81"/>
      <c r="V162" s="85" t="s">
        <v>938</v>
      </c>
      <c r="W162" s="83">
        <v>43652.20957175926</v>
      </c>
      <c r="X162" s="85" t="s">
        <v>1063</v>
      </c>
      <c r="Y162" s="81"/>
      <c r="Z162" s="81"/>
      <c r="AA162" s="87" t="s">
        <v>1471</v>
      </c>
      <c r="AB162" s="81"/>
      <c r="AC162" s="81" t="b">
        <v>0</v>
      </c>
      <c r="AD162" s="81">
        <v>0</v>
      </c>
      <c r="AE162" s="87" t="s">
        <v>1832</v>
      </c>
      <c r="AF162" s="81" t="b">
        <v>0</v>
      </c>
      <c r="AG162" s="81" t="s">
        <v>1864</v>
      </c>
      <c r="AH162" s="81"/>
      <c r="AI162" s="87" t="s">
        <v>1832</v>
      </c>
      <c r="AJ162" s="81" t="b">
        <v>0</v>
      </c>
      <c r="AK162" s="81">
        <v>11</v>
      </c>
      <c r="AL162" s="87" t="s">
        <v>1612</v>
      </c>
      <c r="AM162" s="81" t="s">
        <v>1880</v>
      </c>
      <c r="AN162" s="81" t="b">
        <v>0</v>
      </c>
      <c r="AO162" s="87" t="s">
        <v>1612</v>
      </c>
      <c r="AP162" s="81" t="s">
        <v>176</v>
      </c>
      <c r="AQ162" s="81">
        <v>0</v>
      </c>
      <c r="AR162" s="81">
        <v>0</v>
      </c>
      <c r="AS162" s="81"/>
      <c r="AT162" s="81"/>
      <c r="AU162" s="81"/>
      <c r="AV162" s="81"/>
      <c r="AW162" s="81"/>
      <c r="AX162" s="81"/>
      <c r="AY162" s="81"/>
      <c r="AZ162" s="81"/>
      <c r="BA162">
        <v>1</v>
      </c>
      <c r="BB162" s="80" t="str">
        <f>REPLACE(INDEX(GroupVertices[Group],MATCH(Edges[[#This Row],[Vertex 1]],GroupVertices[Vertex],0)),1,1,"")</f>
        <v>2</v>
      </c>
      <c r="BC162" s="80" t="str">
        <f>REPLACE(INDEX(GroupVertices[Group],MATCH(Edges[[#This Row],[Vertex 2]],GroupVertices[Vertex],0)),1,1,"")</f>
        <v>2</v>
      </c>
    </row>
    <row r="163" spans="1:55" ht="15">
      <c r="A163" s="66" t="s">
        <v>266</v>
      </c>
      <c r="B163" s="66" t="s">
        <v>337</v>
      </c>
      <c r="C163" s="67" t="s">
        <v>3307</v>
      </c>
      <c r="D163" s="68">
        <v>3</v>
      </c>
      <c r="E163" s="69" t="s">
        <v>132</v>
      </c>
      <c r="F163" s="70">
        <v>35</v>
      </c>
      <c r="G163" s="67"/>
      <c r="H163" s="71"/>
      <c r="I163" s="72"/>
      <c r="J163" s="72"/>
      <c r="K163" s="34"/>
      <c r="L163" s="79">
        <v>163</v>
      </c>
      <c r="M163" s="79"/>
      <c r="N163" s="74"/>
      <c r="O163" s="81" t="s">
        <v>394</v>
      </c>
      <c r="P163" s="83">
        <v>43652.27425925926</v>
      </c>
      <c r="Q163" s="81" t="s">
        <v>423</v>
      </c>
      <c r="R163" s="81"/>
      <c r="S163" s="81"/>
      <c r="T163" s="81"/>
      <c r="U163" s="81"/>
      <c r="V163" s="85" t="s">
        <v>939</v>
      </c>
      <c r="W163" s="83">
        <v>43652.27425925926</v>
      </c>
      <c r="X163" s="85" t="s">
        <v>1064</v>
      </c>
      <c r="Y163" s="81"/>
      <c r="Z163" s="81"/>
      <c r="AA163" s="87" t="s">
        <v>1472</v>
      </c>
      <c r="AB163" s="81"/>
      <c r="AC163" s="81" t="b">
        <v>0</v>
      </c>
      <c r="AD163" s="81">
        <v>0</v>
      </c>
      <c r="AE163" s="87" t="s">
        <v>1832</v>
      </c>
      <c r="AF163" s="81" t="b">
        <v>0</v>
      </c>
      <c r="AG163" s="81" t="s">
        <v>1864</v>
      </c>
      <c r="AH163" s="81"/>
      <c r="AI163" s="87" t="s">
        <v>1832</v>
      </c>
      <c r="AJ163" s="81" t="b">
        <v>0</v>
      </c>
      <c r="AK163" s="81">
        <v>11</v>
      </c>
      <c r="AL163" s="87" t="s">
        <v>1612</v>
      </c>
      <c r="AM163" s="81" t="s">
        <v>1881</v>
      </c>
      <c r="AN163" s="81" t="b">
        <v>0</v>
      </c>
      <c r="AO163" s="87" t="s">
        <v>1612</v>
      </c>
      <c r="AP163" s="81" t="s">
        <v>176</v>
      </c>
      <c r="AQ163" s="81">
        <v>0</v>
      </c>
      <c r="AR163" s="81">
        <v>0</v>
      </c>
      <c r="AS163" s="81"/>
      <c r="AT163" s="81"/>
      <c r="AU163" s="81"/>
      <c r="AV163" s="81"/>
      <c r="AW163" s="81"/>
      <c r="AX163" s="81"/>
      <c r="AY163" s="81"/>
      <c r="AZ163" s="81"/>
      <c r="BA163">
        <v>1</v>
      </c>
      <c r="BB163" s="80" t="str">
        <f>REPLACE(INDEX(GroupVertices[Group],MATCH(Edges[[#This Row],[Vertex 1]],GroupVertices[Vertex],0)),1,1,"")</f>
        <v>2</v>
      </c>
      <c r="BC163" s="80" t="str">
        <f>REPLACE(INDEX(GroupVertices[Group],MATCH(Edges[[#This Row],[Vertex 2]],GroupVertices[Vertex],0)),1,1,"")</f>
        <v>2</v>
      </c>
    </row>
    <row r="164" spans="1:55" ht="15">
      <c r="A164" s="66" t="s">
        <v>266</v>
      </c>
      <c r="B164" s="66" t="s">
        <v>303</v>
      </c>
      <c r="C164" s="67" t="s">
        <v>3307</v>
      </c>
      <c r="D164" s="68">
        <v>3</v>
      </c>
      <c r="E164" s="69" t="s">
        <v>132</v>
      </c>
      <c r="F164" s="70">
        <v>35</v>
      </c>
      <c r="G164" s="67"/>
      <c r="H164" s="71"/>
      <c r="I164" s="72"/>
      <c r="J164" s="72"/>
      <c r="K164" s="34"/>
      <c r="L164" s="79">
        <v>164</v>
      </c>
      <c r="M164" s="79"/>
      <c r="N164" s="74"/>
      <c r="O164" s="81" t="s">
        <v>394</v>
      </c>
      <c r="P164" s="83">
        <v>43652.27425925926</v>
      </c>
      <c r="Q164" s="81" t="s">
        <v>423</v>
      </c>
      <c r="R164" s="81"/>
      <c r="S164" s="81"/>
      <c r="T164" s="81"/>
      <c r="U164" s="81"/>
      <c r="V164" s="85" t="s">
        <v>939</v>
      </c>
      <c r="W164" s="83">
        <v>43652.27425925926</v>
      </c>
      <c r="X164" s="85" t="s">
        <v>1064</v>
      </c>
      <c r="Y164" s="81"/>
      <c r="Z164" s="81"/>
      <c r="AA164" s="87" t="s">
        <v>1472</v>
      </c>
      <c r="AB164" s="81"/>
      <c r="AC164" s="81" t="b">
        <v>0</v>
      </c>
      <c r="AD164" s="81">
        <v>0</v>
      </c>
      <c r="AE164" s="87" t="s">
        <v>1832</v>
      </c>
      <c r="AF164" s="81" t="b">
        <v>0</v>
      </c>
      <c r="AG164" s="81" t="s">
        <v>1864</v>
      </c>
      <c r="AH164" s="81"/>
      <c r="AI164" s="87" t="s">
        <v>1832</v>
      </c>
      <c r="AJ164" s="81" t="b">
        <v>0</v>
      </c>
      <c r="AK164" s="81">
        <v>11</v>
      </c>
      <c r="AL164" s="87" t="s">
        <v>1612</v>
      </c>
      <c r="AM164" s="81" t="s">
        <v>1881</v>
      </c>
      <c r="AN164" s="81" t="b">
        <v>0</v>
      </c>
      <c r="AO164" s="87" t="s">
        <v>1612</v>
      </c>
      <c r="AP164" s="81" t="s">
        <v>176</v>
      </c>
      <c r="AQ164" s="81">
        <v>0</v>
      </c>
      <c r="AR164" s="81">
        <v>0</v>
      </c>
      <c r="AS164" s="81"/>
      <c r="AT164" s="81"/>
      <c r="AU164" s="81"/>
      <c r="AV164" s="81"/>
      <c r="AW164" s="81"/>
      <c r="AX164" s="81"/>
      <c r="AY164" s="81"/>
      <c r="AZ164" s="81"/>
      <c r="BA164">
        <v>1</v>
      </c>
      <c r="BB164" s="80" t="str">
        <f>REPLACE(INDEX(GroupVertices[Group],MATCH(Edges[[#This Row],[Vertex 1]],GroupVertices[Vertex],0)),1,1,"")</f>
        <v>2</v>
      </c>
      <c r="BC164" s="80" t="str">
        <f>REPLACE(INDEX(GroupVertices[Group],MATCH(Edges[[#This Row],[Vertex 2]],GroupVertices[Vertex],0)),1,1,"")</f>
        <v>1</v>
      </c>
    </row>
    <row r="165" spans="1:55" ht="15">
      <c r="A165" s="66" t="s">
        <v>266</v>
      </c>
      <c r="B165" s="66" t="s">
        <v>256</v>
      </c>
      <c r="C165" s="67" t="s">
        <v>3307</v>
      </c>
      <c r="D165" s="68">
        <v>3</v>
      </c>
      <c r="E165" s="69" t="s">
        <v>132</v>
      </c>
      <c r="F165" s="70">
        <v>35</v>
      </c>
      <c r="G165" s="67"/>
      <c r="H165" s="71"/>
      <c r="I165" s="72"/>
      <c r="J165" s="72"/>
      <c r="K165" s="34"/>
      <c r="L165" s="79">
        <v>165</v>
      </c>
      <c r="M165" s="79"/>
      <c r="N165" s="74"/>
      <c r="O165" s="81" t="s">
        <v>394</v>
      </c>
      <c r="P165" s="83">
        <v>43652.27425925926</v>
      </c>
      <c r="Q165" s="81" t="s">
        <v>423</v>
      </c>
      <c r="R165" s="81"/>
      <c r="S165" s="81"/>
      <c r="T165" s="81"/>
      <c r="U165" s="81"/>
      <c r="V165" s="85" t="s">
        <v>939</v>
      </c>
      <c r="W165" s="83">
        <v>43652.27425925926</v>
      </c>
      <c r="X165" s="85" t="s">
        <v>1064</v>
      </c>
      <c r="Y165" s="81"/>
      <c r="Z165" s="81"/>
      <c r="AA165" s="87" t="s">
        <v>1472</v>
      </c>
      <c r="AB165" s="81"/>
      <c r="AC165" s="81" t="b">
        <v>0</v>
      </c>
      <c r="AD165" s="81">
        <v>0</v>
      </c>
      <c r="AE165" s="87" t="s">
        <v>1832</v>
      </c>
      <c r="AF165" s="81" t="b">
        <v>0</v>
      </c>
      <c r="AG165" s="81" t="s">
        <v>1864</v>
      </c>
      <c r="AH165" s="81"/>
      <c r="AI165" s="87" t="s">
        <v>1832</v>
      </c>
      <c r="AJ165" s="81" t="b">
        <v>0</v>
      </c>
      <c r="AK165" s="81">
        <v>11</v>
      </c>
      <c r="AL165" s="87" t="s">
        <v>1612</v>
      </c>
      <c r="AM165" s="81" t="s">
        <v>1881</v>
      </c>
      <c r="AN165" s="81" t="b">
        <v>0</v>
      </c>
      <c r="AO165" s="87" t="s">
        <v>1612</v>
      </c>
      <c r="AP165" s="81" t="s">
        <v>176</v>
      </c>
      <c r="AQ165" s="81">
        <v>0</v>
      </c>
      <c r="AR165" s="81">
        <v>0</v>
      </c>
      <c r="AS165" s="81"/>
      <c r="AT165" s="81"/>
      <c r="AU165" s="81"/>
      <c r="AV165" s="81"/>
      <c r="AW165" s="81"/>
      <c r="AX165" s="81"/>
      <c r="AY165" s="81"/>
      <c r="AZ165" s="81"/>
      <c r="BA165">
        <v>1</v>
      </c>
      <c r="BB165" s="80" t="str">
        <f>REPLACE(INDEX(GroupVertices[Group],MATCH(Edges[[#This Row],[Vertex 1]],GroupVertices[Vertex],0)),1,1,"")</f>
        <v>2</v>
      </c>
      <c r="BC165" s="80" t="str">
        <f>REPLACE(INDEX(GroupVertices[Group],MATCH(Edges[[#This Row],[Vertex 2]],GroupVertices[Vertex],0)),1,1,"")</f>
        <v>2</v>
      </c>
    </row>
    <row r="166" spans="1:55" ht="15">
      <c r="A166" s="66" t="s">
        <v>267</v>
      </c>
      <c r="B166" s="66" t="s">
        <v>337</v>
      </c>
      <c r="C166" s="67" t="s">
        <v>3307</v>
      </c>
      <c r="D166" s="68">
        <v>3</v>
      </c>
      <c r="E166" s="69" t="s">
        <v>132</v>
      </c>
      <c r="F166" s="70">
        <v>35</v>
      </c>
      <c r="G166" s="67"/>
      <c r="H166" s="71"/>
      <c r="I166" s="72"/>
      <c r="J166" s="72"/>
      <c r="K166" s="34"/>
      <c r="L166" s="79">
        <v>166</v>
      </c>
      <c r="M166" s="79"/>
      <c r="N166" s="74"/>
      <c r="O166" s="81" t="s">
        <v>394</v>
      </c>
      <c r="P166" s="83">
        <v>43652.293657407405</v>
      </c>
      <c r="Q166" s="81" t="s">
        <v>423</v>
      </c>
      <c r="R166" s="81"/>
      <c r="S166" s="81"/>
      <c r="T166" s="81"/>
      <c r="U166" s="81"/>
      <c r="V166" s="85" t="s">
        <v>940</v>
      </c>
      <c r="W166" s="83">
        <v>43652.293657407405</v>
      </c>
      <c r="X166" s="85" t="s">
        <v>1065</v>
      </c>
      <c r="Y166" s="81"/>
      <c r="Z166" s="81"/>
      <c r="AA166" s="87" t="s">
        <v>1473</v>
      </c>
      <c r="AB166" s="81"/>
      <c r="AC166" s="81" t="b">
        <v>0</v>
      </c>
      <c r="AD166" s="81">
        <v>0</v>
      </c>
      <c r="AE166" s="87" t="s">
        <v>1832</v>
      </c>
      <c r="AF166" s="81" t="b">
        <v>0</v>
      </c>
      <c r="AG166" s="81" t="s">
        <v>1864</v>
      </c>
      <c r="AH166" s="81"/>
      <c r="AI166" s="87" t="s">
        <v>1832</v>
      </c>
      <c r="AJ166" s="81" t="b">
        <v>0</v>
      </c>
      <c r="AK166" s="81">
        <v>11</v>
      </c>
      <c r="AL166" s="87" t="s">
        <v>1612</v>
      </c>
      <c r="AM166" s="81" t="s">
        <v>1882</v>
      </c>
      <c r="AN166" s="81" t="b">
        <v>0</v>
      </c>
      <c r="AO166" s="87" t="s">
        <v>1612</v>
      </c>
      <c r="AP166" s="81" t="s">
        <v>176</v>
      </c>
      <c r="AQ166" s="81">
        <v>0</v>
      </c>
      <c r="AR166" s="81">
        <v>0</v>
      </c>
      <c r="AS166" s="81"/>
      <c r="AT166" s="81"/>
      <c r="AU166" s="81"/>
      <c r="AV166" s="81"/>
      <c r="AW166" s="81"/>
      <c r="AX166" s="81"/>
      <c r="AY166" s="81"/>
      <c r="AZ166" s="81"/>
      <c r="BA166">
        <v>1</v>
      </c>
      <c r="BB166" s="80" t="str">
        <f>REPLACE(INDEX(GroupVertices[Group],MATCH(Edges[[#This Row],[Vertex 1]],GroupVertices[Vertex],0)),1,1,"")</f>
        <v>2</v>
      </c>
      <c r="BC166" s="80" t="str">
        <f>REPLACE(INDEX(GroupVertices[Group],MATCH(Edges[[#This Row],[Vertex 2]],GroupVertices[Vertex],0)),1,1,"")</f>
        <v>2</v>
      </c>
    </row>
    <row r="167" spans="1:55" ht="15">
      <c r="A167" s="66" t="s">
        <v>267</v>
      </c>
      <c r="B167" s="66" t="s">
        <v>303</v>
      </c>
      <c r="C167" s="67" t="s">
        <v>3307</v>
      </c>
      <c r="D167" s="68">
        <v>3</v>
      </c>
      <c r="E167" s="69" t="s">
        <v>132</v>
      </c>
      <c r="F167" s="70">
        <v>35</v>
      </c>
      <c r="G167" s="67"/>
      <c r="H167" s="71"/>
      <c r="I167" s="72"/>
      <c r="J167" s="72"/>
      <c r="K167" s="34"/>
      <c r="L167" s="79">
        <v>167</v>
      </c>
      <c r="M167" s="79"/>
      <c r="N167" s="74"/>
      <c r="O167" s="81" t="s">
        <v>394</v>
      </c>
      <c r="P167" s="83">
        <v>43652.293657407405</v>
      </c>
      <c r="Q167" s="81" t="s">
        <v>423</v>
      </c>
      <c r="R167" s="81"/>
      <c r="S167" s="81"/>
      <c r="T167" s="81"/>
      <c r="U167" s="81"/>
      <c r="V167" s="85" t="s">
        <v>940</v>
      </c>
      <c r="W167" s="83">
        <v>43652.293657407405</v>
      </c>
      <c r="X167" s="85" t="s">
        <v>1065</v>
      </c>
      <c r="Y167" s="81"/>
      <c r="Z167" s="81"/>
      <c r="AA167" s="87" t="s">
        <v>1473</v>
      </c>
      <c r="AB167" s="81"/>
      <c r="AC167" s="81" t="b">
        <v>0</v>
      </c>
      <c r="AD167" s="81">
        <v>0</v>
      </c>
      <c r="AE167" s="87" t="s">
        <v>1832</v>
      </c>
      <c r="AF167" s="81" t="b">
        <v>0</v>
      </c>
      <c r="AG167" s="81" t="s">
        <v>1864</v>
      </c>
      <c r="AH167" s="81"/>
      <c r="AI167" s="87" t="s">
        <v>1832</v>
      </c>
      <c r="AJ167" s="81" t="b">
        <v>0</v>
      </c>
      <c r="AK167" s="81">
        <v>11</v>
      </c>
      <c r="AL167" s="87" t="s">
        <v>1612</v>
      </c>
      <c r="AM167" s="81" t="s">
        <v>1882</v>
      </c>
      <c r="AN167" s="81" t="b">
        <v>0</v>
      </c>
      <c r="AO167" s="87" t="s">
        <v>1612</v>
      </c>
      <c r="AP167" s="81" t="s">
        <v>176</v>
      </c>
      <c r="AQ167" s="81">
        <v>0</v>
      </c>
      <c r="AR167" s="81">
        <v>0</v>
      </c>
      <c r="AS167" s="81"/>
      <c r="AT167" s="81"/>
      <c r="AU167" s="81"/>
      <c r="AV167" s="81"/>
      <c r="AW167" s="81"/>
      <c r="AX167" s="81"/>
      <c r="AY167" s="81"/>
      <c r="AZ167" s="81"/>
      <c r="BA167">
        <v>1</v>
      </c>
      <c r="BB167" s="80" t="str">
        <f>REPLACE(INDEX(GroupVertices[Group],MATCH(Edges[[#This Row],[Vertex 1]],GroupVertices[Vertex],0)),1,1,"")</f>
        <v>2</v>
      </c>
      <c r="BC167" s="80" t="str">
        <f>REPLACE(INDEX(GroupVertices[Group],MATCH(Edges[[#This Row],[Vertex 2]],GroupVertices[Vertex],0)),1,1,"")</f>
        <v>1</v>
      </c>
    </row>
    <row r="168" spans="1:55" ht="15">
      <c r="A168" s="66" t="s">
        <v>267</v>
      </c>
      <c r="B168" s="66" t="s">
        <v>256</v>
      </c>
      <c r="C168" s="67" t="s">
        <v>3307</v>
      </c>
      <c r="D168" s="68">
        <v>3</v>
      </c>
      <c r="E168" s="69" t="s">
        <v>132</v>
      </c>
      <c r="F168" s="70">
        <v>35</v>
      </c>
      <c r="G168" s="67"/>
      <c r="H168" s="71"/>
      <c r="I168" s="72"/>
      <c r="J168" s="72"/>
      <c r="K168" s="34"/>
      <c r="L168" s="79">
        <v>168</v>
      </c>
      <c r="M168" s="79"/>
      <c r="N168" s="74"/>
      <c r="O168" s="81" t="s">
        <v>394</v>
      </c>
      <c r="P168" s="83">
        <v>43652.293657407405</v>
      </c>
      <c r="Q168" s="81" t="s">
        <v>423</v>
      </c>
      <c r="R168" s="81"/>
      <c r="S168" s="81"/>
      <c r="T168" s="81"/>
      <c r="U168" s="81"/>
      <c r="V168" s="85" t="s">
        <v>940</v>
      </c>
      <c r="W168" s="83">
        <v>43652.293657407405</v>
      </c>
      <c r="X168" s="85" t="s">
        <v>1065</v>
      </c>
      <c r="Y168" s="81"/>
      <c r="Z168" s="81"/>
      <c r="AA168" s="87" t="s">
        <v>1473</v>
      </c>
      <c r="AB168" s="81"/>
      <c r="AC168" s="81" t="b">
        <v>0</v>
      </c>
      <c r="AD168" s="81">
        <v>0</v>
      </c>
      <c r="AE168" s="87" t="s">
        <v>1832</v>
      </c>
      <c r="AF168" s="81" t="b">
        <v>0</v>
      </c>
      <c r="AG168" s="81" t="s">
        <v>1864</v>
      </c>
      <c r="AH168" s="81"/>
      <c r="AI168" s="87" t="s">
        <v>1832</v>
      </c>
      <c r="AJ168" s="81" t="b">
        <v>0</v>
      </c>
      <c r="AK168" s="81">
        <v>11</v>
      </c>
      <c r="AL168" s="87" t="s">
        <v>1612</v>
      </c>
      <c r="AM168" s="81" t="s">
        <v>1882</v>
      </c>
      <c r="AN168" s="81" t="b">
        <v>0</v>
      </c>
      <c r="AO168" s="87" t="s">
        <v>1612</v>
      </c>
      <c r="AP168" s="81" t="s">
        <v>176</v>
      </c>
      <c r="AQ168" s="81">
        <v>0</v>
      </c>
      <c r="AR168" s="81">
        <v>0</v>
      </c>
      <c r="AS168" s="81"/>
      <c r="AT168" s="81"/>
      <c r="AU168" s="81"/>
      <c r="AV168" s="81"/>
      <c r="AW168" s="81"/>
      <c r="AX168" s="81"/>
      <c r="AY168" s="81"/>
      <c r="AZ168" s="81"/>
      <c r="BA168">
        <v>1</v>
      </c>
      <c r="BB168" s="80" t="str">
        <f>REPLACE(INDEX(GroupVertices[Group],MATCH(Edges[[#This Row],[Vertex 1]],GroupVertices[Vertex],0)),1,1,"")</f>
        <v>2</v>
      </c>
      <c r="BC168" s="80" t="str">
        <f>REPLACE(INDEX(GroupVertices[Group],MATCH(Edges[[#This Row],[Vertex 2]],GroupVertices[Vertex],0)),1,1,"")</f>
        <v>2</v>
      </c>
    </row>
    <row r="169" spans="1:55" ht="15">
      <c r="A169" s="66" t="s">
        <v>268</v>
      </c>
      <c r="B169" s="66" t="s">
        <v>337</v>
      </c>
      <c r="C169" s="67" t="s">
        <v>3307</v>
      </c>
      <c r="D169" s="68">
        <v>3</v>
      </c>
      <c r="E169" s="69" t="s">
        <v>132</v>
      </c>
      <c r="F169" s="70">
        <v>35</v>
      </c>
      <c r="G169" s="67"/>
      <c r="H169" s="71"/>
      <c r="I169" s="72"/>
      <c r="J169" s="72"/>
      <c r="K169" s="34"/>
      <c r="L169" s="79">
        <v>169</v>
      </c>
      <c r="M169" s="79"/>
      <c r="N169" s="74"/>
      <c r="O169" s="81" t="s">
        <v>394</v>
      </c>
      <c r="P169" s="83">
        <v>43652.342256944445</v>
      </c>
      <c r="Q169" s="81" t="s">
        <v>423</v>
      </c>
      <c r="R169" s="81"/>
      <c r="S169" s="81"/>
      <c r="T169" s="81"/>
      <c r="U169" s="81"/>
      <c r="V169" s="85" t="s">
        <v>941</v>
      </c>
      <c r="W169" s="83">
        <v>43652.342256944445</v>
      </c>
      <c r="X169" s="85" t="s">
        <v>1066</v>
      </c>
      <c r="Y169" s="81"/>
      <c r="Z169" s="81"/>
      <c r="AA169" s="87" t="s">
        <v>1474</v>
      </c>
      <c r="AB169" s="81"/>
      <c r="AC169" s="81" t="b">
        <v>0</v>
      </c>
      <c r="AD169" s="81">
        <v>0</v>
      </c>
      <c r="AE169" s="87" t="s">
        <v>1832</v>
      </c>
      <c r="AF169" s="81" t="b">
        <v>0</v>
      </c>
      <c r="AG169" s="81" t="s">
        <v>1864</v>
      </c>
      <c r="AH169" s="81"/>
      <c r="AI169" s="87" t="s">
        <v>1832</v>
      </c>
      <c r="AJ169" s="81" t="b">
        <v>0</v>
      </c>
      <c r="AK169" s="81">
        <v>11</v>
      </c>
      <c r="AL169" s="87" t="s">
        <v>1612</v>
      </c>
      <c r="AM169" s="81" t="s">
        <v>1880</v>
      </c>
      <c r="AN169" s="81" t="b">
        <v>0</v>
      </c>
      <c r="AO169" s="87" t="s">
        <v>1612</v>
      </c>
      <c r="AP169" s="81" t="s">
        <v>176</v>
      </c>
      <c r="AQ169" s="81">
        <v>0</v>
      </c>
      <c r="AR169" s="81">
        <v>0</v>
      </c>
      <c r="AS169" s="81"/>
      <c r="AT169" s="81"/>
      <c r="AU169" s="81"/>
      <c r="AV169" s="81"/>
      <c r="AW169" s="81"/>
      <c r="AX169" s="81"/>
      <c r="AY169" s="81"/>
      <c r="AZ169" s="81"/>
      <c r="BA169">
        <v>1</v>
      </c>
      <c r="BB169" s="80" t="str">
        <f>REPLACE(INDEX(GroupVertices[Group],MATCH(Edges[[#This Row],[Vertex 1]],GroupVertices[Vertex],0)),1,1,"")</f>
        <v>2</v>
      </c>
      <c r="BC169" s="80" t="str">
        <f>REPLACE(INDEX(GroupVertices[Group],MATCH(Edges[[#This Row],[Vertex 2]],GroupVertices[Vertex],0)),1,1,"")</f>
        <v>2</v>
      </c>
    </row>
    <row r="170" spans="1:55" ht="15">
      <c r="A170" s="66" t="s">
        <v>268</v>
      </c>
      <c r="B170" s="66" t="s">
        <v>303</v>
      </c>
      <c r="C170" s="67" t="s">
        <v>3307</v>
      </c>
      <c r="D170" s="68">
        <v>3</v>
      </c>
      <c r="E170" s="69" t="s">
        <v>132</v>
      </c>
      <c r="F170" s="70">
        <v>35</v>
      </c>
      <c r="G170" s="67"/>
      <c r="H170" s="71"/>
      <c r="I170" s="72"/>
      <c r="J170" s="72"/>
      <c r="K170" s="34"/>
      <c r="L170" s="79">
        <v>170</v>
      </c>
      <c r="M170" s="79"/>
      <c r="N170" s="74"/>
      <c r="O170" s="81" t="s">
        <v>394</v>
      </c>
      <c r="P170" s="83">
        <v>43652.342256944445</v>
      </c>
      <c r="Q170" s="81" t="s">
        <v>423</v>
      </c>
      <c r="R170" s="81"/>
      <c r="S170" s="81"/>
      <c r="T170" s="81"/>
      <c r="U170" s="81"/>
      <c r="V170" s="85" t="s">
        <v>941</v>
      </c>
      <c r="W170" s="83">
        <v>43652.342256944445</v>
      </c>
      <c r="X170" s="85" t="s">
        <v>1066</v>
      </c>
      <c r="Y170" s="81"/>
      <c r="Z170" s="81"/>
      <c r="AA170" s="87" t="s">
        <v>1474</v>
      </c>
      <c r="AB170" s="81"/>
      <c r="AC170" s="81" t="b">
        <v>0</v>
      </c>
      <c r="AD170" s="81">
        <v>0</v>
      </c>
      <c r="AE170" s="87" t="s">
        <v>1832</v>
      </c>
      <c r="AF170" s="81" t="b">
        <v>0</v>
      </c>
      <c r="AG170" s="81" t="s">
        <v>1864</v>
      </c>
      <c r="AH170" s="81"/>
      <c r="AI170" s="87" t="s">
        <v>1832</v>
      </c>
      <c r="AJ170" s="81" t="b">
        <v>0</v>
      </c>
      <c r="AK170" s="81">
        <v>11</v>
      </c>
      <c r="AL170" s="87" t="s">
        <v>1612</v>
      </c>
      <c r="AM170" s="81" t="s">
        <v>1880</v>
      </c>
      <c r="AN170" s="81" t="b">
        <v>0</v>
      </c>
      <c r="AO170" s="87" t="s">
        <v>1612</v>
      </c>
      <c r="AP170" s="81" t="s">
        <v>176</v>
      </c>
      <c r="AQ170" s="81">
        <v>0</v>
      </c>
      <c r="AR170" s="81">
        <v>0</v>
      </c>
      <c r="AS170" s="81"/>
      <c r="AT170" s="81"/>
      <c r="AU170" s="81"/>
      <c r="AV170" s="81"/>
      <c r="AW170" s="81"/>
      <c r="AX170" s="81"/>
      <c r="AY170" s="81"/>
      <c r="AZ170" s="81"/>
      <c r="BA170">
        <v>1</v>
      </c>
      <c r="BB170" s="80" t="str">
        <f>REPLACE(INDEX(GroupVertices[Group],MATCH(Edges[[#This Row],[Vertex 1]],GroupVertices[Vertex],0)),1,1,"")</f>
        <v>2</v>
      </c>
      <c r="BC170" s="80" t="str">
        <f>REPLACE(INDEX(GroupVertices[Group],MATCH(Edges[[#This Row],[Vertex 2]],GroupVertices[Vertex],0)),1,1,"")</f>
        <v>1</v>
      </c>
    </row>
    <row r="171" spans="1:55" ht="15">
      <c r="A171" s="66" t="s">
        <v>268</v>
      </c>
      <c r="B171" s="66" t="s">
        <v>256</v>
      </c>
      <c r="C171" s="67" t="s">
        <v>3307</v>
      </c>
      <c r="D171" s="68">
        <v>3</v>
      </c>
      <c r="E171" s="69" t="s">
        <v>132</v>
      </c>
      <c r="F171" s="70">
        <v>35</v>
      </c>
      <c r="G171" s="67"/>
      <c r="H171" s="71"/>
      <c r="I171" s="72"/>
      <c r="J171" s="72"/>
      <c r="K171" s="34"/>
      <c r="L171" s="79">
        <v>171</v>
      </c>
      <c r="M171" s="79"/>
      <c r="N171" s="74"/>
      <c r="O171" s="81" t="s">
        <v>394</v>
      </c>
      <c r="P171" s="83">
        <v>43652.342256944445</v>
      </c>
      <c r="Q171" s="81" t="s">
        <v>423</v>
      </c>
      <c r="R171" s="81"/>
      <c r="S171" s="81"/>
      <c r="T171" s="81"/>
      <c r="U171" s="81"/>
      <c r="V171" s="85" t="s">
        <v>941</v>
      </c>
      <c r="W171" s="83">
        <v>43652.342256944445</v>
      </c>
      <c r="X171" s="85" t="s">
        <v>1066</v>
      </c>
      <c r="Y171" s="81"/>
      <c r="Z171" s="81"/>
      <c r="AA171" s="87" t="s">
        <v>1474</v>
      </c>
      <c r="AB171" s="81"/>
      <c r="AC171" s="81" t="b">
        <v>0</v>
      </c>
      <c r="AD171" s="81">
        <v>0</v>
      </c>
      <c r="AE171" s="87" t="s">
        <v>1832</v>
      </c>
      <c r="AF171" s="81" t="b">
        <v>0</v>
      </c>
      <c r="AG171" s="81" t="s">
        <v>1864</v>
      </c>
      <c r="AH171" s="81"/>
      <c r="AI171" s="87" t="s">
        <v>1832</v>
      </c>
      <c r="AJ171" s="81" t="b">
        <v>0</v>
      </c>
      <c r="AK171" s="81">
        <v>11</v>
      </c>
      <c r="AL171" s="87" t="s">
        <v>1612</v>
      </c>
      <c r="AM171" s="81" t="s">
        <v>1880</v>
      </c>
      <c r="AN171" s="81" t="b">
        <v>0</v>
      </c>
      <c r="AO171" s="87" t="s">
        <v>1612</v>
      </c>
      <c r="AP171" s="81" t="s">
        <v>176</v>
      </c>
      <c r="AQ171" s="81">
        <v>0</v>
      </c>
      <c r="AR171" s="81">
        <v>0</v>
      </c>
      <c r="AS171" s="81"/>
      <c r="AT171" s="81"/>
      <c r="AU171" s="81"/>
      <c r="AV171" s="81"/>
      <c r="AW171" s="81"/>
      <c r="AX171" s="81"/>
      <c r="AY171" s="81"/>
      <c r="AZ171" s="81"/>
      <c r="BA171">
        <v>1</v>
      </c>
      <c r="BB171" s="80" t="str">
        <f>REPLACE(INDEX(GroupVertices[Group],MATCH(Edges[[#This Row],[Vertex 1]],GroupVertices[Vertex],0)),1,1,"")</f>
        <v>2</v>
      </c>
      <c r="BC171" s="80" t="str">
        <f>REPLACE(INDEX(GroupVertices[Group],MATCH(Edges[[#This Row],[Vertex 2]],GroupVertices[Vertex],0)),1,1,"")</f>
        <v>2</v>
      </c>
    </row>
    <row r="172" spans="1:55" ht="15">
      <c r="A172" s="66" t="s">
        <v>269</v>
      </c>
      <c r="B172" s="66" t="s">
        <v>321</v>
      </c>
      <c r="C172" s="67" t="s">
        <v>3307</v>
      </c>
      <c r="D172" s="68">
        <v>3</v>
      </c>
      <c r="E172" s="69" t="s">
        <v>132</v>
      </c>
      <c r="F172" s="70">
        <v>35</v>
      </c>
      <c r="G172" s="67"/>
      <c r="H172" s="71"/>
      <c r="I172" s="72"/>
      <c r="J172" s="72"/>
      <c r="K172" s="34"/>
      <c r="L172" s="79">
        <v>172</v>
      </c>
      <c r="M172" s="79"/>
      <c r="N172" s="74"/>
      <c r="O172" s="81" t="s">
        <v>394</v>
      </c>
      <c r="P172" s="83">
        <v>43652.44162037037</v>
      </c>
      <c r="Q172" s="81" t="s">
        <v>426</v>
      </c>
      <c r="R172" s="85" t="s">
        <v>689</v>
      </c>
      <c r="S172" s="81" t="s">
        <v>747</v>
      </c>
      <c r="T172" s="81" t="s">
        <v>780</v>
      </c>
      <c r="U172" s="81"/>
      <c r="V172" s="85" t="s">
        <v>942</v>
      </c>
      <c r="W172" s="83">
        <v>43652.44162037037</v>
      </c>
      <c r="X172" s="85" t="s">
        <v>1067</v>
      </c>
      <c r="Y172" s="81"/>
      <c r="Z172" s="81"/>
      <c r="AA172" s="87" t="s">
        <v>1475</v>
      </c>
      <c r="AB172" s="81"/>
      <c r="AC172" s="81" t="b">
        <v>0</v>
      </c>
      <c r="AD172" s="81">
        <v>0</v>
      </c>
      <c r="AE172" s="87" t="s">
        <v>1832</v>
      </c>
      <c r="AF172" s="81" t="b">
        <v>1</v>
      </c>
      <c r="AG172" s="81" t="s">
        <v>1865</v>
      </c>
      <c r="AH172" s="81"/>
      <c r="AI172" s="87" t="s">
        <v>1805</v>
      </c>
      <c r="AJ172" s="81" t="b">
        <v>0</v>
      </c>
      <c r="AK172" s="81">
        <v>3</v>
      </c>
      <c r="AL172" s="87" t="s">
        <v>1624</v>
      </c>
      <c r="AM172" s="81" t="s">
        <v>1880</v>
      </c>
      <c r="AN172" s="81" t="b">
        <v>0</v>
      </c>
      <c r="AO172" s="87" t="s">
        <v>1624</v>
      </c>
      <c r="AP172" s="81" t="s">
        <v>176</v>
      </c>
      <c r="AQ172" s="81">
        <v>0</v>
      </c>
      <c r="AR172" s="81">
        <v>0</v>
      </c>
      <c r="AS172" s="81"/>
      <c r="AT172" s="81"/>
      <c r="AU172" s="81"/>
      <c r="AV172" s="81"/>
      <c r="AW172" s="81"/>
      <c r="AX172" s="81"/>
      <c r="AY172" s="81"/>
      <c r="AZ172" s="81"/>
      <c r="BA172">
        <v>1</v>
      </c>
      <c r="BB172" s="80" t="str">
        <f>REPLACE(INDEX(GroupVertices[Group],MATCH(Edges[[#This Row],[Vertex 1]],GroupVertices[Vertex],0)),1,1,"")</f>
        <v>10</v>
      </c>
      <c r="BC172" s="80" t="str">
        <f>REPLACE(INDEX(GroupVertices[Group],MATCH(Edges[[#This Row],[Vertex 2]],GroupVertices[Vertex],0)),1,1,"")</f>
        <v>10</v>
      </c>
    </row>
    <row r="173" spans="1:55" ht="15">
      <c r="A173" s="66" t="s">
        <v>270</v>
      </c>
      <c r="B173" s="66" t="s">
        <v>321</v>
      </c>
      <c r="C173" s="67" t="s">
        <v>3307</v>
      </c>
      <c r="D173" s="68">
        <v>3</v>
      </c>
      <c r="E173" s="69" t="s">
        <v>132</v>
      </c>
      <c r="F173" s="70">
        <v>35</v>
      </c>
      <c r="G173" s="67"/>
      <c r="H173" s="71"/>
      <c r="I173" s="72"/>
      <c r="J173" s="72"/>
      <c r="K173" s="34"/>
      <c r="L173" s="79">
        <v>173</v>
      </c>
      <c r="M173" s="79"/>
      <c r="N173" s="74"/>
      <c r="O173" s="81" t="s">
        <v>394</v>
      </c>
      <c r="P173" s="83">
        <v>43652.45650462963</v>
      </c>
      <c r="Q173" s="81" t="s">
        <v>426</v>
      </c>
      <c r="R173" s="85" t="s">
        <v>689</v>
      </c>
      <c r="S173" s="81" t="s">
        <v>747</v>
      </c>
      <c r="T173" s="81" t="s">
        <v>780</v>
      </c>
      <c r="U173" s="81"/>
      <c r="V173" s="85" t="s">
        <v>943</v>
      </c>
      <c r="W173" s="83">
        <v>43652.45650462963</v>
      </c>
      <c r="X173" s="85" t="s">
        <v>1068</v>
      </c>
      <c r="Y173" s="81"/>
      <c r="Z173" s="81"/>
      <c r="AA173" s="87" t="s">
        <v>1476</v>
      </c>
      <c r="AB173" s="81"/>
      <c r="AC173" s="81" t="b">
        <v>0</v>
      </c>
      <c r="AD173" s="81">
        <v>0</v>
      </c>
      <c r="AE173" s="87" t="s">
        <v>1832</v>
      </c>
      <c r="AF173" s="81" t="b">
        <v>1</v>
      </c>
      <c r="AG173" s="81" t="s">
        <v>1865</v>
      </c>
      <c r="AH173" s="81"/>
      <c r="AI173" s="87" t="s">
        <v>1805</v>
      </c>
      <c r="AJ173" s="81" t="b">
        <v>0</v>
      </c>
      <c r="AK173" s="81">
        <v>3</v>
      </c>
      <c r="AL173" s="87" t="s">
        <v>1624</v>
      </c>
      <c r="AM173" s="81" t="s">
        <v>1881</v>
      </c>
      <c r="AN173" s="81" t="b">
        <v>0</v>
      </c>
      <c r="AO173" s="87" t="s">
        <v>1624</v>
      </c>
      <c r="AP173" s="81" t="s">
        <v>176</v>
      </c>
      <c r="AQ173" s="81">
        <v>0</v>
      </c>
      <c r="AR173" s="81">
        <v>0</v>
      </c>
      <c r="AS173" s="81"/>
      <c r="AT173" s="81"/>
      <c r="AU173" s="81"/>
      <c r="AV173" s="81"/>
      <c r="AW173" s="81"/>
      <c r="AX173" s="81"/>
      <c r="AY173" s="81"/>
      <c r="AZ173" s="81"/>
      <c r="BA173">
        <v>1</v>
      </c>
      <c r="BB173" s="80" t="str">
        <f>REPLACE(INDEX(GroupVertices[Group],MATCH(Edges[[#This Row],[Vertex 1]],GroupVertices[Vertex],0)),1,1,"")</f>
        <v>10</v>
      </c>
      <c r="BC173" s="80" t="str">
        <f>REPLACE(INDEX(GroupVertices[Group],MATCH(Edges[[#This Row],[Vertex 2]],GroupVertices[Vertex],0)),1,1,"")</f>
        <v>10</v>
      </c>
    </row>
    <row r="174" spans="1:55" ht="15">
      <c r="A174" s="66" t="s">
        <v>271</v>
      </c>
      <c r="B174" s="66" t="s">
        <v>358</v>
      </c>
      <c r="C174" s="67" t="s">
        <v>3307</v>
      </c>
      <c r="D174" s="68">
        <v>3</v>
      </c>
      <c r="E174" s="69" t="s">
        <v>132</v>
      </c>
      <c r="F174" s="70">
        <v>35</v>
      </c>
      <c r="G174" s="67"/>
      <c r="H174" s="71"/>
      <c r="I174" s="72"/>
      <c r="J174" s="72"/>
      <c r="K174" s="34"/>
      <c r="L174" s="79">
        <v>174</v>
      </c>
      <c r="M174" s="79"/>
      <c r="N174" s="74"/>
      <c r="O174" s="81" t="s">
        <v>394</v>
      </c>
      <c r="P174" s="83">
        <v>43652.46287037037</v>
      </c>
      <c r="Q174" s="81" t="s">
        <v>421</v>
      </c>
      <c r="R174" s="81"/>
      <c r="S174" s="81"/>
      <c r="T174" s="81"/>
      <c r="U174" s="81"/>
      <c r="V174" s="85" t="s">
        <v>944</v>
      </c>
      <c r="W174" s="83">
        <v>43652.46287037037</v>
      </c>
      <c r="X174" s="85" t="s">
        <v>1069</v>
      </c>
      <c r="Y174" s="81"/>
      <c r="Z174" s="81"/>
      <c r="AA174" s="87" t="s">
        <v>1477</v>
      </c>
      <c r="AB174" s="81"/>
      <c r="AC174" s="81" t="b">
        <v>0</v>
      </c>
      <c r="AD174" s="81">
        <v>0</v>
      </c>
      <c r="AE174" s="87" t="s">
        <v>1832</v>
      </c>
      <c r="AF174" s="81" t="b">
        <v>0</v>
      </c>
      <c r="AG174" s="81" t="s">
        <v>1864</v>
      </c>
      <c r="AH174" s="81"/>
      <c r="AI174" s="87" t="s">
        <v>1832</v>
      </c>
      <c r="AJ174" s="81" t="b">
        <v>0</v>
      </c>
      <c r="AK174" s="81">
        <v>4</v>
      </c>
      <c r="AL174" s="87" t="s">
        <v>1745</v>
      </c>
      <c r="AM174" s="81" t="s">
        <v>1882</v>
      </c>
      <c r="AN174" s="81" t="b">
        <v>0</v>
      </c>
      <c r="AO174" s="87" t="s">
        <v>1745</v>
      </c>
      <c r="AP174" s="81" t="s">
        <v>176</v>
      </c>
      <c r="AQ174" s="81">
        <v>0</v>
      </c>
      <c r="AR174" s="81">
        <v>0</v>
      </c>
      <c r="AS174" s="81"/>
      <c r="AT174" s="81"/>
      <c r="AU174" s="81"/>
      <c r="AV174" s="81"/>
      <c r="AW174" s="81"/>
      <c r="AX174" s="81"/>
      <c r="AY174" s="81"/>
      <c r="AZ174" s="81"/>
      <c r="BA174">
        <v>1</v>
      </c>
      <c r="BB174" s="80" t="str">
        <f>REPLACE(INDEX(GroupVertices[Group],MATCH(Edges[[#This Row],[Vertex 1]],GroupVertices[Vertex],0)),1,1,"")</f>
        <v>1</v>
      </c>
      <c r="BC174" s="80" t="str">
        <f>REPLACE(INDEX(GroupVertices[Group],MATCH(Edges[[#This Row],[Vertex 2]],GroupVertices[Vertex],0)),1,1,"")</f>
        <v>1</v>
      </c>
    </row>
    <row r="175" spans="1:55" ht="15">
      <c r="A175" s="66" t="s">
        <v>271</v>
      </c>
      <c r="B175" s="66" t="s">
        <v>303</v>
      </c>
      <c r="C175" s="67" t="s">
        <v>3307</v>
      </c>
      <c r="D175" s="68">
        <v>3</v>
      </c>
      <c r="E175" s="69" t="s">
        <v>132</v>
      </c>
      <c r="F175" s="70">
        <v>35</v>
      </c>
      <c r="G175" s="67"/>
      <c r="H175" s="71"/>
      <c r="I175" s="72"/>
      <c r="J175" s="72"/>
      <c r="K175" s="34"/>
      <c r="L175" s="79">
        <v>175</v>
      </c>
      <c r="M175" s="79"/>
      <c r="N175" s="74"/>
      <c r="O175" s="81" t="s">
        <v>394</v>
      </c>
      <c r="P175" s="83">
        <v>43652.46287037037</v>
      </c>
      <c r="Q175" s="81" t="s">
        <v>421</v>
      </c>
      <c r="R175" s="81"/>
      <c r="S175" s="81"/>
      <c r="T175" s="81"/>
      <c r="U175" s="81"/>
      <c r="V175" s="85" t="s">
        <v>944</v>
      </c>
      <c r="W175" s="83">
        <v>43652.46287037037</v>
      </c>
      <c r="X175" s="85" t="s">
        <v>1069</v>
      </c>
      <c r="Y175" s="81"/>
      <c r="Z175" s="81"/>
      <c r="AA175" s="87" t="s">
        <v>1477</v>
      </c>
      <c r="AB175" s="81"/>
      <c r="AC175" s="81" t="b">
        <v>0</v>
      </c>
      <c r="AD175" s="81">
        <v>0</v>
      </c>
      <c r="AE175" s="87" t="s">
        <v>1832</v>
      </c>
      <c r="AF175" s="81" t="b">
        <v>0</v>
      </c>
      <c r="AG175" s="81" t="s">
        <v>1864</v>
      </c>
      <c r="AH175" s="81"/>
      <c r="AI175" s="87" t="s">
        <v>1832</v>
      </c>
      <c r="AJ175" s="81" t="b">
        <v>0</v>
      </c>
      <c r="AK175" s="81">
        <v>4</v>
      </c>
      <c r="AL175" s="87" t="s">
        <v>1745</v>
      </c>
      <c r="AM175" s="81" t="s">
        <v>1882</v>
      </c>
      <c r="AN175" s="81" t="b">
        <v>0</v>
      </c>
      <c r="AO175" s="87" t="s">
        <v>1745</v>
      </c>
      <c r="AP175" s="81" t="s">
        <v>176</v>
      </c>
      <c r="AQ175" s="81">
        <v>0</v>
      </c>
      <c r="AR175" s="81">
        <v>0</v>
      </c>
      <c r="AS175" s="81"/>
      <c r="AT175" s="81"/>
      <c r="AU175" s="81"/>
      <c r="AV175" s="81"/>
      <c r="AW175" s="81"/>
      <c r="AX175" s="81"/>
      <c r="AY175" s="81"/>
      <c r="AZ175" s="81"/>
      <c r="BA175">
        <v>1</v>
      </c>
      <c r="BB175" s="80" t="str">
        <f>REPLACE(INDEX(GroupVertices[Group],MATCH(Edges[[#This Row],[Vertex 1]],GroupVertices[Vertex],0)),1,1,"")</f>
        <v>1</v>
      </c>
      <c r="BC175" s="80" t="str">
        <f>REPLACE(INDEX(GroupVertices[Group],MATCH(Edges[[#This Row],[Vertex 2]],GroupVertices[Vertex],0)),1,1,"")</f>
        <v>1</v>
      </c>
    </row>
    <row r="176" spans="1:55" ht="15">
      <c r="A176" s="66" t="s">
        <v>272</v>
      </c>
      <c r="B176" s="66" t="s">
        <v>272</v>
      </c>
      <c r="C176" s="67" t="s">
        <v>3309</v>
      </c>
      <c r="D176" s="68">
        <v>4.4</v>
      </c>
      <c r="E176" s="69" t="s">
        <v>136</v>
      </c>
      <c r="F176" s="70">
        <v>30.4</v>
      </c>
      <c r="G176" s="67"/>
      <c r="H176" s="71"/>
      <c r="I176" s="72"/>
      <c r="J176" s="72"/>
      <c r="K176" s="34"/>
      <c r="L176" s="79">
        <v>176</v>
      </c>
      <c r="M176" s="79"/>
      <c r="N176" s="74"/>
      <c r="O176" s="81" t="s">
        <v>176</v>
      </c>
      <c r="P176" s="83">
        <v>43652.617164351854</v>
      </c>
      <c r="Q176" s="81" t="s">
        <v>427</v>
      </c>
      <c r="R176" s="85" t="s">
        <v>690</v>
      </c>
      <c r="S176" s="81" t="s">
        <v>752</v>
      </c>
      <c r="T176" s="81"/>
      <c r="U176" s="81"/>
      <c r="V176" s="85" t="s">
        <v>945</v>
      </c>
      <c r="W176" s="83">
        <v>43652.617164351854</v>
      </c>
      <c r="X176" s="85" t="s">
        <v>1070</v>
      </c>
      <c r="Y176" s="81"/>
      <c r="Z176" s="81"/>
      <c r="AA176" s="87" t="s">
        <v>1478</v>
      </c>
      <c r="AB176" s="81"/>
      <c r="AC176" s="81" t="b">
        <v>0</v>
      </c>
      <c r="AD176" s="81">
        <v>0</v>
      </c>
      <c r="AE176" s="87" t="s">
        <v>1832</v>
      </c>
      <c r="AF176" s="81" t="b">
        <v>0</v>
      </c>
      <c r="AG176" s="81" t="s">
        <v>1864</v>
      </c>
      <c r="AH176" s="81"/>
      <c r="AI176" s="87" t="s">
        <v>1832</v>
      </c>
      <c r="AJ176" s="81" t="b">
        <v>0</v>
      </c>
      <c r="AK176" s="81">
        <v>0</v>
      </c>
      <c r="AL176" s="87" t="s">
        <v>1832</v>
      </c>
      <c r="AM176" s="81" t="s">
        <v>1890</v>
      </c>
      <c r="AN176" s="81" t="b">
        <v>0</v>
      </c>
      <c r="AO176" s="87" t="s">
        <v>1478</v>
      </c>
      <c r="AP176" s="81" t="s">
        <v>176</v>
      </c>
      <c r="AQ176" s="81">
        <v>0</v>
      </c>
      <c r="AR176" s="81">
        <v>0</v>
      </c>
      <c r="AS176" s="81"/>
      <c r="AT176" s="81"/>
      <c r="AU176" s="81"/>
      <c r="AV176" s="81"/>
      <c r="AW176" s="81"/>
      <c r="AX176" s="81"/>
      <c r="AY176" s="81"/>
      <c r="AZ176" s="81"/>
      <c r="BA176">
        <v>4</v>
      </c>
      <c r="BB176" s="80" t="str">
        <f>REPLACE(INDEX(GroupVertices[Group],MATCH(Edges[[#This Row],[Vertex 1]],GroupVertices[Vertex],0)),1,1,"")</f>
        <v>13</v>
      </c>
      <c r="BC176" s="80" t="str">
        <f>REPLACE(INDEX(GroupVertices[Group],MATCH(Edges[[#This Row],[Vertex 2]],GroupVertices[Vertex],0)),1,1,"")</f>
        <v>13</v>
      </c>
    </row>
    <row r="177" spans="1:55" ht="15">
      <c r="A177" s="66" t="s">
        <v>272</v>
      </c>
      <c r="B177" s="66" t="s">
        <v>272</v>
      </c>
      <c r="C177" s="67" t="s">
        <v>3309</v>
      </c>
      <c r="D177" s="68">
        <v>4.4</v>
      </c>
      <c r="E177" s="69" t="s">
        <v>136</v>
      </c>
      <c r="F177" s="70">
        <v>30.4</v>
      </c>
      <c r="G177" s="67"/>
      <c r="H177" s="71"/>
      <c r="I177" s="72"/>
      <c r="J177" s="72"/>
      <c r="K177" s="34"/>
      <c r="L177" s="79">
        <v>177</v>
      </c>
      <c r="M177" s="79"/>
      <c r="N177" s="74"/>
      <c r="O177" s="81" t="s">
        <v>176</v>
      </c>
      <c r="P177" s="83">
        <v>43652.62137731481</v>
      </c>
      <c r="Q177" s="81" t="s">
        <v>428</v>
      </c>
      <c r="R177" s="85" t="s">
        <v>690</v>
      </c>
      <c r="S177" s="81" t="s">
        <v>752</v>
      </c>
      <c r="T177" s="81"/>
      <c r="U177" s="81"/>
      <c r="V177" s="85" t="s">
        <v>945</v>
      </c>
      <c r="W177" s="83">
        <v>43652.62137731481</v>
      </c>
      <c r="X177" s="85" t="s">
        <v>1071</v>
      </c>
      <c r="Y177" s="81"/>
      <c r="Z177" s="81"/>
      <c r="AA177" s="87" t="s">
        <v>1479</v>
      </c>
      <c r="AB177" s="81"/>
      <c r="AC177" s="81" t="b">
        <v>0</v>
      </c>
      <c r="AD177" s="81">
        <v>0</v>
      </c>
      <c r="AE177" s="87" t="s">
        <v>1832</v>
      </c>
      <c r="AF177" s="81" t="b">
        <v>0</v>
      </c>
      <c r="AG177" s="81" t="s">
        <v>1864</v>
      </c>
      <c r="AH177" s="81"/>
      <c r="AI177" s="87" t="s">
        <v>1832</v>
      </c>
      <c r="AJ177" s="81" t="b">
        <v>0</v>
      </c>
      <c r="AK177" s="81">
        <v>0</v>
      </c>
      <c r="AL177" s="87" t="s">
        <v>1832</v>
      </c>
      <c r="AM177" s="81" t="s">
        <v>1890</v>
      </c>
      <c r="AN177" s="81" t="b">
        <v>0</v>
      </c>
      <c r="AO177" s="87" t="s">
        <v>1479</v>
      </c>
      <c r="AP177" s="81" t="s">
        <v>176</v>
      </c>
      <c r="AQ177" s="81">
        <v>0</v>
      </c>
      <c r="AR177" s="81">
        <v>0</v>
      </c>
      <c r="AS177" s="81"/>
      <c r="AT177" s="81"/>
      <c r="AU177" s="81"/>
      <c r="AV177" s="81"/>
      <c r="AW177" s="81"/>
      <c r="AX177" s="81"/>
      <c r="AY177" s="81"/>
      <c r="AZ177" s="81"/>
      <c r="BA177">
        <v>4</v>
      </c>
      <c r="BB177" s="80" t="str">
        <f>REPLACE(INDEX(GroupVertices[Group],MATCH(Edges[[#This Row],[Vertex 1]],GroupVertices[Vertex],0)),1,1,"")</f>
        <v>13</v>
      </c>
      <c r="BC177" s="80" t="str">
        <f>REPLACE(INDEX(GroupVertices[Group],MATCH(Edges[[#This Row],[Vertex 2]],GroupVertices[Vertex],0)),1,1,"")</f>
        <v>13</v>
      </c>
    </row>
    <row r="178" spans="1:55" ht="15">
      <c r="A178" s="66" t="s">
        <v>272</v>
      </c>
      <c r="B178" s="66" t="s">
        <v>272</v>
      </c>
      <c r="C178" s="67" t="s">
        <v>3309</v>
      </c>
      <c r="D178" s="68">
        <v>4.4</v>
      </c>
      <c r="E178" s="69" t="s">
        <v>136</v>
      </c>
      <c r="F178" s="70">
        <v>30.4</v>
      </c>
      <c r="G178" s="67"/>
      <c r="H178" s="71"/>
      <c r="I178" s="72"/>
      <c r="J178" s="72"/>
      <c r="K178" s="34"/>
      <c r="L178" s="79">
        <v>178</v>
      </c>
      <c r="M178" s="79"/>
      <c r="N178" s="74"/>
      <c r="O178" s="81" t="s">
        <v>176</v>
      </c>
      <c r="P178" s="83">
        <v>43652.63836805556</v>
      </c>
      <c r="Q178" s="81" t="s">
        <v>429</v>
      </c>
      <c r="R178" s="85" t="s">
        <v>690</v>
      </c>
      <c r="S178" s="81" t="s">
        <v>752</v>
      </c>
      <c r="T178" s="81"/>
      <c r="U178" s="81"/>
      <c r="V178" s="85" t="s">
        <v>945</v>
      </c>
      <c r="W178" s="83">
        <v>43652.63836805556</v>
      </c>
      <c r="X178" s="85" t="s">
        <v>1072</v>
      </c>
      <c r="Y178" s="81"/>
      <c r="Z178" s="81"/>
      <c r="AA178" s="87" t="s">
        <v>1480</v>
      </c>
      <c r="AB178" s="81"/>
      <c r="AC178" s="81" t="b">
        <v>0</v>
      </c>
      <c r="AD178" s="81">
        <v>0</v>
      </c>
      <c r="AE178" s="87" t="s">
        <v>1832</v>
      </c>
      <c r="AF178" s="81" t="b">
        <v>0</v>
      </c>
      <c r="AG178" s="81" t="s">
        <v>1864</v>
      </c>
      <c r="AH178" s="81"/>
      <c r="AI178" s="87" t="s">
        <v>1832</v>
      </c>
      <c r="AJ178" s="81" t="b">
        <v>0</v>
      </c>
      <c r="AK178" s="81">
        <v>0</v>
      </c>
      <c r="AL178" s="87" t="s">
        <v>1832</v>
      </c>
      <c r="AM178" s="81" t="s">
        <v>1890</v>
      </c>
      <c r="AN178" s="81" t="b">
        <v>0</v>
      </c>
      <c r="AO178" s="87" t="s">
        <v>1480</v>
      </c>
      <c r="AP178" s="81" t="s">
        <v>176</v>
      </c>
      <c r="AQ178" s="81">
        <v>0</v>
      </c>
      <c r="AR178" s="81">
        <v>0</v>
      </c>
      <c r="AS178" s="81"/>
      <c r="AT178" s="81"/>
      <c r="AU178" s="81"/>
      <c r="AV178" s="81"/>
      <c r="AW178" s="81"/>
      <c r="AX178" s="81"/>
      <c r="AY178" s="81"/>
      <c r="AZ178" s="81"/>
      <c r="BA178">
        <v>4</v>
      </c>
      <c r="BB178" s="80" t="str">
        <f>REPLACE(INDEX(GroupVertices[Group],MATCH(Edges[[#This Row],[Vertex 1]],GroupVertices[Vertex],0)),1,1,"")</f>
        <v>13</v>
      </c>
      <c r="BC178" s="80" t="str">
        <f>REPLACE(INDEX(GroupVertices[Group],MATCH(Edges[[#This Row],[Vertex 2]],GroupVertices[Vertex],0)),1,1,"")</f>
        <v>13</v>
      </c>
    </row>
    <row r="179" spans="1:55" ht="15">
      <c r="A179" s="66" t="s">
        <v>272</v>
      </c>
      <c r="B179" s="66" t="s">
        <v>272</v>
      </c>
      <c r="C179" s="67" t="s">
        <v>3309</v>
      </c>
      <c r="D179" s="68">
        <v>4.4</v>
      </c>
      <c r="E179" s="69" t="s">
        <v>136</v>
      </c>
      <c r="F179" s="70">
        <v>30.4</v>
      </c>
      <c r="G179" s="67"/>
      <c r="H179" s="71"/>
      <c r="I179" s="72"/>
      <c r="J179" s="72"/>
      <c r="K179" s="34"/>
      <c r="L179" s="79">
        <v>179</v>
      </c>
      <c r="M179" s="79"/>
      <c r="N179" s="74"/>
      <c r="O179" s="81" t="s">
        <v>176</v>
      </c>
      <c r="P179" s="83">
        <v>43652.655856481484</v>
      </c>
      <c r="Q179" s="81" t="s">
        <v>430</v>
      </c>
      <c r="R179" s="85" t="s">
        <v>690</v>
      </c>
      <c r="S179" s="81" t="s">
        <v>752</v>
      </c>
      <c r="T179" s="81"/>
      <c r="U179" s="81"/>
      <c r="V179" s="85" t="s">
        <v>945</v>
      </c>
      <c r="W179" s="83">
        <v>43652.655856481484</v>
      </c>
      <c r="X179" s="85" t="s">
        <v>1073</v>
      </c>
      <c r="Y179" s="81"/>
      <c r="Z179" s="81"/>
      <c r="AA179" s="87" t="s">
        <v>1481</v>
      </c>
      <c r="AB179" s="81"/>
      <c r="AC179" s="81" t="b">
        <v>0</v>
      </c>
      <c r="AD179" s="81">
        <v>0</v>
      </c>
      <c r="AE179" s="87" t="s">
        <v>1832</v>
      </c>
      <c r="AF179" s="81" t="b">
        <v>0</v>
      </c>
      <c r="AG179" s="81" t="s">
        <v>1864</v>
      </c>
      <c r="AH179" s="81"/>
      <c r="AI179" s="87" t="s">
        <v>1832</v>
      </c>
      <c r="AJ179" s="81" t="b">
        <v>0</v>
      </c>
      <c r="AK179" s="81">
        <v>0</v>
      </c>
      <c r="AL179" s="87" t="s">
        <v>1832</v>
      </c>
      <c r="AM179" s="81" t="s">
        <v>1890</v>
      </c>
      <c r="AN179" s="81" t="b">
        <v>0</v>
      </c>
      <c r="AO179" s="87" t="s">
        <v>1481</v>
      </c>
      <c r="AP179" s="81" t="s">
        <v>176</v>
      </c>
      <c r="AQ179" s="81">
        <v>0</v>
      </c>
      <c r="AR179" s="81">
        <v>0</v>
      </c>
      <c r="AS179" s="81"/>
      <c r="AT179" s="81"/>
      <c r="AU179" s="81"/>
      <c r="AV179" s="81"/>
      <c r="AW179" s="81"/>
      <c r="AX179" s="81"/>
      <c r="AY179" s="81"/>
      <c r="AZ179" s="81"/>
      <c r="BA179">
        <v>4</v>
      </c>
      <c r="BB179" s="80" t="str">
        <f>REPLACE(INDEX(GroupVertices[Group],MATCH(Edges[[#This Row],[Vertex 1]],GroupVertices[Vertex],0)),1,1,"")</f>
        <v>13</v>
      </c>
      <c r="BC179" s="80" t="str">
        <f>REPLACE(INDEX(GroupVertices[Group],MATCH(Edges[[#This Row],[Vertex 2]],GroupVertices[Vertex],0)),1,1,"")</f>
        <v>13</v>
      </c>
    </row>
    <row r="180" spans="1:55" ht="15">
      <c r="A180" s="66" t="s">
        <v>273</v>
      </c>
      <c r="B180" s="66" t="s">
        <v>358</v>
      </c>
      <c r="C180" s="67" t="s">
        <v>3307</v>
      </c>
      <c r="D180" s="68">
        <v>3</v>
      </c>
      <c r="E180" s="69" t="s">
        <v>132</v>
      </c>
      <c r="F180" s="70">
        <v>35</v>
      </c>
      <c r="G180" s="67"/>
      <c r="H180" s="71"/>
      <c r="I180" s="72"/>
      <c r="J180" s="72"/>
      <c r="K180" s="34"/>
      <c r="L180" s="79">
        <v>180</v>
      </c>
      <c r="M180" s="79"/>
      <c r="N180" s="74"/>
      <c r="O180" s="81" t="s">
        <v>394</v>
      </c>
      <c r="P180" s="83">
        <v>43652.809652777774</v>
      </c>
      <c r="Q180" s="81" t="s">
        <v>421</v>
      </c>
      <c r="R180" s="81"/>
      <c r="S180" s="81"/>
      <c r="T180" s="81"/>
      <c r="U180" s="81"/>
      <c r="V180" s="85" t="s">
        <v>946</v>
      </c>
      <c r="W180" s="83">
        <v>43652.809652777774</v>
      </c>
      <c r="X180" s="85" t="s">
        <v>1074</v>
      </c>
      <c r="Y180" s="81"/>
      <c r="Z180" s="81"/>
      <c r="AA180" s="87" t="s">
        <v>1482</v>
      </c>
      <c r="AB180" s="81"/>
      <c r="AC180" s="81" t="b">
        <v>0</v>
      </c>
      <c r="AD180" s="81">
        <v>0</v>
      </c>
      <c r="AE180" s="87" t="s">
        <v>1832</v>
      </c>
      <c r="AF180" s="81" t="b">
        <v>0</v>
      </c>
      <c r="AG180" s="81" t="s">
        <v>1864</v>
      </c>
      <c r="AH180" s="81"/>
      <c r="AI180" s="87" t="s">
        <v>1832</v>
      </c>
      <c r="AJ180" s="81" t="b">
        <v>0</v>
      </c>
      <c r="AK180" s="81">
        <v>4</v>
      </c>
      <c r="AL180" s="87" t="s">
        <v>1746</v>
      </c>
      <c r="AM180" s="81" t="s">
        <v>1881</v>
      </c>
      <c r="AN180" s="81" t="b">
        <v>0</v>
      </c>
      <c r="AO180" s="87" t="s">
        <v>1746</v>
      </c>
      <c r="AP180" s="81" t="s">
        <v>176</v>
      </c>
      <c r="AQ180" s="81">
        <v>0</v>
      </c>
      <c r="AR180" s="81">
        <v>0</v>
      </c>
      <c r="AS180" s="81"/>
      <c r="AT180" s="81"/>
      <c r="AU180" s="81"/>
      <c r="AV180" s="81"/>
      <c r="AW180" s="81"/>
      <c r="AX180" s="81"/>
      <c r="AY180" s="81"/>
      <c r="AZ180" s="81"/>
      <c r="BA180">
        <v>1</v>
      </c>
      <c r="BB180" s="80" t="str">
        <f>REPLACE(INDEX(GroupVertices[Group],MATCH(Edges[[#This Row],[Vertex 1]],GroupVertices[Vertex],0)),1,1,"")</f>
        <v>1</v>
      </c>
      <c r="BC180" s="80" t="str">
        <f>REPLACE(INDEX(GroupVertices[Group],MATCH(Edges[[#This Row],[Vertex 2]],GroupVertices[Vertex],0)),1,1,"")</f>
        <v>1</v>
      </c>
    </row>
    <row r="181" spans="1:55" ht="15">
      <c r="A181" s="66" t="s">
        <v>273</v>
      </c>
      <c r="B181" s="66" t="s">
        <v>303</v>
      </c>
      <c r="C181" s="67" t="s">
        <v>3307</v>
      </c>
      <c r="D181" s="68">
        <v>3</v>
      </c>
      <c r="E181" s="69" t="s">
        <v>132</v>
      </c>
      <c r="F181" s="70">
        <v>35</v>
      </c>
      <c r="G181" s="67"/>
      <c r="H181" s="71"/>
      <c r="I181" s="72"/>
      <c r="J181" s="72"/>
      <c r="K181" s="34"/>
      <c r="L181" s="79">
        <v>181</v>
      </c>
      <c r="M181" s="79"/>
      <c r="N181" s="74"/>
      <c r="O181" s="81" t="s">
        <v>394</v>
      </c>
      <c r="P181" s="83">
        <v>43652.809652777774</v>
      </c>
      <c r="Q181" s="81" t="s">
        <v>421</v>
      </c>
      <c r="R181" s="81"/>
      <c r="S181" s="81"/>
      <c r="T181" s="81"/>
      <c r="U181" s="81"/>
      <c r="V181" s="85" t="s">
        <v>946</v>
      </c>
      <c r="W181" s="83">
        <v>43652.809652777774</v>
      </c>
      <c r="X181" s="85" t="s">
        <v>1074</v>
      </c>
      <c r="Y181" s="81"/>
      <c r="Z181" s="81"/>
      <c r="AA181" s="87" t="s">
        <v>1482</v>
      </c>
      <c r="AB181" s="81"/>
      <c r="AC181" s="81" t="b">
        <v>0</v>
      </c>
      <c r="AD181" s="81">
        <v>0</v>
      </c>
      <c r="AE181" s="87" t="s">
        <v>1832</v>
      </c>
      <c r="AF181" s="81" t="b">
        <v>0</v>
      </c>
      <c r="AG181" s="81" t="s">
        <v>1864</v>
      </c>
      <c r="AH181" s="81"/>
      <c r="AI181" s="87" t="s">
        <v>1832</v>
      </c>
      <c r="AJ181" s="81" t="b">
        <v>0</v>
      </c>
      <c r="AK181" s="81">
        <v>4</v>
      </c>
      <c r="AL181" s="87" t="s">
        <v>1746</v>
      </c>
      <c r="AM181" s="81" t="s">
        <v>1881</v>
      </c>
      <c r="AN181" s="81" t="b">
        <v>0</v>
      </c>
      <c r="AO181" s="87" t="s">
        <v>1746</v>
      </c>
      <c r="AP181" s="81" t="s">
        <v>176</v>
      </c>
      <c r="AQ181" s="81">
        <v>0</v>
      </c>
      <c r="AR181" s="81">
        <v>0</v>
      </c>
      <c r="AS181" s="81"/>
      <c r="AT181" s="81"/>
      <c r="AU181" s="81"/>
      <c r="AV181" s="81"/>
      <c r="AW181" s="81"/>
      <c r="AX181" s="81"/>
      <c r="AY181" s="81"/>
      <c r="AZ181" s="81"/>
      <c r="BA181">
        <v>1</v>
      </c>
      <c r="BB181" s="80" t="str">
        <f>REPLACE(INDEX(GroupVertices[Group],MATCH(Edges[[#This Row],[Vertex 1]],GroupVertices[Vertex],0)),1,1,"")</f>
        <v>1</v>
      </c>
      <c r="BC181" s="80" t="str">
        <f>REPLACE(INDEX(GroupVertices[Group],MATCH(Edges[[#This Row],[Vertex 2]],GroupVertices[Vertex],0)),1,1,"")</f>
        <v>1</v>
      </c>
    </row>
    <row r="182" spans="1:55" ht="15">
      <c r="A182" s="66" t="s">
        <v>274</v>
      </c>
      <c r="B182" s="66" t="s">
        <v>321</v>
      </c>
      <c r="C182" s="67" t="s">
        <v>3307</v>
      </c>
      <c r="D182" s="68">
        <v>3</v>
      </c>
      <c r="E182" s="69" t="s">
        <v>132</v>
      </c>
      <c r="F182" s="70">
        <v>35</v>
      </c>
      <c r="G182" s="67"/>
      <c r="H182" s="71"/>
      <c r="I182" s="72"/>
      <c r="J182" s="72"/>
      <c r="K182" s="34"/>
      <c r="L182" s="79">
        <v>182</v>
      </c>
      <c r="M182" s="79"/>
      <c r="N182" s="74"/>
      <c r="O182" s="81" t="s">
        <v>394</v>
      </c>
      <c r="P182" s="83">
        <v>43652.952256944445</v>
      </c>
      <c r="Q182" s="81" t="s">
        <v>426</v>
      </c>
      <c r="R182" s="85" t="s">
        <v>689</v>
      </c>
      <c r="S182" s="81" t="s">
        <v>747</v>
      </c>
      <c r="T182" s="81" t="s">
        <v>780</v>
      </c>
      <c r="U182" s="81"/>
      <c r="V182" s="85" t="s">
        <v>947</v>
      </c>
      <c r="W182" s="83">
        <v>43652.952256944445</v>
      </c>
      <c r="X182" s="85" t="s">
        <v>1075</v>
      </c>
      <c r="Y182" s="81"/>
      <c r="Z182" s="81"/>
      <c r="AA182" s="87" t="s">
        <v>1483</v>
      </c>
      <c r="AB182" s="81"/>
      <c r="AC182" s="81" t="b">
        <v>0</v>
      </c>
      <c r="AD182" s="81">
        <v>0</v>
      </c>
      <c r="AE182" s="87" t="s">
        <v>1832</v>
      </c>
      <c r="AF182" s="81" t="b">
        <v>1</v>
      </c>
      <c r="AG182" s="81" t="s">
        <v>1865</v>
      </c>
      <c r="AH182" s="81"/>
      <c r="AI182" s="87" t="s">
        <v>1805</v>
      </c>
      <c r="AJ182" s="81" t="b">
        <v>0</v>
      </c>
      <c r="AK182" s="81">
        <v>3</v>
      </c>
      <c r="AL182" s="87" t="s">
        <v>1624</v>
      </c>
      <c r="AM182" s="81" t="s">
        <v>1880</v>
      </c>
      <c r="AN182" s="81" t="b">
        <v>0</v>
      </c>
      <c r="AO182" s="87" t="s">
        <v>1624</v>
      </c>
      <c r="AP182" s="81" t="s">
        <v>176</v>
      </c>
      <c r="AQ182" s="81">
        <v>0</v>
      </c>
      <c r="AR182" s="81">
        <v>0</v>
      </c>
      <c r="AS182" s="81"/>
      <c r="AT182" s="81"/>
      <c r="AU182" s="81"/>
      <c r="AV182" s="81"/>
      <c r="AW182" s="81"/>
      <c r="AX182" s="81"/>
      <c r="AY182" s="81"/>
      <c r="AZ182" s="81"/>
      <c r="BA182">
        <v>1</v>
      </c>
      <c r="BB182" s="80" t="str">
        <f>REPLACE(INDEX(GroupVertices[Group],MATCH(Edges[[#This Row],[Vertex 1]],GroupVertices[Vertex],0)),1,1,"")</f>
        <v>10</v>
      </c>
      <c r="BC182" s="80" t="str">
        <f>REPLACE(INDEX(GroupVertices[Group],MATCH(Edges[[#This Row],[Vertex 2]],GroupVertices[Vertex],0)),1,1,"")</f>
        <v>10</v>
      </c>
    </row>
    <row r="183" spans="1:55" ht="15">
      <c r="A183" s="66" t="s">
        <v>275</v>
      </c>
      <c r="B183" s="66" t="s">
        <v>337</v>
      </c>
      <c r="C183" s="67" t="s">
        <v>3307</v>
      </c>
      <c r="D183" s="68">
        <v>3</v>
      </c>
      <c r="E183" s="69" t="s">
        <v>132</v>
      </c>
      <c r="F183" s="70">
        <v>35</v>
      </c>
      <c r="G183" s="67"/>
      <c r="H183" s="71"/>
      <c r="I183" s="72"/>
      <c r="J183" s="72"/>
      <c r="K183" s="34"/>
      <c r="L183" s="79">
        <v>183</v>
      </c>
      <c r="M183" s="79"/>
      <c r="N183" s="74"/>
      <c r="O183" s="81" t="s">
        <v>394</v>
      </c>
      <c r="P183" s="83">
        <v>43653.02265046296</v>
      </c>
      <c r="Q183" s="81" t="s">
        <v>423</v>
      </c>
      <c r="R183" s="81"/>
      <c r="S183" s="81"/>
      <c r="T183" s="81"/>
      <c r="U183" s="81"/>
      <c r="V183" s="85" t="s">
        <v>948</v>
      </c>
      <c r="W183" s="83">
        <v>43653.02265046296</v>
      </c>
      <c r="X183" s="85" t="s">
        <v>1076</v>
      </c>
      <c r="Y183" s="81"/>
      <c r="Z183" s="81"/>
      <c r="AA183" s="87" t="s">
        <v>1484</v>
      </c>
      <c r="AB183" s="81"/>
      <c r="AC183" s="81" t="b">
        <v>0</v>
      </c>
      <c r="AD183" s="81">
        <v>0</v>
      </c>
      <c r="AE183" s="87" t="s">
        <v>1832</v>
      </c>
      <c r="AF183" s="81" t="b">
        <v>0</v>
      </c>
      <c r="AG183" s="81" t="s">
        <v>1864</v>
      </c>
      <c r="AH183" s="81"/>
      <c r="AI183" s="87" t="s">
        <v>1832</v>
      </c>
      <c r="AJ183" s="81" t="b">
        <v>0</v>
      </c>
      <c r="AK183" s="81">
        <v>14</v>
      </c>
      <c r="AL183" s="87" t="s">
        <v>1612</v>
      </c>
      <c r="AM183" s="81" t="s">
        <v>1879</v>
      </c>
      <c r="AN183" s="81" t="b">
        <v>0</v>
      </c>
      <c r="AO183" s="87" t="s">
        <v>1612</v>
      </c>
      <c r="AP183" s="81" t="s">
        <v>176</v>
      </c>
      <c r="AQ183" s="81">
        <v>0</v>
      </c>
      <c r="AR183" s="81">
        <v>0</v>
      </c>
      <c r="AS183" s="81"/>
      <c r="AT183" s="81"/>
      <c r="AU183" s="81"/>
      <c r="AV183" s="81"/>
      <c r="AW183" s="81"/>
      <c r="AX183" s="81"/>
      <c r="AY183" s="81"/>
      <c r="AZ183" s="81"/>
      <c r="BA183">
        <v>1</v>
      </c>
      <c r="BB183" s="80" t="str">
        <f>REPLACE(INDEX(GroupVertices[Group],MATCH(Edges[[#This Row],[Vertex 1]],GroupVertices[Vertex],0)),1,1,"")</f>
        <v>2</v>
      </c>
      <c r="BC183" s="80" t="str">
        <f>REPLACE(INDEX(GroupVertices[Group],MATCH(Edges[[#This Row],[Vertex 2]],GroupVertices[Vertex],0)),1,1,"")</f>
        <v>2</v>
      </c>
    </row>
    <row r="184" spans="1:55" ht="15">
      <c r="A184" s="66" t="s">
        <v>275</v>
      </c>
      <c r="B184" s="66" t="s">
        <v>303</v>
      </c>
      <c r="C184" s="67" t="s">
        <v>3307</v>
      </c>
      <c r="D184" s="68">
        <v>3</v>
      </c>
      <c r="E184" s="69" t="s">
        <v>132</v>
      </c>
      <c r="F184" s="70">
        <v>35</v>
      </c>
      <c r="G184" s="67"/>
      <c r="H184" s="71"/>
      <c r="I184" s="72"/>
      <c r="J184" s="72"/>
      <c r="K184" s="34"/>
      <c r="L184" s="79">
        <v>184</v>
      </c>
      <c r="M184" s="79"/>
      <c r="N184" s="74"/>
      <c r="O184" s="81" t="s">
        <v>394</v>
      </c>
      <c r="P184" s="83">
        <v>43653.02265046296</v>
      </c>
      <c r="Q184" s="81" t="s">
        <v>423</v>
      </c>
      <c r="R184" s="81"/>
      <c r="S184" s="81"/>
      <c r="T184" s="81"/>
      <c r="U184" s="81"/>
      <c r="V184" s="85" t="s">
        <v>948</v>
      </c>
      <c r="W184" s="83">
        <v>43653.02265046296</v>
      </c>
      <c r="X184" s="85" t="s">
        <v>1076</v>
      </c>
      <c r="Y184" s="81"/>
      <c r="Z184" s="81"/>
      <c r="AA184" s="87" t="s">
        <v>1484</v>
      </c>
      <c r="AB184" s="81"/>
      <c r="AC184" s="81" t="b">
        <v>0</v>
      </c>
      <c r="AD184" s="81">
        <v>0</v>
      </c>
      <c r="AE184" s="87" t="s">
        <v>1832</v>
      </c>
      <c r="AF184" s="81" t="b">
        <v>0</v>
      </c>
      <c r="AG184" s="81" t="s">
        <v>1864</v>
      </c>
      <c r="AH184" s="81"/>
      <c r="AI184" s="87" t="s">
        <v>1832</v>
      </c>
      <c r="AJ184" s="81" t="b">
        <v>0</v>
      </c>
      <c r="AK184" s="81">
        <v>14</v>
      </c>
      <c r="AL184" s="87" t="s">
        <v>1612</v>
      </c>
      <c r="AM184" s="81" t="s">
        <v>1879</v>
      </c>
      <c r="AN184" s="81" t="b">
        <v>0</v>
      </c>
      <c r="AO184" s="87" t="s">
        <v>1612</v>
      </c>
      <c r="AP184" s="81" t="s">
        <v>176</v>
      </c>
      <c r="AQ184" s="81">
        <v>0</v>
      </c>
      <c r="AR184" s="81">
        <v>0</v>
      </c>
      <c r="AS184" s="81"/>
      <c r="AT184" s="81"/>
      <c r="AU184" s="81"/>
      <c r="AV184" s="81"/>
      <c r="AW184" s="81"/>
      <c r="AX184" s="81"/>
      <c r="AY184" s="81"/>
      <c r="AZ184" s="81"/>
      <c r="BA184">
        <v>1</v>
      </c>
      <c r="BB184" s="80" t="str">
        <f>REPLACE(INDEX(GroupVertices[Group],MATCH(Edges[[#This Row],[Vertex 1]],GroupVertices[Vertex],0)),1,1,"")</f>
        <v>2</v>
      </c>
      <c r="BC184" s="80" t="str">
        <f>REPLACE(INDEX(GroupVertices[Group],MATCH(Edges[[#This Row],[Vertex 2]],GroupVertices[Vertex],0)),1,1,"")</f>
        <v>1</v>
      </c>
    </row>
    <row r="185" spans="1:55" ht="15">
      <c r="A185" s="66" t="s">
        <v>275</v>
      </c>
      <c r="B185" s="66" t="s">
        <v>256</v>
      </c>
      <c r="C185" s="67" t="s">
        <v>3307</v>
      </c>
      <c r="D185" s="68">
        <v>3</v>
      </c>
      <c r="E185" s="69" t="s">
        <v>132</v>
      </c>
      <c r="F185" s="70">
        <v>35</v>
      </c>
      <c r="G185" s="67"/>
      <c r="H185" s="71"/>
      <c r="I185" s="72"/>
      <c r="J185" s="72"/>
      <c r="K185" s="34"/>
      <c r="L185" s="79">
        <v>185</v>
      </c>
      <c r="M185" s="79"/>
      <c r="N185" s="74"/>
      <c r="O185" s="81" t="s">
        <v>394</v>
      </c>
      <c r="P185" s="83">
        <v>43653.02265046296</v>
      </c>
      <c r="Q185" s="81" t="s">
        <v>423</v>
      </c>
      <c r="R185" s="81"/>
      <c r="S185" s="81"/>
      <c r="T185" s="81"/>
      <c r="U185" s="81"/>
      <c r="V185" s="85" t="s">
        <v>948</v>
      </c>
      <c r="W185" s="83">
        <v>43653.02265046296</v>
      </c>
      <c r="X185" s="85" t="s">
        <v>1076</v>
      </c>
      <c r="Y185" s="81"/>
      <c r="Z185" s="81"/>
      <c r="AA185" s="87" t="s">
        <v>1484</v>
      </c>
      <c r="AB185" s="81"/>
      <c r="AC185" s="81" t="b">
        <v>0</v>
      </c>
      <c r="AD185" s="81">
        <v>0</v>
      </c>
      <c r="AE185" s="87" t="s">
        <v>1832</v>
      </c>
      <c r="AF185" s="81" t="b">
        <v>0</v>
      </c>
      <c r="AG185" s="81" t="s">
        <v>1864</v>
      </c>
      <c r="AH185" s="81"/>
      <c r="AI185" s="87" t="s">
        <v>1832</v>
      </c>
      <c r="AJ185" s="81" t="b">
        <v>0</v>
      </c>
      <c r="AK185" s="81">
        <v>14</v>
      </c>
      <c r="AL185" s="87" t="s">
        <v>1612</v>
      </c>
      <c r="AM185" s="81" t="s">
        <v>1879</v>
      </c>
      <c r="AN185" s="81" t="b">
        <v>0</v>
      </c>
      <c r="AO185" s="87" t="s">
        <v>1612</v>
      </c>
      <c r="AP185" s="81" t="s">
        <v>176</v>
      </c>
      <c r="AQ185" s="81">
        <v>0</v>
      </c>
      <c r="AR185" s="81">
        <v>0</v>
      </c>
      <c r="AS185" s="81"/>
      <c r="AT185" s="81"/>
      <c r="AU185" s="81"/>
      <c r="AV185" s="81"/>
      <c r="AW185" s="81"/>
      <c r="AX185" s="81"/>
      <c r="AY185" s="81"/>
      <c r="AZ185" s="81"/>
      <c r="BA185">
        <v>1</v>
      </c>
      <c r="BB185" s="80" t="str">
        <f>REPLACE(INDEX(GroupVertices[Group],MATCH(Edges[[#This Row],[Vertex 1]],GroupVertices[Vertex],0)),1,1,"")</f>
        <v>2</v>
      </c>
      <c r="BC185" s="80" t="str">
        <f>REPLACE(INDEX(GroupVertices[Group],MATCH(Edges[[#This Row],[Vertex 2]],GroupVertices[Vertex],0)),1,1,"")</f>
        <v>2</v>
      </c>
    </row>
    <row r="186" spans="1:55" ht="15">
      <c r="A186" s="66" t="s">
        <v>276</v>
      </c>
      <c r="B186" s="66" t="s">
        <v>323</v>
      </c>
      <c r="C186" s="67" t="s">
        <v>3307</v>
      </c>
      <c r="D186" s="68">
        <v>3</v>
      </c>
      <c r="E186" s="69" t="s">
        <v>132</v>
      </c>
      <c r="F186" s="70">
        <v>35</v>
      </c>
      <c r="G186" s="67"/>
      <c r="H186" s="71"/>
      <c r="I186" s="72"/>
      <c r="J186" s="72"/>
      <c r="K186" s="34"/>
      <c r="L186" s="79">
        <v>186</v>
      </c>
      <c r="M186" s="79"/>
      <c r="N186" s="74"/>
      <c r="O186" s="81" t="s">
        <v>394</v>
      </c>
      <c r="P186" s="83">
        <v>43653.22976851852</v>
      </c>
      <c r="Q186" s="81" t="s">
        <v>431</v>
      </c>
      <c r="R186" s="85" t="s">
        <v>689</v>
      </c>
      <c r="S186" s="81" t="s">
        <v>747</v>
      </c>
      <c r="T186" s="81"/>
      <c r="U186" s="81"/>
      <c r="V186" s="85" t="s">
        <v>949</v>
      </c>
      <c r="W186" s="83">
        <v>43653.22976851852</v>
      </c>
      <c r="X186" s="85" t="s">
        <v>1077</v>
      </c>
      <c r="Y186" s="81"/>
      <c r="Z186" s="81"/>
      <c r="AA186" s="87" t="s">
        <v>1485</v>
      </c>
      <c r="AB186" s="81"/>
      <c r="AC186" s="81" t="b">
        <v>0</v>
      </c>
      <c r="AD186" s="81">
        <v>0</v>
      </c>
      <c r="AE186" s="87" t="s">
        <v>1832</v>
      </c>
      <c r="AF186" s="81" t="b">
        <v>1</v>
      </c>
      <c r="AG186" s="81" t="s">
        <v>1864</v>
      </c>
      <c r="AH186" s="81"/>
      <c r="AI186" s="87" t="s">
        <v>1805</v>
      </c>
      <c r="AJ186" s="81" t="b">
        <v>0</v>
      </c>
      <c r="AK186" s="81">
        <v>2</v>
      </c>
      <c r="AL186" s="87" t="s">
        <v>1630</v>
      </c>
      <c r="AM186" s="81" t="s">
        <v>1880</v>
      </c>
      <c r="AN186" s="81" t="b">
        <v>0</v>
      </c>
      <c r="AO186" s="87" t="s">
        <v>1630</v>
      </c>
      <c r="AP186" s="81" t="s">
        <v>176</v>
      </c>
      <c r="AQ186" s="81">
        <v>0</v>
      </c>
      <c r="AR186" s="81">
        <v>0</v>
      </c>
      <c r="AS186" s="81"/>
      <c r="AT186" s="81"/>
      <c r="AU186" s="81"/>
      <c r="AV186" s="81"/>
      <c r="AW186" s="81"/>
      <c r="AX186" s="81"/>
      <c r="AY186" s="81"/>
      <c r="AZ186" s="81"/>
      <c r="BA186">
        <v>1</v>
      </c>
      <c r="BB186" s="80" t="str">
        <f>REPLACE(INDEX(GroupVertices[Group],MATCH(Edges[[#This Row],[Vertex 1]],GroupVertices[Vertex],0)),1,1,"")</f>
        <v>1</v>
      </c>
      <c r="BC186" s="80" t="str">
        <f>REPLACE(INDEX(GroupVertices[Group],MATCH(Edges[[#This Row],[Vertex 2]],GroupVertices[Vertex],0)),1,1,"")</f>
        <v>1</v>
      </c>
    </row>
    <row r="187" spans="1:55" ht="15">
      <c r="A187" s="66" t="s">
        <v>277</v>
      </c>
      <c r="B187" s="66" t="s">
        <v>279</v>
      </c>
      <c r="C187" s="67" t="s">
        <v>3307</v>
      </c>
      <c r="D187" s="68">
        <v>3</v>
      </c>
      <c r="E187" s="69" t="s">
        <v>132</v>
      </c>
      <c r="F187" s="70">
        <v>35</v>
      </c>
      <c r="G187" s="67"/>
      <c r="H187" s="71"/>
      <c r="I187" s="72"/>
      <c r="J187" s="72"/>
      <c r="K187" s="34"/>
      <c r="L187" s="79">
        <v>187</v>
      </c>
      <c r="M187" s="79"/>
      <c r="N187" s="74"/>
      <c r="O187" s="81" t="s">
        <v>394</v>
      </c>
      <c r="P187" s="83">
        <v>43646.49657407407</v>
      </c>
      <c r="Q187" s="81" t="s">
        <v>401</v>
      </c>
      <c r="R187" s="85" t="s">
        <v>682</v>
      </c>
      <c r="S187" s="81" t="s">
        <v>749</v>
      </c>
      <c r="T187" s="81" t="s">
        <v>348</v>
      </c>
      <c r="U187" s="81"/>
      <c r="V187" s="85" t="s">
        <v>950</v>
      </c>
      <c r="W187" s="83">
        <v>43646.49657407407</v>
      </c>
      <c r="X187" s="85" t="s">
        <v>1078</v>
      </c>
      <c r="Y187" s="81"/>
      <c r="Z187" s="81"/>
      <c r="AA187" s="87" t="s">
        <v>1486</v>
      </c>
      <c r="AB187" s="81"/>
      <c r="AC187" s="81" t="b">
        <v>0</v>
      </c>
      <c r="AD187" s="81">
        <v>0</v>
      </c>
      <c r="AE187" s="87" t="s">
        <v>1832</v>
      </c>
      <c r="AF187" s="81" t="b">
        <v>0</v>
      </c>
      <c r="AG187" s="81" t="s">
        <v>1864</v>
      </c>
      <c r="AH187" s="81"/>
      <c r="AI187" s="87" t="s">
        <v>1832</v>
      </c>
      <c r="AJ187" s="81" t="b">
        <v>0</v>
      </c>
      <c r="AK187" s="81">
        <v>4</v>
      </c>
      <c r="AL187" s="87" t="s">
        <v>1494</v>
      </c>
      <c r="AM187" s="81" t="s">
        <v>1891</v>
      </c>
      <c r="AN187" s="81" t="b">
        <v>0</v>
      </c>
      <c r="AO187" s="87" t="s">
        <v>1494</v>
      </c>
      <c r="AP187" s="81" t="s">
        <v>176</v>
      </c>
      <c r="AQ187" s="81">
        <v>0</v>
      </c>
      <c r="AR187" s="81">
        <v>0</v>
      </c>
      <c r="AS187" s="81"/>
      <c r="AT187" s="81"/>
      <c r="AU187" s="81"/>
      <c r="AV187" s="81"/>
      <c r="AW187" s="81"/>
      <c r="AX187" s="81"/>
      <c r="AY187" s="81"/>
      <c r="AZ187" s="81"/>
      <c r="BA187">
        <v>1</v>
      </c>
      <c r="BB187" s="80" t="str">
        <f>REPLACE(INDEX(GroupVertices[Group],MATCH(Edges[[#This Row],[Vertex 1]],GroupVertices[Vertex],0)),1,1,"")</f>
        <v>3</v>
      </c>
      <c r="BC187" s="80" t="str">
        <f>REPLACE(INDEX(GroupVertices[Group],MATCH(Edges[[#This Row],[Vertex 2]],GroupVertices[Vertex],0)),1,1,"")</f>
        <v>3</v>
      </c>
    </row>
    <row r="188" spans="1:55" ht="15">
      <c r="A188" s="66" t="s">
        <v>277</v>
      </c>
      <c r="B188" s="66" t="s">
        <v>347</v>
      </c>
      <c r="C188" s="67" t="s">
        <v>3307</v>
      </c>
      <c r="D188" s="68">
        <v>3</v>
      </c>
      <c r="E188" s="69" t="s">
        <v>132</v>
      </c>
      <c r="F188" s="70">
        <v>35</v>
      </c>
      <c r="G188" s="67"/>
      <c r="H188" s="71"/>
      <c r="I188" s="72"/>
      <c r="J188" s="72"/>
      <c r="K188" s="34"/>
      <c r="L188" s="79">
        <v>188</v>
      </c>
      <c r="M188" s="79"/>
      <c r="N188" s="74"/>
      <c r="O188" s="81" t="s">
        <v>394</v>
      </c>
      <c r="P188" s="83">
        <v>43646.49657407407</v>
      </c>
      <c r="Q188" s="81" t="s">
        <v>401</v>
      </c>
      <c r="R188" s="85" t="s">
        <v>682</v>
      </c>
      <c r="S188" s="81" t="s">
        <v>749</v>
      </c>
      <c r="T188" s="81" t="s">
        <v>348</v>
      </c>
      <c r="U188" s="81"/>
      <c r="V188" s="85" t="s">
        <v>950</v>
      </c>
      <c r="W188" s="83">
        <v>43646.49657407407</v>
      </c>
      <c r="X188" s="85" t="s">
        <v>1078</v>
      </c>
      <c r="Y188" s="81"/>
      <c r="Z188" s="81"/>
      <c r="AA188" s="87" t="s">
        <v>1486</v>
      </c>
      <c r="AB188" s="81"/>
      <c r="AC188" s="81" t="b">
        <v>0</v>
      </c>
      <c r="AD188" s="81">
        <v>0</v>
      </c>
      <c r="AE188" s="87" t="s">
        <v>1832</v>
      </c>
      <c r="AF188" s="81" t="b">
        <v>0</v>
      </c>
      <c r="AG188" s="81" t="s">
        <v>1864</v>
      </c>
      <c r="AH188" s="81"/>
      <c r="AI188" s="87" t="s">
        <v>1832</v>
      </c>
      <c r="AJ188" s="81" t="b">
        <v>0</v>
      </c>
      <c r="AK188" s="81">
        <v>4</v>
      </c>
      <c r="AL188" s="87" t="s">
        <v>1494</v>
      </c>
      <c r="AM188" s="81" t="s">
        <v>1891</v>
      </c>
      <c r="AN188" s="81" t="b">
        <v>0</v>
      </c>
      <c r="AO188" s="87" t="s">
        <v>1494</v>
      </c>
      <c r="AP188" s="81" t="s">
        <v>176</v>
      </c>
      <c r="AQ188" s="81">
        <v>0</v>
      </c>
      <c r="AR188" s="81">
        <v>0</v>
      </c>
      <c r="AS188" s="81"/>
      <c r="AT188" s="81"/>
      <c r="AU188" s="81"/>
      <c r="AV188" s="81"/>
      <c r="AW188" s="81"/>
      <c r="AX188" s="81"/>
      <c r="AY188" s="81"/>
      <c r="AZ188" s="81"/>
      <c r="BA188">
        <v>1</v>
      </c>
      <c r="BB188" s="80" t="str">
        <f>REPLACE(INDEX(GroupVertices[Group],MATCH(Edges[[#This Row],[Vertex 1]],GroupVertices[Vertex],0)),1,1,"")</f>
        <v>3</v>
      </c>
      <c r="BC188" s="80" t="str">
        <f>REPLACE(INDEX(GroupVertices[Group],MATCH(Edges[[#This Row],[Vertex 2]],GroupVertices[Vertex],0)),1,1,"")</f>
        <v>3</v>
      </c>
    </row>
    <row r="189" spans="1:55" ht="15">
      <c r="A189" s="66" t="s">
        <v>277</v>
      </c>
      <c r="B189" s="66" t="s">
        <v>280</v>
      </c>
      <c r="C189" s="67" t="s">
        <v>3307</v>
      </c>
      <c r="D189" s="68">
        <v>3</v>
      </c>
      <c r="E189" s="69" t="s">
        <v>132</v>
      </c>
      <c r="F189" s="70">
        <v>35</v>
      </c>
      <c r="G189" s="67"/>
      <c r="H189" s="71"/>
      <c r="I189" s="72"/>
      <c r="J189" s="72"/>
      <c r="K189" s="34"/>
      <c r="L189" s="79">
        <v>189</v>
      </c>
      <c r="M189" s="79"/>
      <c r="N189" s="74"/>
      <c r="O189" s="81" t="s">
        <v>394</v>
      </c>
      <c r="P189" s="83">
        <v>43646.49657407407</v>
      </c>
      <c r="Q189" s="81" t="s">
        <v>401</v>
      </c>
      <c r="R189" s="85" t="s">
        <v>682</v>
      </c>
      <c r="S189" s="81" t="s">
        <v>749</v>
      </c>
      <c r="T189" s="81" t="s">
        <v>348</v>
      </c>
      <c r="U189" s="81"/>
      <c r="V189" s="85" t="s">
        <v>950</v>
      </c>
      <c r="W189" s="83">
        <v>43646.49657407407</v>
      </c>
      <c r="X189" s="85" t="s">
        <v>1078</v>
      </c>
      <c r="Y189" s="81"/>
      <c r="Z189" s="81"/>
      <c r="AA189" s="87" t="s">
        <v>1486</v>
      </c>
      <c r="AB189" s="81"/>
      <c r="AC189" s="81" t="b">
        <v>0</v>
      </c>
      <c r="AD189" s="81">
        <v>0</v>
      </c>
      <c r="AE189" s="87" t="s">
        <v>1832</v>
      </c>
      <c r="AF189" s="81" t="b">
        <v>0</v>
      </c>
      <c r="AG189" s="81" t="s">
        <v>1864</v>
      </c>
      <c r="AH189" s="81"/>
      <c r="AI189" s="87" t="s">
        <v>1832</v>
      </c>
      <c r="AJ189" s="81" t="b">
        <v>0</v>
      </c>
      <c r="AK189" s="81">
        <v>4</v>
      </c>
      <c r="AL189" s="87" t="s">
        <v>1494</v>
      </c>
      <c r="AM189" s="81" t="s">
        <v>1891</v>
      </c>
      <c r="AN189" s="81" t="b">
        <v>0</v>
      </c>
      <c r="AO189" s="87" t="s">
        <v>1494</v>
      </c>
      <c r="AP189" s="81" t="s">
        <v>176</v>
      </c>
      <c r="AQ189" s="81">
        <v>0</v>
      </c>
      <c r="AR189" s="81">
        <v>0</v>
      </c>
      <c r="AS189" s="81"/>
      <c r="AT189" s="81"/>
      <c r="AU189" s="81"/>
      <c r="AV189" s="81"/>
      <c r="AW189" s="81"/>
      <c r="AX189" s="81"/>
      <c r="AY189" s="81"/>
      <c r="AZ189" s="81"/>
      <c r="BA189">
        <v>1</v>
      </c>
      <c r="BB189" s="80" t="str">
        <f>REPLACE(INDEX(GroupVertices[Group],MATCH(Edges[[#This Row],[Vertex 1]],GroupVertices[Vertex],0)),1,1,"")</f>
        <v>3</v>
      </c>
      <c r="BC189" s="80" t="str">
        <f>REPLACE(INDEX(GroupVertices[Group],MATCH(Edges[[#This Row],[Vertex 2]],GroupVertices[Vertex],0)),1,1,"")</f>
        <v>3</v>
      </c>
    </row>
    <row r="190" spans="1:55" ht="15">
      <c r="A190" s="66" t="s">
        <v>277</v>
      </c>
      <c r="B190" s="66" t="s">
        <v>348</v>
      </c>
      <c r="C190" s="67" t="s">
        <v>3307</v>
      </c>
      <c r="D190" s="68">
        <v>3</v>
      </c>
      <c r="E190" s="69" t="s">
        <v>132</v>
      </c>
      <c r="F190" s="70">
        <v>35</v>
      </c>
      <c r="G190" s="67"/>
      <c r="H190" s="71"/>
      <c r="I190" s="72"/>
      <c r="J190" s="72"/>
      <c r="K190" s="34"/>
      <c r="L190" s="79">
        <v>190</v>
      </c>
      <c r="M190" s="79"/>
      <c r="N190" s="74"/>
      <c r="O190" s="81" t="s">
        <v>394</v>
      </c>
      <c r="P190" s="83">
        <v>43646.49657407407</v>
      </c>
      <c r="Q190" s="81" t="s">
        <v>401</v>
      </c>
      <c r="R190" s="85" t="s">
        <v>682</v>
      </c>
      <c r="S190" s="81" t="s">
        <v>749</v>
      </c>
      <c r="T190" s="81" t="s">
        <v>348</v>
      </c>
      <c r="U190" s="81"/>
      <c r="V190" s="85" t="s">
        <v>950</v>
      </c>
      <c r="W190" s="83">
        <v>43646.49657407407</v>
      </c>
      <c r="X190" s="85" t="s">
        <v>1078</v>
      </c>
      <c r="Y190" s="81"/>
      <c r="Z190" s="81"/>
      <c r="AA190" s="87" t="s">
        <v>1486</v>
      </c>
      <c r="AB190" s="81"/>
      <c r="AC190" s="81" t="b">
        <v>0</v>
      </c>
      <c r="AD190" s="81">
        <v>0</v>
      </c>
      <c r="AE190" s="87" t="s">
        <v>1832</v>
      </c>
      <c r="AF190" s="81" t="b">
        <v>0</v>
      </c>
      <c r="AG190" s="81" t="s">
        <v>1864</v>
      </c>
      <c r="AH190" s="81"/>
      <c r="AI190" s="87" t="s">
        <v>1832</v>
      </c>
      <c r="AJ190" s="81" t="b">
        <v>0</v>
      </c>
      <c r="AK190" s="81">
        <v>4</v>
      </c>
      <c r="AL190" s="87" t="s">
        <v>1494</v>
      </c>
      <c r="AM190" s="81" t="s">
        <v>1891</v>
      </c>
      <c r="AN190" s="81" t="b">
        <v>0</v>
      </c>
      <c r="AO190" s="87" t="s">
        <v>1494</v>
      </c>
      <c r="AP190" s="81" t="s">
        <v>176</v>
      </c>
      <c r="AQ190" s="81">
        <v>0</v>
      </c>
      <c r="AR190" s="81">
        <v>0</v>
      </c>
      <c r="AS190" s="81"/>
      <c r="AT190" s="81"/>
      <c r="AU190" s="81"/>
      <c r="AV190" s="81"/>
      <c r="AW190" s="81"/>
      <c r="AX190" s="81"/>
      <c r="AY190" s="81"/>
      <c r="AZ190" s="81"/>
      <c r="BA190">
        <v>1</v>
      </c>
      <c r="BB190" s="80" t="str">
        <f>REPLACE(INDEX(GroupVertices[Group],MATCH(Edges[[#This Row],[Vertex 1]],GroupVertices[Vertex],0)),1,1,"")</f>
        <v>3</v>
      </c>
      <c r="BC190" s="80" t="str">
        <f>REPLACE(INDEX(GroupVertices[Group],MATCH(Edges[[#This Row],[Vertex 2]],GroupVertices[Vertex],0)),1,1,"")</f>
        <v>3</v>
      </c>
    </row>
    <row r="191" spans="1:55" ht="15">
      <c r="A191" s="66" t="s">
        <v>277</v>
      </c>
      <c r="B191" s="66" t="s">
        <v>281</v>
      </c>
      <c r="C191" s="67" t="s">
        <v>3307</v>
      </c>
      <c r="D191" s="68">
        <v>3</v>
      </c>
      <c r="E191" s="69" t="s">
        <v>132</v>
      </c>
      <c r="F191" s="70">
        <v>35</v>
      </c>
      <c r="G191" s="67"/>
      <c r="H191" s="71"/>
      <c r="I191" s="72"/>
      <c r="J191" s="72"/>
      <c r="K191" s="34"/>
      <c r="L191" s="79">
        <v>191</v>
      </c>
      <c r="M191" s="79"/>
      <c r="N191" s="74"/>
      <c r="O191" s="81" t="s">
        <v>394</v>
      </c>
      <c r="P191" s="83">
        <v>43646.49657407407</v>
      </c>
      <c r="Q191" s="81" t="s">
        <v>401</v>
      </c>
      <c r="R191" s="85" t="s">
        <v>682</v>
      </c>
      <c r="S191" s="81" t="s">
        <v>749</v>
      </c>
      <c r="T191" s="81" t="s">
        <v>348</v>
      </c>
      <c r="U191" s="81"/>
      <c r="V191" s="85" t="s">
        <v>950</v>
      </c>
      <c r="W191" s="83">
        <v>43646.49657407407</v>
      </c>
      <c r="X191" s="85" t="s">
        <v>1078</v>
      </c>
      <c r="Y191" s="81"/>
      <c r="Z191" s="81"/>
      <c r="AA191" s="87" t="s">
        <v>1486</v>
      </c>
      <c r="AB191" s="81"/>
      <c r="AC191" s="81" t="b">
        <v>0</v>
      </c>
      <c r="AD191" s="81">
        <v>0</v>
      </c>
      <c r="AE191" s="87" t="s">
        <v>1832</v>
      </c>
      <c r="AF191" s="81" t="b">
        <v>0</v>
      </c>
      <c r="AG191" s="81" t="s">
        <v>1864</v>
      </c>
      <c r="AH191" s="81"/>
      <c r="AI191" s="87" t="s">
        <v>1832</v>
      </c>
      <c r="AJ191" s="81" t="b">
        <v>0</v>
      </c>
      <c r="AK191" s="81">
        <v>4</v>
      </c>
      <c r="AL191" s="87" t="s">
        <v>1494</v>
      </c>
      <c r="AM191" s="81" t="s">
        <v>1891</v>
      </c>
      <c r="AN191" s="81" t="b">
        <v>0</v>
      </c>
      <c r="AO191" s="87" t="s">
        <v>1494</v>
      </c>
      <c r="AP191" s="81" t="s">
        <v>176</v>
      </c>
      <c r="AQ191" s="81">
        <v>0</v>
      </c>
      <c r="AR191" s="81">
        <v>0</v>
      </c>
      <c r="AS191" s="81"/>
      <c r="AT191" s="81"/>
      <c r="AU191" s="81"/>
      <c r="AV191" s="81"/>
      <c r="AW191" s="81"/>
      <c r="AX191" s="81"/>
      <c r="AY191" s="81"/>
      <c r="AZ191" s="81"/>
      <c r="BA191">
        <v>1</v>
      </c>
      <c r="BB191" s="80" t="str">
        <f>REPLACE(INDEX(GroupVertices[Group],MATCH(Edges[[#This Row],[Vertex 1]],GroupVertices[Vertex],0)),1,1,"")</f>
        <v>3</v>
      </c>
      <c r="BC191" s="80" t="str">
        <f>REPLACE(INDEX(GroupVertices[Group],MATCH(Edges[[#This Row],[Vertex 2]],GroupVertices[Vertex],0)),1,1,"")</f>
        <v>3</v>
      </c>
    </row>
    <row r="192" spans="1:55" ht="15">
      <c r="A192" s="66" t="s">
        <v>278</v>
      </c>
      <c r="B192" s="66" t="s">
        <v>277</v>
      </c>
      <c r="C192" s="67" t="s">
        <v>3307</v>
      </c>
      <c r="D192" s="68">
        <v>3</v>
      </c>
      <c r="E192" s="69" t="s">
        <v>132</v>
      </c>
      <c r="F192" s="70">
        <v>35</v>
      </c>
      <c r="G192" s="67"/>
      <c r="H192" s="71"/>
      <c r="I192" s="72"/>
      <c r="J192" s="72"/>
      <c r="K192" s="34"/>
      <c r="L192" s="79">
        <v>192</v>
      </c>
      <c r="M192" s="79"/>
      <c r="N192" s="74"/>
      <c r="O192" s="81" t="s">
        <v>394</v>
      </c>
      <c r="P192" s="83">
        <v>43646.49700231481</v>
      </c>
      <c r="Q192" s="81" t="s">
        <v>432</v>
      </c>
      <c r="R192" s="85" t="s">
        <v>682</v>
      </c>
      <c r="S192" s="81" t="s">
        <v>749</v>
      </c>
      <c r="T192" s="81" t="s">
        <v>781</v>
      </c>
      <c r="U192" s="85" t="s">
        <v>840</v>
      </c>
      <c r="V192" s="85" t="s">
        <v>840</v>
      </c>
      <c r="W192" s="83">
        <v>43646.49700231481</v>
      </c>
      <c r="X192" s="85" t="s">
        <v>1079</v>
      </c>
      <c r="Y192" s="81"/>
      <c r="Z192" s="81"/>
      <c r="AA192" s="87" t="s">
        <v>1487</v>
      </c>
      <c r="AB192" s="81"/>
      <c r="AC192" s="81" t="b">
        <v>0</v>
      </c>
      <c r="AD192" s="81">
        <v>7</v>
      </c>
      <c r="AE192" s="87" t="s">
        <v>1832</v>
      </c>
      <c r="AF192" s="81" t="b">
        <v>0</v>
      </c>
      <c r="AG192" s="81" t="s">
        <v>1864</v>
      </c>
      <c r="AH192" s="81"/>
      <c r="AI192" s="87" t="s">
        <v>1832</v>
      </c>
      <c r="AJ192" s="81" t="b">
        <v>0</v>
      </c>
      <c r="AK192" s="81">
        <v>4</v>
      </c>
      <c r="AL192" s="87" t="s">
        <v>1832</v>
      </c>
      <c r="AM192" s="81" t="s">
        <v>1892</v>
      </c>
      <c r="AN192" s="81" t="b">
        <v>0</v>
      </c>
      <c r="AO192" s="87" t="s">
        <v>1487</v>
      </c>
      <c r="AP192" s="81" t="s">
        <v>176</v>
      </c>
      <c r="AQ192" s="81">
        <v>0</v>
      </c>
      <c r="AR192" s="81">
        <v>0</v>
      </c>
      <c r="AS192" s="81"/>
      <c r="AT192" s="81"/>
      <c r="AU192" s="81"/>
      <c r="AV192" s="81"/>
      <c r="AW192" s="81"/>
      <c r="AX192" s="81"/>
      <c r="AY192" s="81"/>
      <c r="AZ192" s="81"/>
      <c r="BA192">
        <v>1</v>
      </c>
      <c r="BB192" s="80" t="str">
        <f>REPLACE(INDEX(GroupVertices[Group],MATCH(Edges[[#This Row],[Vertex 1]],GroupVertices[Vertex],0)),1,1,"")</f>
        <v>3</v>
      </c>
      <c r="BC192" s="80" t="str">
        <f>REPLACE(INDEX(GroupVertices[Group],MATCH(Edges[[#This Row],[Vertex 2]],GroupVertices[Vertex],0)),1,1,"")</f>
        <v>3</v>
      </c>
    </row>
    <row r="193" spans="1:55" ht="15">
      <c r="A193" s="66" t="s">
        <v>279</v>
      </c>
      <c r="B193" s="66" t="s">
        <v>277</v>
      </c>
      <c r="C193" s="67" t="s">
        <v>3307</v>
      </c>
      <c r="D193" s="68">
        <v>3</v>
      </c>
      <c r="E193" s="69" t="s">
        <v>132</v>
      </c>
      <c r="F193" s="70">
        <v>35</v>
      </c>
      <c r="G193" s="67"/>
      <c r="H193" s="71"/>
      <c r="I193" s="72"/>
      <c r="J193" s="72"/>
      <c r="K193" s="34"/>
      <c r="L193" s="79">
        <v>193</v>
      </c>
      <c r="M193" s="79"/>
      <c r="N193" s="74"/>
      <c r="O193" s="81" t="s">
        <v>394</v>
      </c>
      <c r="P193" s="83">
        <v>43646.56626157407</v>
      </c>
      <c r="Q193" s="81" t="s">
        <v>403</v>
      </c>
      <c r="R193" s="85" t="s">
        <v>682</v>
      </c>
      <c r="S193" s="81" t="s">
        <v>749</v>
      </c>
      <c r="T193" s="81" t="s">
        <v>348</v>
      </c>
      <c r="U193" s="81"/>
      <c r="V193" s="85" t="s">
        <v>951</v>
      </c>
      <c r="W193" s="83">
        <v>43646.56626157407</v>
      </c>
      <c r="X193" s="85" t="s">
        <v>1080</v>
      </c>
      <c r="Y193" s="81"/>
      <c r="Z193" s="81"/>
      <c r="AA193" s="87" t="s">
        <v>1488</v>
      </c>
      <c r="AB193" s="81"/>
      <c r="AC193" s="81" t="b">
        <v>0</v>
      </c>
      <c r="AD193" s="81">
        <v>0</v>
      </c>
      <c r="AE193" s="87" t="s">
        <v>1832</v>
      </c>
      <c r="AF193" s="81" t="b">
        <v>0</v>
      </c>
      <c r="AG193" s="81" t="s">
        <v>1864</v>
      </c>
      <c r="AH193" s="81"/>
      <c r="AI193" s="87" t="s">
        <v>1832</v>
      </c>
      <c r="AJ193" s="81" t="b">
        <v>0</v>
      </c>
      <c r="AK193" s="81">
        <v>4</v>
      </c>
      <c r="AL193" s="87" t="s">
        <v>1487</v>
      </c>
      <c r="AM193" s="81" t="s">
        <v>1882</v>
      </c>
      <c r="AN193" s="81" t="b">
        <v>0</v>
      </c>
      <c r="AO193" s="87" t="s">
        <v>1487</v>
      </c>
      <c r="AP193" s="81" t="s">
        <v>176</v>
      </c>
      <c r="AQ193" s="81">
        <v>0</v>
      </c>
      <c r="AR193" s="81">
        <v>0</v>
      </c>
      <c r="AS193" s="81"/>
      <c r="AT193" s="81"/>
      <c r="AU193" s="81"/>
      <c r="AV193" s="81"/>
      <c r="AW193" s="81"/>
      <c r="AX193" s="81"/>
      <c r="AY193" s="81"/>
      <c r="AZ193" s="81"/>
      <c r="BA193">
        <v>1</v>
      </c>
      <c r="BB193" s="80" t="str">
        <f>REPLACE(INDEX(GroupVertices[Group],MATCH(Edges[[#This Row],[Vertex 1]],GroupVertices[Vertex],0)),1,1,"")</f>
        <v>3</v>
      </c>
      <c r="BC193" s="80" t="str">
        <f>REPLACE(INDEX(GroupVertices[Group],MATCH(Edges[[#This Row],[Vertex 2]],GroupVertices[Vertex],0)),1,1,"")</f>
        <v>3</v>
      </c>
    </row>
    <row r="194" spans="1:55" ht="15">
      <c r="A194" s="66" t="s">
        <v>280</v>
      </c>
      <c r="B194" s="66" t="s">
        <v>277</v>
      </c>
      <c r="C194" s="67" t="s">
        <v>3307</v>
      </c>
      <c r="D194" s="68">
        <v>3</v>
      </c>
      <c r="E194" s="69" t="s">
        <v>132</v>
      </c>
      <c r="F194" s="70">
        <v>35</v>
      </c>
      <c r="G194" s="67"/>
      <c r="H194" s="71"/>
      <c r="I194" s="72"/>
      <c r="J194" s="72"/>
      <c r="K194" s="34"/>
      <c r="L194" s="79">
        <v>194</v>
      </c>
      <c r="M194" s="79"/>
      <c r="N194" s="74"/>
      <c r="O194" s="81" t="s">
        <v>394</v>
      </c>
      <c r="P194" s="83">
        <v>43646.53071759259</v>
      </c>
      <c r="Q194" s="81" t="s">
        <v>403</v>
      </c>
      <c r="R194" s="85" t="s">
        <v>682</v>
      </c>
      <c r="S194" s="81" t="s">
        <v>749</v>
      </c>
      <c r="T194" s="81" t="s">
        <v>348</v>
      </c>
      <c r="U194" s="81"/>
      <c r="V194" s="85" t="s">
        <v>952</v>
      </c>
      <c r="W194" s="83">
        <v>43646.53071759259</v>
      </c>
      <c r="X194" s="85" t="s">
        <v>1081</v>
      </c>
      <c r="Y194" s="81"/>
      <c r="Z194" s="81"/>
      <c r="AA194" s="87" t="s">
        <v>1489</v>
      </c>
      <c r="AB194" s="81"/>
      <c r="AC194" s="81" t="b">
        <v>0</v>
      </c>
      <c r="AD194" s="81">
        <v>0</v>
      </c>
      <c r="AE194" s="87" t="s">
        <v>1832</v>
      </c>
      <c r="AF194" s="81" t="b">
        <v>0</v>
      </c>
      <c r="AG194" s="81" t="s">
        <v>1864</v>
      </c>
      <c r="AH194" s="81"/>
      <c r="AI194" s="87" t="s">
        <v>1832</v>
      </c>
      <c r="AJ194" s="81" t="b">
        <v>0</v>
      </c>
      <c r="AK194" s="81">
        <v>4</v>
      </c>
      <c r="AL194" s="87" t="s">
        <v>1487</v>
      </c>
      <c r="AM194" s="81" t="s">
        <v>1881</v>
      </c>
      <c r="AN194" s="81" t="b">
        <v>0</v>
      </c>
      <c r="AO194" s="87" t="s">
        <v>1487</v>
      </c>
      <c r="AP194" s="81" t="s">
        <v>176</v>
      </c>
      <c r="AQ194" s="81">
        <v>0</v>
      </c>
      <c r="AR194" s="81">
        <v>0</v>
      </c>
      <c r="AS194" s="81"/>
      <c r="AT194" s="81"/>
      <c r="AU194" s="81"/>
      <c r="AV194" s="81"/>
      <c r="AW194" s="81"/>
      <c r="AX194" s="81"/>
      <c r="AY194" s="81"/>
      <c r="AZ194" s="81"/>
      <c r="BA194">
        <v>1</v>
      </c>
      <c r="BB194" s="80" t="str">
        <f>REPLACE(INDEX(GroupVertices[Group],MATCH(Edges[[#This Row],[Vertex 1]],GroupVertices[Vertex],0)),1,1,"")</f>
        <v>3</v>
      </c>
      <c r="BC194" s="80" t="str">
        <f>REPLACE(INDEX(GroupVertices[Group],MATCH(Edges[[#This Row],[Vertex 2]],GroupVertices[Vertex],0)),1,1,"")</f>
        <v>3</v>
      </c>
    </row>
    <row r="195" spans="1:55" ht="15">
      <c r="A195" s="66" t="s">
        <v>278</v>
      </c>
      <c r="B195" s="66" t="s">
        <v>349</v>
      </c>
      <c r="C195" s="67" t="s">
        <v>3308</v>
      </c>
      <c r="D195" s="68">
        <v>3.466666666666667</v>
      </c>
      <c r="E195" s="69" t="s">
        <v>136</v>
      </c>
      <c r="F195" s="70">
        <v>33.46666666666667</v>
      </c>
      <c r="G195" s="67"/>
      <c r="H195" s="71"/>
      <c r="I195" s="72"/>
      <c r="J195" s="72"/>
      <c r="K195" s="34"/>
      <c r="L195" s="79">
        <v>195</v>
      </c>
      <c r="M195" s="79"/>
      <c r="N195" s="74"/>
      <c r="O195" s="81" t="s">
        <v>394</v>
      </c>
      <c r="P195" s="83">
        <v>43646.49696759259</v>
      </c>
      <c r="Q195" s="81" t="s">
        <v>433</v>
      </c>
      <c r="R195" s="85" t="s">
        <v>682</v>
      </c>
      <c r="S195" s="81" t="s">
        <v>749</v>
      </c>
      <c r="T195" s="81" t="s">
        <v>782</v>
      </c>
      <c r="U195" s="85" t="s">
        <v>840</v>
      </c>
      <c r="V195" s="85" t="s">
        <v>840</v>
      </c>
      <c r="W195" s="83">
        <v>43646.49696759259</v>
      </c>
      <c r="X195" s="85" t="s">
        <v>1082</v>
      </c>
      <c r="Y195" s="81"/>
      <c r="Z195" s="81"/>
      <c r="AA195" s="87" t="s">
        <v>1490</v>
      </c>
      <c r="AB195" s="81"/>
      <c r="AC195" s="81" t="b">
        <v>0</v>
      </c>
      <c r="AD195" s="81">
        <v>7</v>
      </c>
      <c r="AE195" s="87" t="s">
        <v>1832</v>
      </c>
      <c r="AF195" s="81" t="b">
        <v>0</v>
      </c>
      <c r="AG195" s="81" t="s">
        <v>1864</v>
      </c>
      <c r="AH195" s="81"/>
      <c r="AI195" s="87" t="s">
        <v>1832</v>
      </c>
      <c r="AJ195" s="81" t="b">
        <v>0</v>
      </c>
      <c r="AK195" s="81">
        <v>3</v>
      </c>
      <c r="AL195" s="87" t="s">
        <v>1832</v>
      </c>
      <c r="AM195" s="81" t="s">
        <v>1892</v>
      </c>
      <c r="AN195" s="81" t="b">
        <v>0</v>
      </c>
      <c r="AO195" s="87" t="s">
        <v>1490</v>
      </c>
      <c r="AP195" s="81" t="s">
        <v>176</v>
      </c>
      <c r="AQ195" s="81">
        <v>0</v>
      </c>
      <c r="AR195" s="81">
        <v>0</v>
      </c>
      <c r="AS195" s="81"/>
      <c r="AT195" s="81"/>
      <c r="AU195" s="81"/>
      <c r="AV195" s="81"/>
      <c r="AW195" s="81"/>
      <c r="AX195" s="81"/>
      <c r="AY195" s="81"/>
      <c r="AZ195" s="81"/>
      <c r="BA195">
        <v>2</v>
      </c>
      <c r="BB195" s="80" t="str">
        <f>REPLACE(INDEX(GroupVertices[Group],MATCH(Edges[[#This Row],[Vertex 1]],GroupVertices[Vertex],0)),1,1,"")</f>
        <v>3</v>
      </c>
      <c r="BC195" s="80" t="str">
        <f>REPLACE(INDEX(GroupVertices[Group],MATCH(Edges[[#This Row],[Vertex 2]],GroupVertices[Vertex],0)),1,1,"")</f>
        <v>3</v>
      </c>
    </row>
    <row r="196" spans="1:55" ht="15">
      <c r="A196" s="66" t="s">
        <v>278</v>
      </c>
      <c r="B196" s="66" t="s">
        <v>350</v>
      </c>
      <c r="C196" s="67" t="s">
        <v>3308</v>
      </c>
      <c r="D196" s="68">
        <v>3.466666666666667</v>
      </c>
      <c r="E196" s="69" t="s">
        <v>136</v>
      </c>
      <c r="F196" s="70">
        <v>33.46666666666667</v>
      </c>
      <c r="G196" s="67"/>
      <c r="H196" s="71"/>
      <c r="I196" s="72"/>
      <c r="J196" s="72"/>
      <c r="K196" s="34"/>
      <c r="L196" s="79">
        <v>196</v>
      </c>
      <c r="M196" s="79"/>
      <c r="N196" s="74"/>
      <c r="O196" s="81" t="s">
        <v>394</v>
      </c>
      <c r="P196" s="83">
        <v>43646.49696759259</v>
      </c>
      <c r="Q196" s="81" t="s">
        <v>433</v>
      </c>
      <c r="R196" s="85" t="s">
        <v>682</v>
      </c>
      <c r="S196" s="81" t="s">
        <v>749</v>
      </c>
      <c r="T196" s="81" t="s">
        <v>782</v>
      </c>
      <c r="U196" s="85" t="s">
        <v>840</v>
      </c>
      <c r="V196" s="85" t="s">
        <v>840</v>
      </c>
      <c r="W196" s="83">
        <v>43646.49696759259</v>
      </c>
      <c r="X196" s="85" t="s">
        <v>1082</v>
      </c>
      <c r="Y196" s="81"/>
      <c r="Z196" s="81"/>
      <c r="AA196" s="87" t="s">
        <v>1490</v>
      </c>
      <c r="AB196" s="81"/>
      <c r="AC196" s="81" t="b">
        <v>0</v>
      </c>
      <c r="AD196" s="81">
        <v>7</v>
      </c>
      <c r="AE196" s="87" t="s">
        <v>1832</v>
      </c>
      <c r="AF196" s="81" t="b">
        <v>0</v>
      </c>
      <c r="AG196" s="81" t="s">
        <v>1864</v>
      </c>
      <c r="AH196" s="81"/>
      <c r="AI196" s="87" t="s">
        <v>1832</v>
      </c>
      <c r="AJ196" s="81" t="b">
        <v>0</v>
      </c>
      <c r="AK196" s="81">
        <v>3</v>
      </c>
      <c r="AL196" s="87" t="s">
        <v>1832</v>
      </c>
      <c r="AM196" s="81" t="s">
        <v>1892</v>
      </c>
      <c r="AN196" s="81" t="b">
        <v>0</v>
      </c>
      <c r="AO196" s="87" t="s">
        <v>1490</v>
      </c>
      <c r="AP196" s="81" t="s">
        <v>176</v>
      </c>
      <c r="AQ196" s="81">
        <v>0</v>
      </c>
      <c r="AR196" s="81">
        <v>0</v>
      </c>
      <c r="AS196" s="81"/>
      <c r="AT196" s="81"/>
      <c r="AU196" s="81"/>
      <c r="AV196" s="81"/>
      <c r="AW196" s="81"/>
      <c r="AX196" s="81"/>
      <c r="AY196" s="81"/>
      <c r="AZ196" s="81"/>
      <c r="BA196">
        <v>2</v>
      </c>
      <c r="BB196" s="80" t="str">
        <f>REPLACE(INDEX(GroupVertices[Group],MATCH(Edges[[#This Row],[Vertex 1]],GroupVertices[Vertex],0)),1,1,"")</f>
        <v>3</v>
      </c>
      <c r="BC196" s="80" t="str">
        <f>REPLACE(INDEX(GroupVertices[Group],MATCH(Edges[[#This Row],[Vertex 2]],GroupVertices[Vertex],0)),1,1,"")</f>
        <v>3</v>
      </c>
    </row>
    <row r="197" spans="1:55" ht="15">
      <c r="A197" s="66" t="s">
        <v>278</v>
      </c>
      <c r="B197" s="66" t="s">
        <v>303</v>
      </c>
      <c r="C197" s="67" t="s">
        <v>3308</v>
      </c>
      <c r="D197" s="68">
        <v>3.466666666666667</v>
      </c>
      <c r="E197" s="69" t="s">
        <v>136</v>
      </c>
      <c r="F197" s="70">
        <v>33.46666666666667</v>
      </c>
      <c r="G197" s="67"/>
      <c r="H197" s="71"/>
      <c r="I197" s="72"/>
      <c r="J197" s="72"/>
      <c r="K197" s="34"/>
      <c r="L197" s="79">
        <v>197</v>
      </c>
      <c r="M197" s="79"/>
      <c r="N197" s="74"/>
      <c r="O197" s="81" t="s">
        <v>394</v>
      </c>
      <c r="P197" s="83">
        <v>43646.49696759259</v>
      </c>
      <c r="Q197" s="81" t="s">
        <v>433</v>
      </c>
      <c r="R197" s="85" t="s">
        <v>682</v>
      </c>
      <c r="S197" s="81" t="s">
        <v>749</v>
      </c>
      <c r="T197" s="81" t="s">
        <v>782</v>
      </c>
      <c r="U197" s="85" t="s">
        <v>840</v>
      </c>
      <c r="V197" s="85" t="s">
        <v>840</v>
      </c>
      <c r="W197" s="83">
        <v>43646.49696759259</v>
      </c>
      <c r="X197" s="85" t="s">
        <v>1082</v>
      </c>
      <c r="Y197" s="81"/>
      <c r="Z197" s="81"/>
      <c r="AA197" s="87" t="s">
        <v>1490</v>
      </c>
      <c r="AB197" s="81"/>
      <c r="AC197" s="81" t="b">
        <v>0</v>
      </c>
      <c r="AD197" s="81">
        <v>7</v>
      </c>
      <c r="AE197" s="87" t="s">
        <v>1832</v>
      </c>
      <c r="AF197" s="81" t="b">
        <v>0</v>
      </c>
      <c r="AG197" s="81" t="s">
        <v>1864</v>
      </c>
      <c r="AH197" s="81"/>
      <c r="AI197" s="87" t="s">
        <v>1832</v>
      </c>
      <c r="AJ197" s="81" t="b">
        <v>0</v>
      </c>
      <c r="AK197" s="81">
        <v>3</v>
      </c>
      <c r="AL197" s="87" t="s">
        <v>1832</v>
      </c>
      <c r="AM197" s="81" t="s">
        <v>1892</v>
      </c>
      <c r="AN197" s="81" t="b">
        <v>0</v>
      </c>
      <c r="AO197" s="87" t="s">
        <v>1490</v>
      </c>
      <c r="AP197" s="81" t="s">
        <v>176</v>
      </c>
      <c r="AQ197" s="81">
        <v>0</v>
      </c>
      <c r="AR197" s="81">
        <v>0</v>
      </c>
      <c r="AS197" s="81"/>
      <c r="AT197" s="81"/>
      <c r="AU197" s="81"/>
      <c r="AV197" s="81"/>
      <c r="AW197" s="81"/>
      <c r="AX197" s="81"/>
      <c r="AY197" s="81"/>
      <c r="AZ197" s="81"/>
      <c r="BA197">
        <v>2</v>
      </c>
      <c r="BB197" s="80" t="str">
        <f>REPLACE(INDEX(GroupVertices[Group],MATCH(Edges[[#This Row],[Vertex 1]],GroupVertices[Vertex],0)),1,1,"")</f>
        <v>3</v>
      </c>
      <c r="BC197" s="80" t="str">
        <f>REPLACE(INDEX(GroupVertices[Group],MATCH(Edges[[#This Row],[Vertex 2]],GroupVertices[Vertex],0)),1,1,"")</f>
        <v>1</v>
      </c>
    </row>
    <row r="198" spans="1:55" ht="15">
      <c r="A198" s="66" t="s">
        <v>278</v>
      </c>
      <c r="B198" s="66" t="s">
        <v>336</v>
      </c>
      <c r="C198" s="67" t="s">
        <v>3308</v>
      </c>
      <c r="D198" s="68">
        <v>3.466666666666667</v>
      </c>
      <c r="E198" s="69" t="s">
        <v>136</v>
      </c>
      <c r="F198" s="70">
        <v>33.46666666666667</v>
      </c>
      <c r="G198" s="67"/>
      <c r="H198" s="71"/>
      <c r="I198" s="72"/>
      <c r="J198" s="72"/>
      <c r="K198" s="34"/>
      <c r="L198" s="79">
        <v>198</v>
      </c>
      <c r="M198" s="79"/>
      <c r="N198" s="74"/>
      <c r="O198" s="81" t="s">
        <v>394</v>
      </c>
      <c r="P198" s="83">
        <v>43646.49696759259</v>
      </c>
      <c r="Q198" s="81" t="s">
        <v>433</v>
      </c>
      <c r="R198" s="85" t="s">
        <v>682</v>
      </c>
      <c r="S198" s="81" t="s">
        <v>749</v>
      </c>
      <c r="T198" s="81" t="s">
        <v>782</v>
      </c>
      <c r="U198" s="85" t="s">
        <v>840</v>
      </c>
      <c r="V198" s="85" t="s">
        <v>840</v>
      </c>
      <c r="W198" s="83">
        <v>43646.49696759259</v>
      </c>
      <c r="X198" s="85" t="s">
        <v>1082</v>
      </c>
      <c r="Y198" s="81"/>
      <c r="Z198" s="81"/>
      <c r="AA198" s="87" t="s">
        <v>1490</v>
      </c>
      <c r="AB198" s="81"/>
      <c r="AC198" s="81" t="b">
        <v>0</v>
      </c>
      <c r="AD198" s="81">
        <v>7</v>
      </c>
      <c r="AE198" s="87" t="s">
        <v>1832</v>
      </c>
      <c r="AF198" s="81" t="b">
        <v>0</v>
      </c>
      <c r="AG198" s="81" t="s">
        <v>1864</v>
      </c>
      <c r="AH198" s="81"/>
      <c r="AI198" s="87" t="s">
        <v>1832</v>
      </c>
      <c r="AJ198" s="81" t="b">
        <v>0</v>
      </c>
      <c r="AK198" s="81">
        <v>3</v>
      </c>
      <c r="AL198" s="87" t="s">
        <v>1832</v>
      </c>
      <c r="AM198" s="81" t="s">
        <v>1892</v>
      </c>
      <c r="AN198" s="81" t="b">
        <v>0</v>
      </c>
      <c r="AO198" s="87" t="s">
        <v>1490</v>
      </c>
      <c r="AP198" s="81" t="s">
        <v>176</v>
      </c>
      <c r="AQ198" s="81">
        <v>0</v>
      </c>
      <c r="AR198" s="81">
        <v>0</v>
      </c>
      <c r="AS198" s="81"/>
      <c r="AT198" s="81"/>
      <c r="AU198" s="81"/>
      <c r="AV198" s="81"/>
      <c r="AW198" s="81"/>
      <c r="AX198" s="81"/>
      <c r="AY198" s="81"/>
      <c r="AZ198" s="81"/>
      <c r="BA198">
        <v>2</v>
      </c>
      <c r="BB198" s="80" t="str">
        <f>REPLACE(INDEX(GroupVertices[Group],MATCH(Edges[[#This Row],[Vertex 1]],GroupVertices[Vertex],0)),1,1,"")</f>
        <v>3</v>
      </c>
      <c r="BC198" s="80" t="str">
        <f>REPLACE(INDEX(GroupVertices[Group],MATCH(Edges[[#This Row],[Vertex 2]],GroupVertices[Vertex],0)),1,1,"")</f>
        <v>3</v>
      </c>
    </row>
    <row r="199" spans="1:55" ht="15">
      <c r="A199" s="66" t="s">
        <v>278</v>
      </c>
      <c r="B199" s="66" t="s">
        <v>351</v>
      </c>
      <c r="C199" s="67" t="s">
        <v>3308</v>
      </c>
      <c r="D199" s="68">
        <v>3.466666666666667</v>
      </c>
      <c r="E199" s="69" t="s">
        <v>136</v>
      </c>
      <c r="F199" s="70">
        <v>33.46666666666667</v>
      </c>
      <c r="G199" s="67"/>
      <c r="H199" s="71"/>
      <c r="I199" s="72"/>
      <c r="J199" s="72"/>
      <c r="K199" s="34"/>
      <c r="L199" s="79">
        <v>199</v>
      </c>
      <c r="M199" s="79"/>
      <c r="N199" s="74"/>
      <c r="O199" s="81" t="s">
        <v>394</v>
      </c>
      <c r="P199" s="83">
        <v>43646.49696759259</v>
      </c>
      <c r="Q199" s="81" t="s">
        <v>433</v>
      </c>
      <c r="R199" s="85" t="s">
        <v>682</v>
      </c>
      <c r="S199" s="81" t="s">
        <v>749</v>
      </c>
      <c r="T199" s="81" t="s">
        <v>782</v>
      </c>
      <c r="U199" s="85" t="s">
        <v>840</v>
      </c>
      <c r="V199" s="85" t="s">
        <v>840</v>
      </c>
      <c r="W199" s="83">
        <v>43646.49696759259</v>
      </c>
      <c r="X199" s="85" t="s">
        <v>1082</v>
      </c>
      <c r="Y199" s="81"/>
      <c r="Z199" s="81"/>
      <c r="AA199" s="87" t="s">
        <v>1490</v>
      </c>
      <c r="AB199" s="81"/>
      <c r="AC199" s="81" t="b">
        <v>0</v>
      </c>
      <c r="AD199" s="81">
        <v>7</v>
      </c>
      <c r="AE199" s="87" t="s">
        <v>1832</v>
      </c>
      <c r="AF199" s="81" t="b">
        <v>0</v>
      </c>
      <c r="AG199" s="81" t="s">
        <v>1864</v>
      </c>
      <c r="AH199" s="81"/>
      <c r="AI199" s="87" t="s">
        <v>1832</v>
      </c>
      <c r="AJ199" s="81" t="b">
        <v>0</v>
      </c>
      <c r="AK199" s="81">
        <v>3</v>
      </c>
      <c r="AL199" s="87" t="s">
        <v>1832</v>
      </c>
      <c r="AM199" s="81" t="s">
        <v>1892</v>
      </c>
      <c r="AN199" s="81" t="b">
        <v>0</v>
      </c>
      <c r="AO199" s="87" t="s">
        <v>1490</v>
      </c>
      <c r="AP199" s="81" t="s">
        <v>176</v>
      </c>
      <c r="AQ199" s="81">
        <v>0</v>
      </c>
      <c r="AR199" s="81">
        <v>0</v>
      </c>
      <c r="AS199" s="81"/>
      <c r="AT199" s="81"/>
      <c r="AU199" s="81"/>
      <c r="AV199" s="81"/>
      <c r="AW199" s="81"/>
      <c r="AX199" s="81"/>
      <c r="AY199" s="81"/>
      <c r="AZ199" s="81"/>
      <c r="BA199">
        <v>2</v>
      </c>
      <c r="BB199" s="80" t="str">
        <f>REPLACE(INDEX(GroupVertices[Group],MATCH(Edges[[#This Row],[Vertex 1]],GroupVertices[Vertex],0)),1,1,"")</f>
        <v>3</v>
      </c>
      <c r="BC199" s="80" t="str">
        <f>REPLACE(INDEX(GroupVertices[Group],MATCH(Edges[[#This Row],[Vertex 2]],GroupVertices[Vertex],0)),1,1,"")</f>
        <v>3</v>
      </c>
    </row>
    <row r="200" spans="1:55" ht="15">
      <c r="A200" s="66" t="s">
        <v>278</v>
      </c>
      <c r="B200" s="66" t="s">
        <v>279</v>
      </c>
      <c r="C200" s="67" t="s">
        <v>3308</v>
      </c>
      <c r="D200" s="68">
        <v>3.466666666666667</v>
      </c>
      <c r="E200" s="69" t="s">
        <v>136</v>
      </c>
      <c r="F200" s="70">
        <v>33.46666666666667</v>
      </c>
      <c r="G200" s="67"/>
      <c r="H200" s="71"/>
      <c r="I200" s="72"/>
      <c r="J200" s="72"/>
      <c r="K200" s="34"/>
      <c r="L200" s="79">
        <v>200</v>
      </c>
      <c r="M200" s="79"/>
      <c r="N200" s="74"/>
      <c r="O200" s="81" t="s">
        <v>394</v>
      </c>
      <c r="P200" s="83">
        <v>43646.49696759259</v>
      </c>
      <c r="Q200" s="81" t="s">
        <v>433</v>
      </c>
      <c r="R200" s="85" t="s">
        <v>682</v>
      </c>
      <c r="S200" s="81" t="s">
        <v>749</v>
      </c>
      <c r="T200" s="81" t="s">
        <v>782</v>
      </c>
      <c r="U200" s="85" t="s">
        <v>840</v>
      </c>
      <c r="V200" s="85" t="s">
        <v>840</v>
      </c>
      <c r="W200" s="83">
        <v>43646.49696759259</v>
      </c>
      <c r="X200" s="85" t="s">
        <v>1082</v>
      </c>
      <c r="Y200" s="81"/>
      <c r="Z200" s="81"/>
      <c r="AA200" s="87" t="s">
        <v>1490</v>
      </c>
      <c r="AB200" s="81"/>
      <c r="AC200" s="81" t="b">
        <v>0</v>
      </c>
      <c r="AD200" s="81">
        <v>7</v>
      </c>
      <c r="AE200" s="87" t="s">
        <v>1832</v>
      </c>
      <c r="AF200" s="81" t="b">
        <v>0</v>
      </c>
      <c r="AG200" s="81" t="s">
        <v>1864</v>
      </c>
      <c r="AH200" s="81"/>
      <c r="AI200" s="87" t="s">
        <v>1832</v>
      </c>
      <c r="AJ200" s="81" t="b">
        <v>0</v>
      </c>
      <c r="AK200" s="81">
        <v>3</v>
      </c>
      <c r="AL200" s="87" t="s">
        <v>1832</v>
      </c>
      <c r="AM200" s="81" t="s">
        <v>1892</v>
      </c>
      <c r="AN200" s="81" t="b">
        <v>0</v>
      </c>
      <c r="AO200" s="87" t="s">
        <v>1490</v>
      </c>
      <c r="AP200" s="81" t="s">
        <v>176</v>
      </c>
      <c r="AQ200" s="81">
        <v>0</v>
      </c>
      <c r="AR200" s="81">
        <v>0</v>
      </c>
      <c r="AS200" s="81"/>
      <c r="AT200" s="81"/>
      <c r="AU200" s="81"/>
      <c r="AV200" s="81"/>
      <c r="AW200" s="81"/>
      <c r="AX200" s="81"/>
      <c r="AY200" s="81"/>
      <c r="AZ200" s="81"/>
      <c r="BA200">
        <v>2</v>
      </c>
      <c r="BB200" s="80" t="str">
        <f>REPLACE(INDEX(GroupVertices[Group],MATCH(Edges[[#This Row],[Vertex 1]],GroupVertices[Vertex],0)),1,1,"")</f>
        <v>3</v>
      </c>
      <c r="BC200" s="80" t="str">
        <f>REPLACE(INDEX(GroupVertices[Group],MATCH(Edges[[#This Row],[Vertex 2]],GroupVertices[Vertex],0)),1,1,"")</f>
        <v>3</v>
      </c>
    </row>
    <row r="201" spans="1:55" ht="15">
      <c r="A201" s="66" t="s">
        <v>278</v>
      </c>
      <c r="B201" s="66" t="s">
        <v>347</v>
      </c>
      <c r="C201" s="67" t="s">
        <v>3308</v>
      </c>
      <c r="D201" s="68">
        <v>3.466666666666667</v>
      </c>
      <c r="E201" s="69" t="s">
        <v>136</v>
      </c>
      <c r="F201" s="70">
        <v>33.46666666666667</v>
      </c>
      <c r="G201" s="67"/>
      <c r="H201" s="71"/>
      <c r="I201" s="72"/>
      <c r="J201" s="72"/>
      <c r="K201" s="34"/>
      <c r="L201" s="79">
        <v>201</v>
      </c>
      <c r="M201" s="79"/>
      <c r="N201" s="74"/>
      <c r="O201" s="81" t="s">
        <v>394</v>
      </c>
      <c r="P201" s="83">
        <v>43646.49696759259</v>
      </c>
      <c r="Q201" s="81" t="s">
        <v>433</v>
      </c>
      <c r="R201" s="85" t="s">
        <v>682</v>
      </c>
      <c r="S201" s="81" t="s">
        <v>749</v>
      </c>
      <c r="T201" s="81" t="s">
        <v>782</v>
      </c>
      <c r="U201" s="85" t="s">
        <v>840</v>
      </c>
      <c r="V201" s="85" t="s">
        <v>840</v>
      </c>
      <c r="W201" s="83">
        <v>43646.49696759259</v>
      </c>
      <c r="X201" s="85" t="s">
        <v>1082</v>
      </c>
      <c r="Y201" s="81"/>
      <c r="Z201" s="81"/>
      <c r="AA201" s="87" t="s">
        <v>1490</v>
      </c>
      <c r="AB201" s="81"/>
      <c r="AC201" s="81" t="b">
        <v>0</v>
      </c>
      <c r="AD201" s="81">
        <v>7</v>
      </c>
      <c r="AE201" s="87" t="s">
        <v>1832</v>
      </c>
      <c r="AF201" s="81" t="b">
        <v>0</v>
      </c>
      <c r="AG201" s="81" t="s">
        <v>1864</v>
      </c>
      <c r="AH201" s="81"/>
      <c r="AI201" s="87" t="s">
        <v>1832</v>
      </c>
      <c r="AJ201" s="81" t="b">
        <v>0</v>
      </c>
      <c r="AK201" s="81">
        <v>3</v>
      </c>
      <c r="AL201" s="87" t="s">
        <v>1832</v>
      </c>
      <c r="AM201" s="81" t="s">
        <v>1892</v>
      </c>
      <c r="AN201" s="81" t="b">
        <v>0</v>
      </c>
      <c r="AO201" s="87" t="s">
        <v>1490</v>
      </c>
      <c r="AP201" s="81" t="s">
        <v>176</v>
      </c>
      <c r="AQ201" s="81">
        <v>0</v>
      </c>
      <c r="AR201" s="81">
        <v>0</v>
      </c>
      <c r="AS201" s="81"/>
      <c r="AT201" s="81"/>
      <c r="AU201" s="81"/>
      <c r="AV201" s="81"/>
      <c r="AW201" s="81"/>
      <c r="AX201" s="81"/>
      <c r="AY201" s="81"/>
      <c r="AZ201" s="81"/>
      <c r="BA201">
        <v>2</v>
      </c>
      <c r="BB201" s="80" t="str">
        <f>REPLACE(INDEX(GroupVertices[Group],MATCH(Edges[[#This Row],[Vertex 1]],GroupVertices[Vertex],0)),1,1,"")</f>
        <v>3</v>
      </c>
      <c r="BC201" s="80" t="str">
        <f>REPLACE(INDEX(GroupVertices[Group],MATCH(Edges[[#This Row],[Vertex 2]],GroupVertices[Vertex],0)),1,1,"")</f>
        <v>3</v>
      </c>
    </row>
    <row r="202" spans="1:55" ht="15">
      <c r="A202" s="66" t="s">
        <v>278</v>
      </c>
      <c r="B202" s="66" t="s">
        <v>280</v>
      </c>
      <c r="C202" s="67" t="s">
        <v>3308</v>
      </c>
      <c r="D202" s="68">
        <v>3.466666666666667</v>
      </c>
      <c r="E202" s="69" t="s">
        <v>136</v>
      </c>
      <c r="F202" s="70">
        <v>33.46666666666667</v>
      </c>
      <c r="G202" s="67"/>
      <c r="H202" s="71"/>
      <c r="I202" s="72"/>
      <c r="J202" s="72"/>
      <c r="K202" s="34"/>
      <c r="L202" s="79">
        <v>202</v>
      </c>
      <c r="M202" s="79"/>
      <c r="N202" s="74"/>
      <c r="O202" s="81" t="s">
        <v>394</v>
      </c>
      <c r="P202" s="83">
        <v>43646.49696759259</v>
      </c>
      <c r="Q202" s="81" t="s">
        <v>433</v>
      </c>
      <c r="R202" s="85" t="s">
        <v>682</v>
      </c>
      <c r="S202" s="81" t="s">
        <v>749</v>
      </c>
      <c r="T202" s="81" t="s">
        <v>782</v>
      </c>
      <c r="U202" s="85" t="s">
        <v>840</v>
      </c>
      <c r="V202" s="85" t="s">
        <v>840</v>
      </c>
      <c r="W202" s="83">
        <v>43646.49696759259</v>
      </c>
      <c r="X202" s="85" t="s">
        <v>1082</v>
      </c>
      <c r="Y202" s="81"/>
      <c r="Z202" s="81"/>
      <c r="AA202" s="87" t="s">
        <v>1490</v>
      </c>
      <c r="AB202" s="81"/>
      <c r="AC202" s="81" t="b">
        <v>0</v>
      </c>
      <c r="AD202" s="81">
        <v>7</v>
      </c>
      <c r="AE202" s="87" t="s">
        <v>1832</v>
      </c>
      <c r="AF202" s="81" t="b">
        <v>0</v>
      </c>
      <c r="AG202" s="81" t="s">
        <v>1864</v>
      </c>
      <c r="AH202" s="81"/>
      <c r="AI202" s="87" t="s">
        <v>1832</v>
      </c>
      <c r="AJ202" s="81" t="b">
        <v>0</v>
      </c>
      <c r="AK202" s="81">
        <v>3</v>
      </c>
      <c r="AL202" s="87" t="s">
        <v>1832</v>
      </c>
      <c r="AM202" s="81" t="s">
        <v>1892</v>
      </c>
      <c r="AN202" s="81" t="b">
        <v>0</v>
      </c>
      <c r="AO202" s="87" t="s">
        <v>1490</v>
      </c>
      <c r="AP202" s="81" t="s">
        <v>176</v>
      </c>
      <c r="AQ202" s="81">
        <v>0</v>
      </c>
      <c r="AR202" s="81">
        <v>0</v>
      </c>
      <c r="AS202" s="81"/>
      <c r="AT202" s="81"/>
      <c r="AU202" s="81"/>
      <c r="AV202" s="81"/>
      <c r="AW202" s="81"/>
      <c r="AX202" s="81"/>
      <c r="AY202" s="81"/>
      <c r="AZ202" s="81"/>
      <c r="BA202">
        <v>2</v>
      </c>
      <c r="BB202" s="80" t="str">
        <f>REPLACE(INDEX(GroupVertices[Group],MATCH(Edges[[#This Row],[Vertex 1]],GroupVertices[Vertex],0)),1,1,"")</f>
        <v>3</v>
      </c>
      <c r="BC202" s="80" t="str">
        <f>REPLACE(INDEX(GroupVertices[Group],MATCH(Edges[[#This Row],[Vertex 2]],GroupVertices[Vertex],0)),1,1,"")</f>
        <v>3</v>
      </c>
    </row>
    <row r="203" spans="1:55" ht="15">
      <c r="A203" s="66" t="s">
        <v>278</v>
      </c>
      <c r="B203" s="66" t="s">
        <v>348</v>
      </c>
      <c r="C203" s="67" t="s">
        <v>3308</v>
      </c>
      <c r="D203" s="68">
        <v>3.466666666666667</v>
      </c>
      <c r="E203" s="69" t="s">
        <v>136</v>
      </c>
      <c r="F203" s="70">
        <v>33.46666666666667</v>
      </c>
      <c r="G203" s="67"/>
      <c r="H203" s="71"/>
      <c r="I203" s="72"/>
      <c r="J203" s="72"/>
      <c r="K203" s="34"/>
      <c r="L203" s="79">
        <v>203</v>
      </c>
      <c r="M203" s="79"/>
      <c r="N203" s="74"/>
      <c r="O203" s="81" t="s">
        <v>394</v>
      </c>
      <c r="P203" s="83">
        <v>43646.49696759259</v>
      </c>
      <c r="Q203" s="81" t="s">
        <v>433</v>
      </c>
      <c r="R203" s="85" t="s">
        <v>682</v>
      </c>
      <c r="S203" s="81" t="s">
        <v>749</v>
      </c>
      <c r="T203" s="81" t="s">
        <v>782</v>
      </c>
      <c r="U203" s="85" t="s">
        <v>840</v>
      </c>
      <c r="V203" s="85" t="s">
        <v>840</v>
      </c>
      <c r="W203" s="83">
        <v>43646.49696759259</v>
      </c>
      <c r="X203" s="85" t="s">
        <v>1082</v>
      </c>
      <c r="Y203" s="81"/>
      <c r="Z203" s="81"/>
      <c r="AA203" s="87" t="s">
        <v>1490</v>
      </c>
      <c r="AB203" s="81"/>
      <c r="AC203" s="81" t="b">
        <v>0</v>
      </c>
      <c r="AD203" s="81">
        <v>7</v>
      </c>
      <c r="AE203" s="87" t="s">
        <v>1832</v>
      </c>
      <c r="AF203" s="81" t="b">
        <v>0</v>
      </c>
      <c r="AG203" s="81" t="s">
        <v>1864</v>
      </c>
      <c r="AH203" s="81"/>
      <c r="AI203" s="87" t="s">
        <v>1832</v>
      </c>
      <c r="AJ203" s="81" t="b">
        <v>0</v>
      </c>
      <c r="AK203" s="81">
        <v>3</v>
      </c>
      <c r="AL203" s="87" t="s">
        <v>1832</v>
      </c>
      <c r="AM203" s="81" t="s">
        <v>1892</v>
      </c>
      <c r="AN203" s="81" t="b">
        <v>0</v>
      </c>
      <c r="AO203" s="87" t="s">
        <v>1490</v>
      </c>
      <c r="AP203" s="81" t="s">
        <v>176</v>
      </c>
      <c r="AQ203" s="81">
        <v>0</v>
      </c>
      <c r="AR203" s="81">
        <v>0</v>
      </c>
      <c r="AS203" s="81"/>
      <c r="AT203" s="81"/>
      <c r="AU203" s="81"/>
      <c r="AV203" s="81"/>
      <c r="AW203" s="81"/>
      <c r="AX203" s="81"/>
      <c r="AY203" s="81"/>
      <c r="AZ203" s="81"/>
      <c r="BA203">
        <v>2</v>
      </c>
      <c r="BB203" s="80" t="str">
        <f>REPLACE(INDEX(GroupVertices[Group],MATCH(Edges[[#This Row],[Vertex 1]],GroupVertices[Vertex],0)),1,1,"")</f>
        <v>3</v>
      </c>
      <c r="BC203" s="80" t="str">
        <f>REPLACE(INDEX(GroupVertices[Group],MATCH(Edges[[#This Row],[Vertex 2]],GroupVertices[Vertex],0)),1,1,"")</f>
        <v>3</v>
      </c>
    </row>
    <row r="204" spans="1:55" ht="15">
      <c r="A204" s="66" t="s">
        <v>278</v>
      </c>
      <c r="B204" s="66" t="s">
        <v>281</v>
      </c>
      <c r="C204" s="67" t="s">
        <v>3308</v>
      </c>
      <c r="D204" s="68">
        <v>3.466666666666667</v>
      </c>
      <c r="E204" s="69" t="s">
        <v>136</v>
      </c>
      <c r="F204" s="70">
        <v>33.46666666666667</v>
      </c>
      <c r="G204" s="67"/>
      <c r="H204" s="71"/>
      <c r="I204" s="72"/>
      <c r="J204" s="72"/>
      <c r="K204" s="34"/>
      <c r="L204" s="79">
        <v>204</v>
      </c>
      <c r="M204" s="79"/>
      <c r="N204" s="74"/>
      <c r="O204" s="81" t="s">
        <v>394</v>
      </c>
      <c r="P204" s="83">
        <v>43646.49696759259</v>
      </c>
      <c r="Q204" s="81" t="s">
        <v>433</v>
      </c>
      <c r="R204" s="85" t="s">
        <v>682</v>
      </c>
      <c r="S204" s="81" t="s">
        <v>749</v>
      </c>
      <c r="T204" s="81" t="s">
        <v>782</v>
      </c>
      <c r="U204" s="85" t="s">
        <v>840</v>
      </c>
      <c r="V204" s="85" t="s">
        <v>840</v>
      </c>
      <c r="W204" s="83">
        <v>43646.49696759259</v>
      </c>
      <c r="X204" s="85" t="s">
        <v>1082</v>
      </c>
      <c r="Y204" s="81"/>
      <c r="Z204" s="81"/>
      <c r="AA204" s="87" t="s">
        <v>1490</v>
      </c>
      <c r="AB204" s="81"/>
      <c r="AC204" s="81" t="b">
        <v>0</v>
      </c>
      <c r="AD204" s="81">
        <v>7</v>
      </c>
      <c r="AE204" s="87" t="s">
        <v>1832</v>
      </c>
      <c r="AF204" s="81" t="b">
        <v>0</v>
      </c>
      <c r="AG204" s="81" t="s">
        <v>1864</v>
      </c>
      <c r="AH204" s="81"/>
      <c r="AI204" s="87" t="s">
        <v>1832</v>
      </c>
      <c r="AJ204" s="81" t="b">
        <v>0</v>
      </c>
      <c r="AK204" s="81">
        <v>3</v>
      </c>
      <c r="AL204" s="87" t="s">
        <v>1832</v>
      </c>
      <c r="AM204" s="81" t="s">
        <v>1892</v>
      </c>
      <c r="AN204" s="81" t="b">
        <v>0</v>
      </c>
      <c r="AO204" s="87" t="s">
        <v>1490</v>
      </c>
      <c r="AP204" s="81" t="s">
        <v>176</v>
      </c>
      <c r="AQ204" s="81">
        <v>0</v>
      </c>
      <c r="AR204" s="81">
        <v>0</v>
      </c>
      <c r="AS204" s="81"/>
      <c r="AT204" s="81"/>
      <c r="AU204" s="81"/>
      <c r="AV204" s="81"/>
      <c r="AW204" s="81"/>
      <c r="AX204" s="81"/>
      <c r="AY204" s="81"/>
      <c r="AZ204" s="81"/>
      <c r="BA204">
        <v>2</v>
      </c>
      <c r="BB204" s="80" t="str">
        <f>REPLACE(INDEX(GroupVertices[Group],MATCH(Edges[[#This Row],[Vertex 1]],GroupVertices[Vertex],0)),1,1,"")</f>
        <v>3</v>
      </c>
      <c r="BC204" s="80" t="str">
        <f>REPLACE(INDEX(GroupVertices[Group],MATCH(Edges[[#This Row],[Vertex 2]],GroupVertices[Vertex],0)),1,1,"")</f>
        <v>3</v>
      </c>
    </row>
    <row r="205" spans="1:55" ht="15">
      <c r="A205" s="66" t="s">
        <v>278</v>
      </c>
      <c r="B205" s="66" t="s">
        <v>349</v>
      </c>
      <c r="C205" s="67" t="s">
        <v>3308</v>
      </c>
      <c r="D205" s="68">
        <v>3.466666666666667</v>
      </c>
      <c r="E205" s="69" t="s">
        <v>136</v>
      </c>
      <c r="F205" s="70">
        <v>33.46666666666667</v>
      </c>
      <c r="G205" s="67"/>
      <c r="H205" s="71"/>
      <c r="I205" s="72"/>
      <c r="J205" s="72"/>
      <c r="K205" s="34"/>
      <c r="L205" s="79">
        <v>205</v>
      </c>
      <c r="M205" s="79"/>
      <c r="N205" s="74"/>
      <c r="O205" s="81" t="s">
        <v>394</v>
      </c>
      <c r="P205" s="83">
        <v>43646.49700231481</v>
      </c>
      <c r="Q205" s="81" t="s">
        <v>432</v>
      </c>
      <c r="R205" s="85" t="s">
        <v>682</v>
      </c>
      <c r="S205" s="81" t="s">
        <v>749</v>
      </c>
      <c r="T205" s="81" t="s">
        <v>781</v>
      </c>
      <c r="U205" s="85" t="s">
        <v>840</v>
      </c>
      <c r="V205" s="85" t="s">
        <v>840</v>
      </c>
      <c r="W205" s="83">
        <v>43646.49700231481</v>
      </c>
      <c r="X205" s="85" t="s">
        <v>1079</v>
      </c>
      <c r="Y205" s="81"/>
      <c r="Z205" s="81"/>
      <c r="AA205" s="87" t="s">
        <v>1487</v>
      </c>
      <c r="AB205" s="81"/>
      <c r="AC205" s="81" t="b">
        <v>0</v>
      </c>
      <c r="AD205" s="81">
        <v>7</v>
      </c>
      <c r="AE205" s="87" t="s">
        <v>1832</v>
      </c>
      <c r="AF205" s="81" t="b">
        <v>0</v>
      </c>
      <c r="AG205" s="81" t="s">
        <v>1864</v>
      </c>
      <c r="AH205" s="81"/>
      <c r="AI205" s="87" t="s">
        <v>1832</v>
      </c>
      <c r="AJ205" s="81" t="b">
        <v>0</v>
      </c>
      <c r="AK205" s="81">
        <v>4</v>
      </c>
      <c r="AL205" s="87" t="s">
        <v>1832</v>
      </c>
      <c r="AM205" s="81" t="s">
        <v>1892</v>
      </c>
      <c r="AN205" s="81" t="b">
        <v>0</v>
      </c>
      <c r="AO205" s="87" t="s">
        <v>1487</v>
      </c>
      <c r="AP205" s="81" t="s">
        <v>176</v>
      </c>
      <c r="AQ205" s="81">
        <v>0</v>
      </c>
      <c r="AR205" s="81">
        <v>0</v>
      </c>
      <c r="AS205" s="81"/>
      <c r="AT205" s="81"/>
      <c r="AU205" s="81"/>
      <c r="AV205" s="81"/>
      <c r="AW205" s="81"/>
      <c r="AX205" s="81"/>
      <c r="AY205" s="81"/>
      <c r="AZ205" s="81"/>
      <c r="BA205">
        <v>2</v>
      </c>
      <c r="BB205" s="80" t="str">
        <f>REPLACE(INDEX(GroupVertices[Group],MATCH(Edges[[#This Row],[Vertex 1]],GroupVertices[Vertex],0)),1,1,"")</f>
        <v>3</v>
      </c>
      <c r="BC205" s="80" t="str">
        <f>REPLACE(INDEX(GroupVertices[Group],MATCH(Edges[[#This Row],[Vertex 2]],GroupVertices[Vertex],0)),1,1,"")</f>
        <v>3</v>
      </c>
    </row>
    <row r="206" spans="1:55" ht="15">
      <c r="A206" s="66" t="s">
        <v>278</v>
      </c>
      <c r="B206" s="66" t="s">
        <v>350</v>
      </c>
      <c r="C206" s="67" t="s">
        <v>3308</v>
      </c>
      <c r="D206" s="68">
        <v>3.466666666666667</v>
      </c>
      <c r="E206" s="69" t="s">
        <v>136</v>
      </c>
      <c r="F206" s="70">
        <v>33.46666666666667</v>
      </c>
      <c r="G206" s="67"/>
      <c r="H206" s="71"/>
      <c r="I206" s="72"/>
      <c r="J206" s="72"/>
      <c r="K206" s="34"/>
      <c r="L206" s="79">
        <v>206</v>
      </c>
      <c r="M206" s="79"/>
      <c r="N206" s="74"/>
      <c r="O206" s="81" t="s">
        <v>394</v>
      </c>
      <c r="P206" s="83">
        <v>43646.49700231481</v>
      </c>
      <c r="Q206" s="81" t="s">
        <v>432</v>
      </c>
      <c r="R206" s="85" t="s">
        <v>682</v>
      </c>
      <c r="S206" s="81" t="s">
        <v>749</v>
      </c>
      <c r="T206" s="81" t="s">
        <v>781</v>
      </c>
      <c r="U206" s="85" t="s">
        <v>840</v>
      </c>
      <c r="V206" s="85" t="s">
        <v>840</v>
      </c>
      <c r="W206" s="83">
        <v>43646.49700231481</v>
      </c>
      <c r="X206" s="85" t="s">
        <v>1079</v>
      </c>
      <c r="Y206" s="81"/>
      <c r="Z206" s="81"/>
      <c r="AA206" s="87" t="s">
        <v>1487</v>
      </c>
      <c r="AB206" s="81"/>
      <c r="AC206" s="81" t="b">
        <v>0</v>
      </c>
      <c r="AD206" s="81">
        <v>7</v>
      </c>
      <c r="AE206" s="87" t="s">
        <v>1832</v>
      </c>
      <c r="AF206" s="81" t="b">
        <v>0</v>
      </c>
      <c r="AG206" s="81" t="s">
        <v>1864</v>
      </c>
      <c r="AH206" s="81"/>
      <c r="AI206" s="87" t="s">
        <v>1832</v>
      </c>
      <c r="AJ206" s="81" t="b">
        <v>0</v>
      </c>
      <c r="AK206" s="81">
        <v>4</v>
      </c>
      <c r="AL206" s="87" t="s">
        <v>1832</v>
      </c>
      <c r="AM206" s="81" t="s">
        <v>1892</v>
      </c>
      <c r="AN206" s="81" t="b">
        <v>0</v>
      </c>
      <c r="AO206" s="87" t="s">
        <v>1487</v>
      </c>
      <c r="AP206" s="81" t="s">
        <v>176</v>
      </c>
      <c r="AQ206" s="81">
        <v>0</v>
      </c>
      <c r="AR206" s="81">
        <v>0</v>
      </c>
      <c r="AS206" s="81"/>
      <c r="AT206" s="81"/>
      <c r="AU206" s="81"/>
      <c r="AV206" s="81"/>
      <c r="AW206" s="81"/>
      <c r="AX206" s="81"/>
      <c r="AY206" s="81"/>
      <c r="AZ206" s="81"/>
      <c r="BA206">
        <v>2</v>
      </c>
      <c r="BB206" s="80" t="str">
        <f>REPLACE(INDEX(GroupVertices[Group],MATCH(Edges[[#This Row],[Vertex 1]],GroupVertices[Vertex],0)),1,1,"")</f>
        <v>3</v>
      </c>
      <c r="BC206" s="80" t="str">
        <f>REPLACE(INDEX(GroupVertices[Group],MATCH(Edges[[#This Row],[Vertex 2]],GroupVertices[Vertex],0)),1,1,"")</f>
        <v>3</v>
      </c>
    </row>
    <row r="207" spans="1:55" ht="15">
      <c r="A207" s="66" t="s">
        <v>278</v>
      </c>
      <c r="B207" s="66" t="s">
        <v>303</v>
      </c>
      <c r="C207" s="67" t="s">
        <v>3308</v>
      </c>
      <c r="D207" s="68">
        <v>3.466666666666667</v>
      </c>
      <c r="E207" s="69" t="s">
        <v>136</v>
      </c>
      <c r="F207" s="70">
        <v>33.46666666666667</v>
      </c>
      <c r="G207" s="67"/>
      <c r="H207" s="71"/>
      <c r="I207" s="72"/>
      <c r="J207" s="72"/>
      <c r="K207" s="34"/>
      <c r="L207" s="79">
        <v>207</v>
      </c>
      <c r="M207" s="79"/>
      <c r="N207" s="74"/>
      <c r="O207" s="81" t="s">
        <v>394</v>
      </c>
      <c r="P207" s="83">
        <v>43646.49700231481</v>
      </c>
      <c r="Q207" s="81" t="s">
        <v>432</v>
      </c>
      <c r="R207" s="85" t="s">
        <v>682</v>
      </c>
      <c r="S207" s="81" t="s">
        <v>749</v>
      </c>
      <c r="T207" s="81" t="s">
        <v>781</v>
      </c>
      <c r="U207" s="85" t="s">
        <v>840</v>
      </c>
      <c r="V207" s="85" t="s">
        <v>840</v>
      </c>
      <c r="W207" s="83">
        <v>43646.49700231481</v>
      </c>
      <c r="X207" s="85" t="s">
        <v>1079</v>
      </c>
      <c r="Y207" s="81"/>
      <c r="Z207" s="81"/>
      <c r="AA207" s="87" t="s">
        <v>1487</v>
      </c>
      <c r="AB207" s="81"/>
      <c r="AC207" s="81" t="b">
        <v>0</v>
      </c>
      <c r="AD207" s="81">
        <v>7</v>
      </c>
      <c r="AE207" s="87" t="s">
        <v>1832</v>
      </c>
      <c r="AF207" s="81" t="b">
        <v>0</v>
      </c>
      <c r="AG207" s="81" t="s">
        <v>1864</v>
      </c>
      <c r="AH207" s="81"/>
      <c r="AI207" s="87" t="s">
        <v>1832</v>
      </c>
      <c r="AJ207" s="81" t="b">
        <v>0</v>
      </c>
      <c r="AK207" s="81">
        <v>4</v>
      </c>
      <c r="AL207" s="87" t="s">
        <v>1832</v>
      </c>
      <c r="AM207" s="81" t="s">
        <v>1892</v>
      </c>
      <c r="AN207" s="81" t="b">
        <v>0</v>
      </c>
      <c r="AO207" s="87" t="s">
        <v>1487</v>
      </c>
      <c r="AP207" s="81" t="s">
        <v>176</v>
      </c>
      <c r="AQ207" s="81">
        <v>0</v>
      </c>
      <c r="AR207" s="81">
        <v>0</v>
      </c>
      <c r="AS207" s="81"/>
      <c r="AT207" s="81"/>
      <c r="AU207" s="81"/>
      <c r="AV207" s="81"/>
      <c r="AW207" s="81"/>
      <c r="AX207" s="81"/>
      <c r="AY207" s="81"/>
      <c r="AZ207" s="81"/>
      <c r="BA207">
        <v>2</v>
      </c>
      <c r="BB207" s="80" t="str">
        <f>REPLACE(INDEX(GroupVertices[Group],MATCH(Edges[[#This Row],[Vertex 1]],GroupVertices[Vertex],0)),1,1,"")</f>
        <v>3</v>
      </c>
      <c r="BC207" s="80" t="str">
        <f>REPLACE(INDEX(GroupVertices[Group],MATCH(Edges[[#This Row],[Vertex 2]],GroupVertices[Vertex],0)),1,1,"")</f>
        <v>1</v>
      </c>
    </row>
    <row r="208" spans="1:55" ht="15">
      <c r="A208" s="66" t="s">
        <v>278</v>
      </c>
      <c r="B208" s="66" t="s">
        <v>336</v>
      </c>
      <c r="C208" s="67" t="s">
        <v>3308</v>
      </c>
      <c r="D208" s="68">
        <v>3.466666666666667</v>
      </c>
      <c r="E208" s="69" t="s">
        <v>136</v>
      </c>
      <c r="F208" s="70">
        <v>33.46666666666667</v>
      </c>
      <c r="G208" s="67"/>
      <c r="H208" s="71"/>
      <c r="I208" s="72"/>
      <c r="J208" s="72"/>
      <c r="K208" s="34"/>
      <c r="L208" s="79">
        <v>208</v>
      </c>
      <c r="M208" s="79"/>
      <c r="N208" s="74"/>
      <c r="O208" s="81" t="s">
        <v>394</v>
      </c>
      <c r="P208" s="83">
        <v>43646.49700231481</v>
      </c>
      <c r="Q208" s="81" t="s">
        <v>432</v>
      </c>
      <c r="R208" s="85" t="s">
        <v>682</v>
      </c>
      <c r="S208" s="81" t="s">
        <v>749</v>
      </c>
      <c r="T208" s="81" t="s">
        <v>781</v>
      </c>
      <c r="U208" s="85" t="s">
        <v>840</v>
      </c>
      <c r="V208" s="85" t="s">
        <v>840</v>
      </c>
      <c r="W208" s="83">
        <v>43646.49700231481</v>
      </c>
      <c r="X208" s="85" t="s">
        <v>1079</v>
      </c>
      <c r="Y208" s="81"/>
      <c r="Z208" s="81"/>
      <c r="AA208" s="87" t="s">
        <v>1487</v>
      </c>
      <c r="AB208" s="81"/>
      <c r="AC208" s="81" t="b">
        <v>0</v>
      </c>
      <c r="AD208" s="81">
        <v>7</v>
      </c>
      <c r="AE208" s="87" t="s">
        <v>1832</v>
      </c>
      <c r="AF208" s="81" t="b">
        <v>0</v>
      </c>
      <c r="AG208" s="81" t="s">
        <v>1864</v>
      </c>
      <c r="AH208" s="81"/>
      <c r="AI208" s="87" t="s">
        <v>1832</v>
      </c>
      <c r="AJ208" s="81" t="b">
        <v>0</v>
      </c>
      <c r="AK208" s="81">
        <v>4</v>
      </c>
      <c r="AL208" s="87" t="s">
        <v>1832</v>
      </c>
      <c r="AM208" s="81" t="s">
        <v>1892</v>
      </c>
      <c r="AN208" s="81" t="b">
        <v>0</v>
      </c>
      <c r="AO208" s="87" t="s">
        <v>1487</v>
      </c>
      <c r="AP208" s="81" t="s">
        <v>176</v>
      </c>
      <c r="AQ208" s="81">
        <v>0</v>
      </c>
      <c r="AR208" s="81">
        <v>0</v>
      </c>
      <c r="AS208" s="81"/>
      <c r="AT208" s="81"/>
      <c r="AU208" s="81"/>
      <c r="AV208" s="81"/>
      <c r="AW208" s="81"/>
      <c r="AX208" s="81"/>
      <c r="AY208" s="81"/>
      <c r="AZ208" s="81"/>
      <c r="BA208">
        <v>2</v>
      </c>
      <c r="BB208" s="80" t="str">
        <f>REPLACE(INDEX(GroupVertices[Group],MATCH(Edges[[#This Row],[Vertex 1]],GroupVertices[Vertex],0)),1,1,"")</f>
        <v>3</v>
      </c>
      <c r="BC208" s="80" t="str">
        <f>REPLACE(INDEX(GroupVertices[Group],MATCH(Edges[[#This Row],[Vertex 2]],GroupVertices[Vertex],0)),1,1,"")</f>
        <v>3</v>
      </c>
    </row>
    <row r="209" spans="1:55" ht="15">
      <c r="A209" s="66" t="s">
        <v>278</v>
      </c>
      <c r="B209" s="66" t="s">
        <v>351</v>
      </c>
      <c r="C209" s="67" t="s">
        <v>3308</v>
      </c>
      <c r="D209" s="68">
        <v>3.466666666666667</v>
      </c>
      <c r="E209" s="69" t="s">
        <v>136</v>
      </c>
      <c r="F209" s="70">
        <v>33.46666666666667</v>
      </c>
      <c r="G209" s="67"/>
      <c r="H209" s="71"/>
      <c r="I209" s="72"/>
      <c r="J209" s="72"/>
      <c r="K209" s="34"/>
      <c r="L209" s="79">
        <v>209</v>
      </c>
      <c r="M209" s="79"/>
      <c r="N209" s="74"/>
      <c r="O209" s="81" t="s">
        <v>394</v>
      </c>
      <c r="P209" s="83">
        <v>43646.49700231481</v>
      </c>
      <c r="Q209" s="81" t="s">
        <v>432</v>
      </c>
      <c r="R209" s="85" t="s">
        <v>682</v>
      </c>
      <c r="S209" s="81" t="s">
        <v>749</v>
      </c>
      <c r="T209" s="81" t="s">
        <v>781</v>
      </c>
      <c r="U209" s="85" t="s">
        <v>840</v>
      </c>
      <c r="V209" s="85" t="s">
        <v>840</v>
      </c>
      <c r="W209" s="83">
        <v>43646.49700231481</v>
      </c>
      <c r="X209" s="85" t="s">
        <v>1079</v>
      </c>
      <c r="Y209" s="81"/>
      <c r="Z209" s="81"/>
      <c r="AA209" s="87" t="s">
        <v>1487</v>
      </c>
      <c r="AB209" s="81"/>
      <c r="AC209" s="81" t="b">
        <v>0</v>
      </c>
      <c r="AD209" s="81">
        <v>7</v>
      </c>
      <c r="AE209" s="87" t="s">
        <v>1832</v>
      </c>
      <c r="AF209" s="81" t="b">
        <v>0</v>
      </c>
      <c r="AG209" s="81" t="s">
        <v>1864</v>
      </c>
      <c r="AH209" s="81"/>
      <c r="AI209" s="87" t="s">
        <v>1832</v>
      </c>
      <c r="AJ209" s="81" t="b">
        <v>0</v>
      </c>
      <c r="AK209" s="81">
        <v>4</v>
      </c>
      <c r="AL209" s="87" t="s">
        <v>1832</v>
      </c>
      <c r="AM209" s="81" t="s">
        <v>1892</v>
      </c>
      <c r="AN209" s="81" t="b">
        <v>0</v>
      </c>
      <c r="AO209" s="87" t="s">
        <v>1487</v>
      </c>
      <c r="AP209" s="81" t="s">
        <v>176</v>
      </c>
      <c r="AQ209" s="81">
        <v>0</v>
      </c>
      <c r="AR209" s="81">
        <v>0</v>
      </c>
      <c r="AS209" s="81"/>
      <c r="AT209" s="81"/>
      <c r="AU209" s="81"/>
      <c r="AV209" s="81"/>
      <c r="AW209" s="81"/>
      <c r="AX209" s="81"/>
      <c r="AY209" s="81"/>
      <c r="AZ209" s="81"/>
      <c r="BA209">
        <v>2</v>
      </c>
      <c r="BB209" s="80" t="str">
        <f>REPLACE(INDEX(GroupVertices[Group],MATCH(Edges[[#This Row],[Vertex 1]],GroupVertices[Vertex],0)),1,1,"")</f>
        <v>3</v>
      </c>
      <c r="BC209" s="80" t="str">
        <f>REPLACE(INDEX(GroupVertices[Group],MATCH(Edges[[#This Row],[Vertex 2]],GroupVertices[Vertex],0)),1,1,"")</f>
        <v>3</v>
      </c>
    </row>
    <row r="210" spans="1:55" ht="15">
      <c r="A210" s="66" t="s">
        <v>278</v>
      </c>
      <c r="B210" s="66" t="s">
        <v>279</v>
      </c>
      <c r="C210" s="67" t="s">
        <v>3308</v>
      </c>
      <c r="D210" s="68">
        <v>3.466666666666667</v>
      </c>
      <c r="E210" s="69" t="s">
        <v>136</v>
      </c>
      <c r="F210" s="70">
        <v>33.46666666666667</v>
      </c>
      <c r="G210" s="67"/>
      <c r="H210" s="71"/>
      <c r="I210" s="72"/>
      <c r="J210" s="72"/>
      <c r="K210" s="34"/>
      <c r="L210" s="79">
        <v>210</v>
      </c>
      <c r="M210" s="79"/>
      <c r="N210" s="74"/>
      <c r="O210" s="81" t="s">
        <v>394</v>
      </c>
      <c r="P210" s="83">
        <v>43646.49700231481</v>
      </c>
      <c r="Q210" s="81" t="s">
        <v>432</v>
      </c>
      <c r="R210" s="85" t="s">
        <v>682</v>
      </c>
      <c r="S210" s="81" t="s">
        <v>749</v>
      </c>
      <c r="T210" s="81" t="s">
        <v>781</v>
      </c>
      <c r="U210" s="85" t="s">
        <v>840</v>
      </c>
      <c r="V210" s="85" t="s">
        <v>840</v>
      </c>
      <c r="W210" s="83">
        <v>43646.49700231481</v>
      </c>
      <c r="X210" s="85" t="s">
        <v>1079</v>
      </c>
      <c r="Y210" s="81"/>
      <c r="Z210" s="81"/>
      <c r="AA210" s="87" t="s">
        <v>1487</v>
      </c>
      <c r="AB210" s="81"/>
      <c r="AC210" s="81" t="b">
        <v>0</v>
      </c>
      <c r="AD210" s="81">
        <v>7</v>
      </c>
      <c r="AE210" s="87" t="s">
        <v>1832</v>
      </c>
      <c r="AF210" s="81" t="b">
        <v>0</v>
      </c>
      <c r="AG210" s="81" t="s">
        <v>1864</v>
      </c>
      <c r="AH210" s="81"/>
      <c r="AI210" s="87" t="s">
        <v>1832</v>
      </c>
      <c r="AJ210" s="81" t="b">
        <v>0</v>
      </c>
      <c r="AK210" s="81">
        <v>4</v>
      </c>
      <c r="AL210" s="87" t="s">
        <v>1832</v>
      </c>
      <c r="AM210" s="81" t="s">
        <v>1892</v>
      </c>
      <c r="AN210" s="81" t="b">
        <v>0</v>
      </c>
      <c r="AO210" s="87" t="s">
        <v>1487</v>
      </c>
      <c r="AP210" s="81" t="s">
        <v>176</v>
      </c>
      <c r="AQ210" s="81">
        <v>0</v>
      </c>
      <c r="AR210" s="81">
        <v>0</v>
      </c>
      <c r="AS210" s="81"/>
      <c r="AT210" s="81"/>
      <c r="AU210" s="81"/>
      <c r="AV210" s="81"/>
      <c r="AW210" s="81"/>
      <c r="AX210" s="81"/>
      <c r="AY210" s="81"/>
      <c r="AZ210" s="81"/>
      <c r="BA210">
        <v>2</v>
      </c>
      <c r="BB210" s="80" t="str">
        <f>REPLACE(INDEX(GroupVertices[Group],MATCH(Edges[[#This Row],[Vertex 1]],GroupVertices[Vertex],0)),1,1,"")</f>
        <v>3</v>
      </c>
      <c r="BC210" s="80" t="str">
        <f>REPLACE(INDEX(GroupVertices[Group],MATCH(Edges[[#This Row],[Vertex 2]],GroupVertices[Vertex],0)),1,1,"")</f>
        <v>3</v>
      </c>
    </row>
    <row r="211" spans="1:55" ht="15">
      <c r="A211" s="66" t="s">
        <v>278</v>
      </c>
      <c r="B211" s="66" t="s">
        <v>347</v>
      </c>
      <c r="C211" s="67" t="s">
        <v>3308</v>
      </c>
      <c r="D211" s="68">
        <v>3.466666666666667</v>
      </c>
      <c r="E211" s="69" t="s">
        <v>136</v>
      </c>
      <c r="F211" s="70">
        <v>33.46666666666667</v>
      </c>
      <c r="G211" s="67"/>
      <c r="H211" s="71"/>
      <c r="I211" s="72"/>
      <c r="J211" s="72"/>
      <c r="K211" s="34"/>
      <c r="L211" s="79">
        <v>211</v>
      </c>
      <c r="M211" s="79"/>
      <c r="N211" s="74"/>
      <c r="O211" s="81" t="s">
        <v>394</v>
      </c>
      <c r="P211" s="83">
        <v>43646.49700231481</v>
      </c>
      <c r="Q211" s="81" t="s">
        <v>432</v>
      </c>
      <c r="R211" s="85" t="s">
        <v>682</v>
      </c>
      <c r="S211" s="81" t="s">
        <v>749</v>
      </c>
      <c r="T211" s="81" t="s">
        <v>781</v>
      </c>
      <c r="U211" s="85" t="s">
        <v>840</v>
      </c>
      <c r="V211" s="85" t="s">
        <v>840</v>
      </c>
      <c r="W211" s="83">
        <v>43646.49700231481</v>
      </c>
      <c r="X211" s="85" t="s">
        <v>1079</v>
      </c>
      <c r="Y211" s="81"/>
      <c r="Z211" s="81"/>
      <c r="AA211" s="87" t="s">
        <v>1487</v>
      </c>
      <c r="AB211" s="81"/>
      <c r="AC211" s="81" t="b">
        <v>0</v>
      </c>
      <c r="AD211" s="81">
        <v>7</v>
      </c>
      <c r="AE211" s="87" t="s">
        <v>1832</v>
      </c>
      <c r="AF211" s="81" t="b">
        <v>0</v>
      </c>
      <c r="AG211" s="81" t="s">
        <v>1864</v>
      </c>
      <c r="AH211" s="81"/>
      <c r="AI211" s="87" t="s">
        <v>1832</v>
      </c>
      <c r="AJ211" s="81" t="b">
        <v>0</v>
      </c>
      <c r="AK211" s="81">
        <v>4</v>
      </c>
      <c r="AL211" s="87" t="s">
        <v>1832</v>
      </c>
      <c r="AM211" s="81" t="s">
        <v>1892</v>
      </c>
      <c r="AN211" s="81" t="b">
        <v>0</v>
      </c>
      <c r="AO211" s="87" t="s">
        <v>1487</v>
      </c>
      <c r="AP211" s="81" t="s">
        <v>176</v>
      </c>
      <c r="AQ211" s="81">
        <v>0</v>
      </c>
      <c r="AR211" s="81">
        <v>0</v>
      </c>
      <c r="AS211" s="81"/>
      <c r="AT211" s="81"/>
      <c r="AU211" s="81"/>
      <c r="AV211" s="81"/>
      <c r="AW211" s="81"/>
      <c r="AX211" s="81"/>
      <c r="AY211" s="81"/>
      <c r="AZ211" s="81"/>
      <c r="BA211">
        <v>2</v>
      </c>
      <c r="BB211" s="80" t="str">
        <f>REPLACE(INDEX(GroupVertices[Group],MATCH(Edges[[#This Row],[Vertex 1]],GroupVertices[Vertex],0)),1,1,"")</f>
        <v>3</v>
      </c>
      <c r="BC211" s="80" t="str">
        <f>REPLACE(INDEX(GroupVertices[Group],MATCH(Edges[[#This Row],[Vertex 2]],GroupVertices[Vertex],0)),1,1,"")</f>
        <v>3</v>
      </c>
    </row>
    <row r="212" spans="1:55" ht="15">
      <c r="A212" s="66" t="s">
        <v>278</v>
      </c>
      <c r="B212" s="66" t="s">
        <v>280</v>
      </c>
      <c r="C212" s="67" t="s">
        <v>3308</v>
      </c>
      <c r="D212" s="68">
        <v>3.466666666666667</v>
      </c>
      <c r="E212" s="69" t="s">
        <v>136</v>
      </c>
      <c r="F212" s="70">
        <v>33.46666666666667</v>
      </c>
      <c r="G212" s="67"/>
      <c r="H212" s="71"/>
      <c r="I212" s="72"/>
      <c r="J212" s="72"/>
      <c r="K212" s="34"/>
      <c r="L212" s="79">
        <v>212</v>
      </c>
      <c r="M212" s="79"/>
      <c r="N212" s="74"/>
      <c r="O212" s="81" t="s">
        <v>394</v>
      </c>
      <c r="P212" s="83">
        <v>43646.49700231481</v>
      </c>
      <c r="Q212" s="81" t="s">
        <v>432</v>
      </c>
      <c r="R212" s="85" t="s">
        <v>682</v>
      </c>
      <c r="S212" s="81" t="s">
        <v>749</v>
      </c>
      <c r="T212" s="81" t="s">
        <v>781</v>
      </c>
      <c r="U212" s="85" t="s">
        <v>840</v>
      </c>
      <c r="V212" s="85" t="s">
        <v>840</v>
      </c>
      <c r="W212" s="83">
        <v>43646.49700231481</v>
      </c>
      <c r="X212" s="85" t="s">
        <v>1079</v>
      </c>
      <c r="Y212" s="81"/>
      <c r="Z212" s="81"/>
      <c r="AA212" s="87" t="s">
        <v>1487</v>
      </c>
      <c r="AB212" s="81"/>
      <c r="AC212" s="81" t="b">
        <v>0</v>
      </c>
      <c r="AD212" s="81">
        <v>7</v>
      </c>
      <c r="AE212" s="87" t="s">
        <v>1832</v>
      </c>
      <c r="AF212" s="81" t="b">
        <v>0</v>
      </c>
      <c r="AG212" s="81" t="s">
        <v>1864</v>
      </c>
      <c r="AH212" s="81"/>
      <c r="AI212" s="87" t="s">
        <v>1832</v>
      </c>
      <c r="AJ212" s="81" t="b">
        <v>0</v>
      </c>
      <c r="AK212" s="81">
        <v>4</v>
      </c>
      <c r="AL212" s="87" t="s">
        <v>1832</v>
      </c>
      <c r="AM212" s="81" t="s">
        <v>1892</v>
      </c>
      <c r="AN212" s="81" t="b">
        <v>0</v>
      </c>
      <c r="AO212" s="87" t="s">
        <v>1487</v>
      </c>
      <c r="AP212" s="81" t="s">
        <v>176</v>
      </c>
      <c r="AQ212" s="81">
        <v>0</v>
      </c>
      <c r="AR212" s="81">
        <v>0</v>
      </c>
      <c r="AS212" s="81"/>
      <c r="AT212" s="81"/>
      <c r="AU212" s="81"/>
      <c r="AV212" s="81"/>
      <c r="AW212" s="81"/>
      <c r="AX212" s="81"/>
      <c r="AY212" s="81"/>
      <c r="AZ212" s="81"/>
      <c r="BA212">
        <v>2</v>
      </c>
      <c r="BB212" s="80" t="str">
        <f>REPLACE(INDEX(GroupVertices[Group],MATCH(Edges[[#This Row],[Vertex 1]],GroupVertices[Vertex],0)),1,1,"")</f>
        <v>3</v>
      </c>
      <c r="BC212" s="80" t="str">
        <f>REPLACE(INDEX(GroupVertices[Group],MATCH(Edges[[#This Row],[Vertex 2]],GroupVertices[Vertex],0)),1,1,"")</f>
        <v>3</v>
      </c>
    </row>
    <row r="213" spans="1:55" ht="15">
      <c r="A213" s="66" t="s">
        <v>278</v>
      </c>
      <c r="B213" s="66" t="s">
        <v>348</v>
      </c>
      <c r="C213" s="67" t="s">
        <v>3308</v>
      </c>
      <c r="D213" s="68">
        <v>3.466666666666667</v>
      </c>
      <c r="E213" s="69" t="s">
        <v>136</v>
      </c>
      <c r="F213" s="70">
        <v>33.46666666666667</v>
      </c>
      <c r="G213" s="67"/>
      <c r="H213" s="71"/>
      <c r="I213" s="72"/>
      <c r="J213" s="72"/>
      <c r="K213" s="34"/>
      <c r="L213" s="79">
        <v>213</v>
      </c>
      <c r="M213" s="79"/>
      <c r="N213" s="74"/>
      <c r="O213" s="81" t="s">
        <v>394</v>
      </c>
      <c r="P213" s="83">
        <v>43646.49700231481</v>
      </c>
      <c r="Q213" s="81" t="s">
        <v>432</v>
      </c>
      <c r="R213" s="85" t="s">
        <v>682</v>
      </c>
      <c r="S213" s="81" t="s">
        <v>749</v>
      </c>
      <c r="T213" s="81" t="s">
        <v>781</v>
      </c>
      <c r="U213" s="85" t="s">
        <v>840</v>
      </c>
      <c r="V213" s="85" t="s">
        <v>840</v>
      </c>
      <c r="W213" s="83">
        <v>43646.49700231481</v>
      </c>
      <c r="X213" s="85" t="s">
        <v>1079</v>
      </c>
      <c r="Y213" s="81"/>
      <c r="Z213" s="81"/>
      <c r="AA213" s="87" t="s">
        <v>1487</v>
      </c>
      <c r="AB213" s="81"/>
      <c r="AC213" s="81" t="b">
        <v>0</v>
      </c>
      <c r="AD213" s="81">
        <v>7</v>
      </c>
      <c r="AE213" s="87" t="s">
        <v>1832</v>
      </c>
      <c r="AF213" s="81" t="b">
        <v>0</v>
      </c>
      <c r="AG213" s="81" t="s">
        <v>1864</v>
      </c>
      <c r="AH213" s="81"/>
      <c r="AI213" s="87" t="s">
        <v>1832</v>
      </c>
      <c r="AJ213" s="81" t="b">
        <v>0</v>
      </c>
      <c r="AK213" s="81">
        <v>4</v>
      </c>
      <c r="AL213" s="87" t="s">
        <v>1832</v>
      </c>
      <c r="AM213" s="81" t="s">
        <v>1892</v>
      </c>
      <c r="AN213" s="81" t="b">
        <v>0</v>
      </c>
      <c r="AO213" s="87" t="s">
        <v>1487</v>
      </c>
      <c r="AP213" s="81" t="s">
        <v>176</v>
      </c>
      <c r="AQ213" s="81">
        <v>0</v>
      </c>
      <c r="AR213" s="81">
        <v>0</v>
      </c>
      <c r="AS213" s="81"/>
      <c r="AT213" s="81"/>
      <c r="AU213" s="81"/>
      <c r="AV213" s="81"/>
      <c r="AW213" s="81"/>
      <c r="AX213" s="81"/>
      <c r="AY213" s="81"/>
      <c r="AZ213" s="81"/>
      <c r="BA213">
        <v>2</v>
      </c>
      <c r="BB213" s="80" t="str">
        <f>REPLACE(INDEX(GroupVertices[Group],MATCH(Edges[[#This Row],[Vertex 1]],GroupVertices[Vertex],0)),1,1,"")</f>
        <v>3</v>
      </c>
      <c r="BC213" s="80" t="str">
        <f>REPLACE(INDEX(GroupVertices[Group],MATCH(Edges[[#This Row],[Vertex 2]],GroupVertices[Vertex],0)),1,1,"")</f>
        <v>3</v>
      </c>
    </row>
    <row r="214" spans="1:55" ht="15">
      <c r="A214" s="66" t="s">
        <v>278</v>
      </c>
      <c r="B214" s="66" t="s">
        <v>281</v>
      </c>
      <c r="C214" s="67" t="s">
        <v>3308</v>
      </c>
      <c r="D214" s="68">
        <v>3.466666666666667</v>
      </c>
      <c r="E214" s="69" t="s">
        <v>136</v>
      </c>
      <c r="F214" s="70">
        <v>33.46666666666667</v>
      </c>
      <c r="G214" s="67"/>
      <c r="H214" s="71"/>
      <c r="I214" s="72"/>
      <c r="J214" s="72"/>
      <c r="K214" s="34"/>
      <c r="L214" s="79">
        <v>214</v>
      </c>
      <c r="M214" s="79"/>
      <c r="N214" s="74"/>
      <c r="O214" s="81" t="s">
        <v>394</v>
      </c>
      <c r="P214" s="83">
        <v>43646.49700231481</v>
      </c>
      <c r="Q214" s="81" t="s">
        <v>432</v>
      </c>
      <c r="R214" s="85" t="s">
        <v>682</v>
      </c>
      <c r="S214" s="81" t="s">
        <v>749</v>
      </c>
      <c r="T214" s="81" t="s">
        <v>781</v>
      </c>
      <c r="U214" s="85" t="s">
        <v>840</v>
      </c>
      <c r="V214" s="85" t="s">
        <v>840</v>
      </c>
      <c r="W214" s="83">
        <v>43646.49700231481</v>
      </c>
      <c r="X214" s="85" t="s">
        <v>1079</v>
      </c>
      <c r="Y214" s="81"/>
      <c r="Z214" s="81"/>
      <c r="AA214" s="87" t="s">
        <v>1487</v>
      </c>
      <c r="AB214" s="81"/>
      <c r="AC214" s="81" t="b">
        <v>0</v>
      </c>
      <c r="AD214" s="81">
        <v>7</v>
      </c>
      <c r="AE214" s="87" t="s">
        <v>1832</v>
      </c>
      <c r="AF214" s="81" t="b">
        <v>0</v>
      </c>
      <c r="AG214" s="81" t="s">
        <v>1864</v>
      </c>
      <c r="AH214" s="81"/>
      <c r="AI214" s="87" t="s">
        <v>1832</v>
      </c>
      <c r="AJ214" s="81" t="b">
        <v>0</v>
      </c>
      <c r="AK214" s="81">
        <v>4</v>
      </c>
      <c r="AL214" s="87" t="s">
        <v>1832</v>
      </c>
      <c r="AM214" s="81" t="s">
        <v>1892</v>
      </c>
      <c r="AN214" s="81" t="b">
        <v>0</v>
      </c>
      <c r="AO214" s="87" t="s">
        <v>1487</v>
      </c>
      <c r="AP214" s="81" t="s">
        <v>176</v>
      </c>
      <c r="AQ214" s="81">
        <v>0</v>
      </c>
      <c r="AR214" s="81">
        <v>0</v>
      </c>
      <c r="AS214" s="81"/>
      <c r="AT214" s="81"/>
      <c r="AU214" s="81"/>
      <c r="AV214" s="81"/>
      <c r="AW214" s="81"/>
      <c r="AX214" s="81"/>
      <c r="AY214" s="81"/>
      <c r="AZ214" s="81"/>
      <c r="BA214">
        <v>2</v>
      </c>
      <c r="BB214" s="80" t="str">
        <f>REPLACE(INDEX(GroupVertices[Group],MATCH(Edges[[#This Row],[Vertex 1]],GroupVertices[Vertex],0)),1,1,"")</f>
        <v>3</v>
      </c>
      <c r="BC214" s="80" t="str">
        <f>REPLACE(INDEX(GroupVertices[Group],MATCH(Edges[[#This Row],[Vertex 2]],GroupVertices[Vertex],0)),1,1,"")</f>
        <v>3</v>
      </c>
    </row>
    <row r="215" spans="1:55" ht="15">
      <c r="A215" s="66" t="s">
        <v>279</v>
      </c>
      <c r="B215" s="66" t="s">
        <v>278</v>
      </c>
      <c r="C215" s="67" t="s">
        <v>3308</v>
      </c>
      <c r="D215" s="68">
        <v>3.466666666666667</v>
      </c>
      <c r="E215" s="69" t="s">
        <v>136</v>
      </c>
      <c r="F215" s="70">
        <v>33.46666666666667</v>
      </c>
      <c r="G215" s="67"/>
      <c r="H215" s="71"/>
      <c r="I215" s="72"/>
      <c r="J215" s="72"/>
      <c r="K215" s="34"/>
      <c r="L215" s="79">
        <v>215</v>
      </c>
      <c r="M215" s="79"/>
      <c r="N215" s="74"/>
      <c r="O215" s="81" t="s">
        <v>394</v>
      </c>
      <c r="P215" s="83">
        <v>43646.56626157407</v>
      </c>
      <c r="Q215" s="81" t="s">
        <v>403</v>
      </c>
      <c r="R215" s="85" t="s">
        <v>682</v>
      </c>
      <c r="S215" s="81" t="s">
        <v>749</v>
      </c>
      <c r="T215" s="81" t="s">
        <v>348</v>
      </c>
      <c r="U215" s="81"/>
      <c r="V215" s="85" t="s">
        <v>951</v>
      </c>
      <c r="W215" s="83">
        <v>43646.56626157407</v>
      </c>
      <c r="X215" s="85" t="s">
        <v>1080</v>
      </c>
      <c r="Y215" s="81"/>
      <c r="Z215" s="81"/>
      <c r="AA215" s="87" t="s">
        <v>1488</v>
      </c>
      <c r="AB215" s="81"/>
      <c r="AC215" s="81" t="b">
        <v>0</v>
      </c>
      <c r="AD215" s="81">
        <v>0</v>
      </c>
      <c r="AE215" s="87" t="s">
        <v>1832</v>
      </c>
      <c r="AF215" s="81" t="b">
        <v>0</v>
      </c>
      <c r="AG215" s="81" t="s">
        <v>1864</v>
      </c>
      <c r="AH215" s="81"/>
      <c r="AI215" s="87" t="s">
        <v>1832</v>
      </c>
      <c r="AJ215" s="81" t="b">
        <v>0</v>
      </c>
      <c r="AK215" s="81">
        <v>4</v>
      </c>
      <c r="AL215" s="87" t="s">
        <v>1487</v>
      </c>
      <c r="AM215" s="81" t="s">
        <v>1882</v>
      </c>
      <c r="AN215" s="81" t="b">
        <v>0</v>
      </c>
      <c r="AO215" s="87" t="s">
        <v>1487</v>
      </c>
      <c r="AP215" s="81" t="s">
        <v>176</v>
      </c>
      <c r="AQ215" s="81">
        <v>0</v>
      </c>
      <c r="AR215" s="81">
        <v>0</v>
      </c>
      <c r="AS215" s="81"/>
      <c r="AT215" s="81"/>
      <c r="AU215" s="81"/>
      <c r="AV215" s="81"/>
      <c r="AW215" s="81"/>
      <c r="AX215" s="81"/>
      <c r="AY215" s="81"/>
      <c r="AZ215" s="81"/>
      <c r="BA215">
        <v>2</v>
      </c>
      <c r="BB215" s="80" t="str">
        <f>REPLACE(INDEX(GroupVertices[Group],MATCH(Edges[[#This Row],[Vertex 1]],GroupVertices[Vertex],0)),1,1,"")</f>
        <v>3</v>
      </c>
      <c r="BC215" s="80" t="str">
        <f>REPLACE(INDEX(GroupVertices[Group],MATCH(Edges[[#This Row],[Vertex 2]],GroupVertices[Vertex],0)),1,1,"")</f>
        <v>3</v>
      </c>
    </row>
    <row r="216" spans="1:55" ht="15">
      <c r="A216" s="66" t="s">
        <v>279</v>
      </c>
      <c r="B216" s="66" t="s">
        <v>278</v>
      </c>
      <c r="C216" s="67" t="s">
        <v>3308</v>
      </c>
      <c r="D216" s="68">
        <v>3.466666666666667</v>
      </c>
      <c r="E216" s="69" t="s">
        <v>136</v>
      </c>
      <c r="F216" s="70">
        <v>33.46666666666667</v>
      </c>
      <c r="G216" s="67"/>
      <c r="H216" s="71"/>
      <c r="I216" s="72"/>
      <c r="J216" s="72"/>
      <c r="K216" s="34"/>
      <c r="L216" s="79">
        <v>216</v>
      </c>
      <c r="M216" s="79"/>
      <c r="N216" s="74"/>
      <c r="O216" s="81" t="s">
        <v>394</v>
      </c>
      <c r="P216" s="83">
        <v>43646.56636574074</v>
      </c>
      <c r="Q216" s="81" t="s">
        <v>434</v>
      </c>
      <c r="R216" s="85" t="s">
        <v>682</v>
      </c>
      <c r="S216" s="81" t="s">
        <v>749</v>
      </c>
      <c r="T216" s="81" t="s">
        <v>348</v>
      </c>
      <c r="U216" s="81"/>
      <c r="V216" s="85" t="s">
        <v>951</v>
      </c>
      <c r="W216" s="83">
        <v>43646.56636574074</v>
      </c>
      <c r="X216" s="85" t="s">
        <v>1083</v>
      </c>
      <c r="Y216" s="81"/>
      <c r="Z216" s="81"/>
      <c r="AA216" s="87" t="s">
        <v>1491</v>
      </c>
      <c r="AB216" s="81"/>
      <c r="AC216" s="81" t="b">
        <v>0</v>
      </c>
      <c r="AD216" s="81">
        <v>0</v>
      </c>
      <c r="AE216" s="87" t="s">
        <v>1832</v>
      </c>
      <c r="AF216" s="81" t="b">
        <v>0</v>
      </c>
      <c r="AG216" s="81" t="s">
        <v>1864</v>
      </c>
      <c r="AH216" s="81"/>
      <c r="AI216" s="87" t="s">
        <v>1832</v>
      </c>
      <c r="AJ216" s="81" t="b">
        <v>0</v>
      </c>
      <c r="AK216" s="81">
        <v>3</v>
      </c>
      <c r="AL216" s="87" t="s">
        <v>1490</v>
      </c>
      <c r="AM216" s="81" t="s">
        <v>1882</v>
      </c>
      <c r="AN216" s="81" t="b">
        <v>0</v>
      </c>
      <c r="AO216" s="87" t="s">
        <v>1490</v>
      </c>
      <c r="AP216" s="81" t="s">
        <v>176</v>
      </c>
      <c r="AQ216" s="81">
        <v>0</v>
      </c>
      <c r="AR216" s="81">
        <v>0</v>
      </c>
      <c r="AS216" s="81"/>
      <c r="AT216" s="81"/>
      <c r="AU216" s="81"/>
      <c r="AV216" s="81"/>
      <c r="AW216" s="81"/>
      <c r="AX216" s="81"/>
      <c r="AY216" s="81"/>
      <c r="AZ216" s="81"/>
      <c r="BA216">
        <v>2</v>
      </c>
      <c r="BB216" s="80" t="str">
        <f>REPLACE(INDEX(GroupVertices[Group],MATCH(Edges[[#This Row],[Vertex 1]],GroupVertices[Vertex],0)),1,1,"")</f>
        <v>3</v>
      </c>
      <c r="BC216" s="80" t="str">
        <f>REPLACE(INDEX(GroupVertices[Group],MATCH(Edges[[#This Row],[Vertex 2]],GroupVertices[Vertex],0)),1,1,"")</f>
        <v>3</v>
      </c>
    </row>
    <row r="217" spans="1:55" ht="15">
      <c r="A217" s="66" t="s">
        <v>279</v>
      </c>
      <c r="B217" s="66" t="s">
        <v>278</v>
      </c>
      <c r="C217" s="67" t="s">
        <v>3307</v>
      </c>
      <c r="D217" s="68">
        <v>3</v>
      </c>
      <c r="E217" s="69" t="s">
        <v>132</v>
      </c>
      <c r="F217" s="70">
        <v>35</v>
      </c>
      <c r="G217" s="67"/>
      <c r="H217" s="71"/>
      <c r="I217" s="72"/>
      <c r="J217" s="72"/>
      <c r="K217" s="34"/>
      <c r="L217" s="79">
        <v>217</v>
      </c>
      <c r="M217" s="79"/>
      <c r="N217" s="74"/>
      <c r="O217" s="81" t="s">
        <v>395</v>
      </c>
      <c r="P217" s="83">
        <v>43646.571064814816</v>
      </c>
      <c r="Q217" s="81" t="s">
        <v>435</v>
      </c>
      <c r="R217" s="81"/>
      <c r="S217" s="81"/>
      <c r="T217" s="81"/>
      <c r="U217" s="81"/>
      <c r="V217" s="85" t="s">
        <v>951</v>
      </c>
      <c r="W217" s="83">
        <v>43646.571064814816</v>
      </c>
      <c r="X217" s="85" t="s">
        <v>1084</v>
      </c>
      <c r="Y217" s="81"/>
      <c r="Z217" s="81"/>
      <c r="AA217" s="87" t="s">
        <v>1492</v>
      </c>
      <c r="AB217" s="87" t="s">
        <v>1490</v>
      </c>
      <c r="AC217" s="81" t="b">
        <v>0</v>
      </c>
      <c r="AD217" s="81">
        <v>1</v>
      </c>
      <c r="AE217" s="87" t="s">
        <v>1838</v>
      </c>
      <c r="AF217" s="81" t="b">
        <v>0</v>
      </c>
      <c r="AG217" s="81" t="s">
        <v>1866</v>
      </c>
      <c r="AH217" s="81"/>
      <c r="AI217" s="87" t="s">
        <v>1832</v>
      </c>
      <c r="AJ217" s="81" t="b">
        <v>0</v>
      </c>
      <c r="AK217" s="81">
        <v>0</v>
      </c>
      <c r="AL217" s="87" t="s">
        <v>1832</v>
      </c>
      <c r="AM217" s="81" t="s">
        <v>1882</v>
      </c>
      <c r="AN217" s="81" t="b">
        <v>0</v>
      </c>
      <c r="AO217" s="87" t="s">
        <v>1490</v>
      </c>
      <c r="AP217" s="81" t="s">
        <v>176</v>
      </c>
      <c r="AQ217" s="81">
        <v>0</v>
      </c>
      <c r="AR217" s="81">
        <v>0</v>
      </c>
      <c r="AS217" s="81"/>
      <c r="AT217" s="81"/>
      <c r="AU217" s="81"/>
      <c r="AV217" s="81"/>
      <c r="AW217" s="81"/>
      <c r="AX217" s="81"/>
      <c r="AY217" s="81"/>
      <c r="AZ217" s="81"/>
      <c r="BA217">
        <v>1</v>
      </c>
      <c r="BB217" s="80" t="str">
        <f>REPLACE(INDEX(GroupVertices[Group],MATCH(Edges[[#This Row],[Vertex 1]],GroupVertices[Vertex],0)),1,1,"")</f>
        <v>3</v>
      </c>
      <c r="BC217" s="80" t="str">
        <f>REPLACE(INDEX(GroupVertices[Group],MATCH(Edges[[#This Row],[Vertex 2]],GroupVertices[Vertex],0)),1,1,"")</f>
        <v>3</v>
      </c>
    </row>
    <row r="218" spans="1:55" ht="15">
      <c r="A218" s="66" t="s">
        <v>280</v>
      </c>
      <c r="B218" s="66" t="s">
        <v>278</v>
      </c>
      <c r="C218" s="67" t="s">
        <v>3308</v>
      </c>
      <c r="D218" s="68">
        <v>3.466666666666667</v>
      </c>
      <c r="E218" s="69" t="s">
        <v>136</v>
      </c>
      <c r="F218" s="70">
        <v>33.46666666666667</v>
      </c>
      <c r="G218" s="67"/>
      <c r="H218" s="71"/>
      <c r="I218" s="72"/>
      <c r="J218" s="72"/>
      <c r="K218" s="34"/>
      <c r="L218" s="79">
        <v>218</v>
      </c>
      <c r="M218" s="79"/>
      <c r="N218" s="74"/>
      <c r="O218" s="81" t="s">
        <v>394</v>
      </c>
      <c r="P218" s="83">
        <v>43646.500625</v>
      </c>
      <c r="Q218" s="81" t="s">
        <v>434</v>
      </c>
      <c r="R218" s="85" t="s">
        <v>682</v>
      </c>
      <c r="S218" s="81" t="s">
        <v>749</v>
      </c>
      <c r="T218" s="81" t="s">
        <v>348</v>
      </c>
      <c r="U218" s="81"/>
      <c r="V218" s="85" t="s">
        <v>952</v>
      </c>
      <c r="W218" s="83">
        <v>43646.500625</v>
      </c>
      <c r="X218" s="85" t="s">
        <v>1085</v>
      </c>
      <c r="Y218" s="81"/>
      <c r="Z218" s="81"/>
      <c r="AA218" s="87" t="s">
        <v>1493</v>
      </c>
      <c r="AB218" s="81"/>
      <c r="AC218" s="81" t="b">
        <v>0</v>
      </c>
      <c r="AD218" s="81">
        <v>0</v>
      </c>
      <c r="AE218" s="87" t="s">
        <v>1832</v>
      </c>
      <c r="AF218" s="81" t="b">
        <v>0</v>
      </c>
      <c r="AG218" s="81" t="s">
        <v>1864</v>
      </c>
      <c r="AH218" s="81"/>
      <c r="AI218" s="87" t="s">
        <v>1832</v>
      </c>
      <c r="AJ218" s="81" t="b">
        <v>0</v>
      </c>
      <c r="AK218" s="81">
        <v>3</v>
      </c>
      <c r="AL218" s="87" t="s">
        <v>1490</v>
      </c>
      <c r="AM218" s="81" t="s">
        <v>1881</v>
      </c>
      <c r="AN218" s="81" t="b">
        <v>0</v>
      </c>
      <c r="AO218" s="87" t="s">
        <v>1490</v>
      </c>
      <c r="AP218" s="81" t="s">
        <v>176</v>
      </c>
      <c r="AQ218" s="81">
        <v>0</v>
      </c>
      <c r="AR218" s="81">
        <v>0</v>
      </c>
      <c r="AS218" s="81"/>
      <c r="AT218" s="81"/>
      <c r="AU218" s="81"/>
      <c r="AV218" s="81"/>
      <c r="AW218" s="81"/>
      <c r="AX218" s="81"/>
      <c r="AY218" s="81"/>
      <c r="AZ218" s="81"/>
      <c r="BA218">
        <v>2</v>
      </c>
      <c r="BB218" s="80" t="str">
        <f>REPLACE(INDEX(GroupVertices[Group],MATCH(Edges[[#This Row],[Vertex 1]],GroupVertices[Vertex],0)),1,1,"")</f>
        <v>3</v>
      </c>
      <c r="BC218" s="80" t="str">
        <f>REPLACE(INDEX(GroupVertices[Group],MATCH(Edges[[#This Row],[Vertex 2]],GroupVertices[Vertex],0)),1,1,"")</f>
        <v>3</v>
      </c>
    </row>
    <row r="219" spans="1:55" ht="15">
      <c r="A219" s="66" t="s">
        <v>280</v>
      </c>
      <c r="B219" s="66" t="s">
        <v>278</v>
      </c>
      <c r="C219" s="67" t="s">
        <v>3308</v>
      </c>
      <c r="D219" s="68">
        <v>3.466666666666667</v>
      </c>
      <c r="E219" s="69" t="s">
        <v>136</v>
      </c>
      <c r="F219" s="70">
        <v>33.46666666666667</v>
      </c>
      <c r="G219" s="67"/>
      <c r="H219" s="71"/>
      <c r="I219" s="72"/>
      <c r="J219" s="72"/>
      <c r="K219" s="34"/>
      <c r="L219" s="79">
        <v>219</v>
      </c>
      <c r="M219" s="79"/>
      <c r="N219" s="74"/>
      <c r="O219" s="81" t="s">
        <v>394</v>
      </c>
      <c r="P219" s="83">
        <v>43646.53071759259</v>
      </c>
      <c r="Q219" s="81" t="s">
        <v>403</v>
      </c>
      <c r="R219" s="85" t="s">
        <v>682</v>
      </c>
      <c r="S219" s="81" t="s">
        <v>749</v>
      </c>
      <c r="T219" s="81" t="s">
        <v>348</v>
      </c>
      <c r="U219" s="81"/>
      <c r="V219" s="85" t="s">
        <v>952</v>
      </c>
      <c r="W219" s="83">
        <v>43646.53071759259</v>
      </c>
      <c r="X219" s="85" t="s">
        <v>1081</v>
      </c>
      <c r="Y219" s="81"/>
      <c r="Z219" s="81"/>
      <c r="AA219" s="87" t="s">
        <v>1489</v>
      </c>
      <c r="AB219" s="81"/>
      <c r="AC219" s="81" t="b">
        <v>0</v>
      </c>
      <c r="AD219" s="81">
        <v>0</v>
      </c>
      <c r="AE219" s="87" t="s">
        <v>1832</v>
      </c>
      <c r="AF219" s="81" t="b">
        <v>0</v>
      </c>
      <c r="AG219" s="81" t="s">
        <v>1864</v>
      </c>
      <c r="AH219" s="81"/>
      <c r="AI219" s="87" t="s">
        <v>1832</v>
      </c>
      <c r="AJ219" s="81" t="b">
        <v>0</v>
      </c>
      <c r="AK219" s="81">
        <v>4</v>
      </c>
      <c r="AL219" s="87" t="s">
        <v>1487</v>
      </c>
      <c r="AM219" s="81" t="s">
        <v>1881</v>
      </c>
      <c r="AN219" s="81" t="b">
        <v>0</v>
      </c>
      <c r="AO219" s="87" t="s">
        <v>1487</v>
      </c>
      <c r="AP219" s="81" t="s">
        <v>176</v>
      </c>
      <c r="AQ219" s="81">
        <v>0</v>
      </c>
      <c r="AR219" s="81">
        <v>0</v>
      </c>
      <c r="AS219" s="81"/>
      <c r="AT219" s="81"/>
      <c r="AU219" s="81"/>
      <c r="AV219" s="81"/>
      <c r="AW219" s="81"/>
      <c r="AX219" s="81"/>
      <c r="AY219" s="81"/>
      <c r="AZ219" s="81"/>
      <c r="BA219">
        <v>2</v>
      </c>
      <c r="BB219" s="80" t="str">
        <f>REPLACE(INDEX(GroupVertices[Group],MATCH(Edges[[#This Row],[Vertex 1]],GroupVertices[Vertex],0)),1,1,"")</f>
        <v>3</v>
      </c>
      <c r="BC219" s="80" t="str">
        <f>REPLACE(INDEX(GroupVertices[Group],MATCH(Edges[[#This Row],[Vertex 2]],GroupVertices[Vertex],0)),1,1,"")</f>
        <v>3</v>
      </c>
    </row>
    <row r="220" spans="1:55" ht="15">
      <c r="A220" s="66" t="s">
        <v>281</v>
      </c>
      <c r="B220" s="66" t="s">
        <v>349</v>
      </c>
      <c r="C220" s="67" t="s">
        <v>3308</v>
      </c>
      <c r="D220" s="68">
        <v>3.466666666666667</v>
      </c>
      <c r="E220" s="69" t="s">
        <v>136</v>
      </c>
      <c r="F220" s="70">
        <v>33.46666666666667</v>
      </c>
      <c r="G220" s="67"/>
      <c r="H220" s="71"/>
      <c r="I220" s="72"/>
      <c r="J220" s="72"/>
      <c r="K220" s="34"/>
      <c r="L220" s="79">
        <v>220</v>
      </c>
      <c r="M220" s="79"/>
      <c r="N220" s="74"/>
      <c r="O220" s="81" t="s">
        <v>394</v>
      </c>
      <c r="P220" s="83">
        <v>43646.495833333334</v>
      </c>
      <c r="Q220" s="81" t="s">
        <v>436</v>
      </c>
      <c r="R220" s="85" t="s">
        <v>682</v>
      </c>
      <c r="S220" s="81" t="s">
        <v>749</v>
      </c>
      <c r="T220" s="81" t="s">
        <v>783</v>
      </c>
      <c r="U220" s="85" t="s">
        <v>840</v>
      </c>
      <c r="V220" s="85" t="s">
        <v>840</v>
      </c>
      <c r="W220" s="83">
        <v>43646.495833333334</v>
      </c>
      <c r="X220" s="85" t="s">
        <v>1086</v>
      </c>
      <c r="Y220" s="81"/>
      <c r="Z220" s="81"/>
      <c r="AA220" s="87" t="s">
        <v>1494</v>
      </c>
      <c r="AB220" s="81"/>
      <c r="AC220" s="81" t="b">
        <v>0</v>
      </c>
      <c r="AD220" s="81">
        <v>8</v>
      </c>
      <c r="AE220" s="87" t="s">
        <v>1832</v>
      </c>
      <c r="AF220" s="81" t="b">
        <v>0</v>
      </c>
      <c r="AG220" s="81" t="s">
        <v>1864</v>
      </c>
      <c r="AH220" s="81"/>
      <c r="AI220" s="87" t="s">
        <v>1832</v>
      </c>
      <c r="AJ220" s="81" t="b">
        <v>0</v>
      </c>
      <c r="AK220" s="81">
        <v>4</v>
      </c>
      <c r="AL220" s="87" t="s">
        <v>1832</v>
      </c>
      <c r="AM220" s="81" t="s">
        <v>1893</v>
      </c>
      <c r="AN220" s="81" t="b">
        <v>0</v>
      </c>
      <c r="AO220" s="87" t="s">
        <v>1494</v>
      </c>
      <c r="AP220" s="81" t="s">
        <v>176</v>
      </c>
      <c r="AQ220" s="81">
        <v>0</v>
      </c>
      <c r="AR220" s="81">
        <v>0</v>
      </c>
      <c r="AS220" s="81"/>
      <c r="AT220" s="81"/>
      <c r="AU220" s="81"/>
      <c r="AV220" s="81"/>
      <c r="AW220" s="81"/>
      <c r="AX220" s="81"/>
      <c r="AY220" s="81"/>
      <c r="AZ220" s="81"/>
      <c r="BA220">
        <v>2</v>
      </c>
      <c r="BB220" s="80" t="str">
        <f>REPLACE(INDEX(GroupVertices[Group],MATCH(Edges[[#This Row],[Vertex 1]],GroupVertices[Vertex],0)),1,1,"")</f>
        <v>3</v>
      </c>
      <c r="BC220" s="80" t="str">
        <f>REPLACE(INDEX(GroupVertices[Group],MATCH(Edges[[#This Row],[Vertex 2]],GroupVertices[Vertex],0)),1,1,"")</f>
        <v>3</v>
      </c>
    </row>
    <row r="221" spans="1:55" ht="15">
      <c r="A221" s="66" t="s">
        <v>281</v>
      </c>
      <c r="B221" s="66" t="s">
        <v>349</v>
      </c>
      <c r="C221" s="67" t="s">
        <v>3308</v>
      </c>
      <c r="D221" s="68">
        <v>3.466666666666667</v>
      </c>
      <c r="E221" s="69" t="s">
        <v>136</v>
      </c>
      <c r="F221" s="70">
        <v>33.46666666666667</v>
      </c>
      <c r="G221" s="67"/>
      <c r="H221" s="71"/>
      <c r="I221" s="72"/>
      <c r="J221" s="72"/>
      <c r="K221" s="34"/>
      <c r="L221" s="79">
        <v>221</v>
      </c>
      <c r="M221" s="79"/>
      <c r="N221" s="74"/>
      <c r="O221" s="81" t="s">
        <v>394</v>
      </c>
      <c r="P221" s="83">
        <v>43653.495833333334</v>
      </c>
      <c r="Q221" s="81" t="s">
        <v>437</v>
      </c>
      <c r="R221" s="85" t="s">
        <v>682</v>
      </c>
      <c r="S221" s="81" t="s">
        <v>749</v>
      </c>
      <c r="T221" s="81" t="s">
        <v>783</v>
      </c>
      <c r="U221" s="85" t="s">
        <v>841</v>
      </c>
      <c r="V221" s="85" t="s">
        <v>841</v>
      </c>
      <c r="W221" s="83">
        <v>43653.495833333334</v>
      </c>
      <c r="X221" s="85" t="s">
        <v>1087</v>
      </c>
      <c r="Y221" s="81"/>
      <c r="Z221" s="81"/>
      <c r="AA221" s="87" t="s">
        <v>1495</v>
      </c>
      <c r="AB221" s="81"/>
      <c r="AC221" s="81" t="b">
        <v>0</v>
      </c>
      <c r="AD221" s="81">
        <v>4</v>
      </c>
      <c r="AE221" s="87" t="s">
        <v>1832</v>
      </c>
      <c r="AF221" s="81" t="b">
        <v>0</v>
      </c>
      <c r="AG221" s="81" t="s">
        <v>1864</v>
      </c>
      <c r="AH221" s="81"/>
      <c r="AI221" s="87" t="s">
        <v>1832</v>
      </c>
      <c r="AJ221" s="81" t="b">
        <v>0</v>
      </c>
      <c r="AK221" s="81">
        <v>2</v>
      </c>
      <c r="AL221" s="87" t="s">
        <v>1832</v>
      </c>
      <c r="AM221" s="81" t="s">
        <v>1893</v>
      </c>
      <c r="AN221" s="81" t="b">
        <v>0</v>
      </c>
      <c r="AO221" s="87" t="s">
        <v>1495</v>
      </c>
      <c r="AP221" s="81" t="s">
        <v>176</v>
      </c>
      <c r="AQ221" s="81">
        <v>0</v>
      </c>
      <c r="AR221" s="81">
        <v>0</v>
      </c>
      <c r="AS221" s="81"/>
      <c r="AT221" s="81"/>
      <c r="AU221" s="81"/>
      <c r="AV221" s="81"/>
      <c r="AW221" s="81"/>
      <c r="AX221" s="81"/>
      <c r="AY221" s="81"/>
      <c r="AZ221" s="81"/>
      <c r="BA221">
        <v>2</v>
      </c>
      <c r="BB221" s="80" t="str">
        <f>REPLACE(INDEX(GroupVertices[Group],MATCH(Edges[[#This Row],[Vertex 1]],GroupVertices[Vertex],0)),1,1,"")</f>
        <v>3</v>
      </c>
      <c r="BC221" s="80" t="str">
        <f>REPLACE(INDEX(GroupVertices[Group],MATCH(Edges[[#This Row],[Vertex 2]],GroupVertices[Vertex],0)),1,1,"")</f>
        <v>3</v>
      </c>
    </row>
    <row r="222" spans="1:55" ht="15">
      <c r="A222" s="66" t="s">
        <v>279</v>
      </c>
      <c r="B222" s="66" t="s">
        <v>349</v>
      </c>
      <c r="C222" s="67" t="s">
        <v>3310</v>
      </c>
      <c r="D222" s="68">
        <v>3.9333333333333336</v>
      </c>
      <c r="E222" s="69" t="s">
        <v>136</v>
      </c>
      <c r="F222" s="70">
        <v>31.933333333333334</v>
      </c>
      <c r="G222" s="67"/>
      <c r="H222" s="71"/>
      <c r="I222" s="72"/>
      <c r="J222" s="72"/>
      <c r="K222" s="34"/>
      <c r="L222" s="79">
        <v>222</v>
      </c>
      <c r="M222" s="79"/>
      <c r="N222" s="74"/>
      <c r="O222" s="81" t="s">
        <v>394</v>
      </c>
      <c r="P222" s="83">
        <v>43646.56967592592</v>
      </c>
      <c r="Q222" s="81" t="s">
        <v>438</v>
      </c>
      <c r="R222" s="81"/>
      <c r="S222" s="81"/>
      <c r="T222" s="81" t="s">
        <v>784</v>
      </c>
      <c r="U222" s="81"/>
      <c r="V222" s="85" t="s">
        <v>951</v>
      </c>
      <c r="W222" s="83">
        <v>43646.56967592592</v>
      </c>
      <c r="X222" s="85" t="s">
        <v>1088</v>
      </c>
      <c r="Y222" s="81"/>
      <c r="Z222" s="81"/>
      <c r="AA222" s="87" t="s">
        <v>1496</v>
      </c>
      <c r="AB222" s="87" t="s">
        <v>1494</v>
      </c>
      <c r="AC222" s="81" t="b">
        <v>0</v>
      </c>
      <c r="AD222" s="81">
        <v>2</v>
      </c>
      <c r="AE222" s="87" t="s">
        <v>1839</v>
      </c>
      <c r="AF222" s="81" t="b">
        <v>0</v>
      </c>
      <c r="AG222" s="81" t="s">
        <v>1864</v>
      </c>
      <c r="AH222" s="81"/>
      <c r="AI222" s="87" t="s">
        <v>1832</v>
      </c>
      <c r="AJ222" s="81" t="b">
        <v>0</v>
      </c>
      <c r="AK222" s="81">
        <v>1</v>
      </c>
      <c r="AL222" s="87" t="s">
        <v>1832</v>
      </c>
      <c r="AM222" s="81" t="s">
        <v>1882</v>
      </c>
      <c r="AN222" s="81" t="b">
        <v>0</v>
      </c>
      <c r="AO222" s="87" t="s">
        <v>1494</v>
      </c>
      <c r="AP222" s="81" t="s">
        <v>176</v>
      </c>
      <c r="AQ222" s="81">
        <v>0</v>
      </c>
      <c r="AR222" s="81">
        <v>0</v>
      </c>
      <c r="AS222" s="81"/>
      <c r="AT222" s="81"/>
      <c r="AU222" s="81"/>
      <c r="AV222" s="81"/>
      <c r="AW222" s="81"/>
      <c r="AX222" s="81"/>
      <c r="AY222" s="81"/>
      <c r="AZ222" s="81"/>
      <c r="BA222">
        <v>3</v>
      </c>
      <c r="BB222" s="80" t="str">
        <f>REPLACE(INDEX(GroupVertices[Group],MATCH(Edges[[#This Row],[Vertex 1]],GroupVertices[Vertex],0)),1,1,"")</f>
        <v>3</v>
      </c>
      <c r="BC222" s="80" t="str">
        <f>REPLACE(INDEX(GroupVertices[Group],MATCH(Edges[[#This Row],[Vertex 2]],GroupVertices[Vertex],0)),1,1,"")</f>
        <v>3</v>
      </c>
    </row>
    <row r="223" spans="1:55" ht="15">
      <c r="A223" s="66" t="s">
        <v>279</v>
      </c>
      <c r="B223" s="66" t="s">
        <v>349</v>
      </c>
      <c r="C223" s="67" t="s">
        <v>3310</v>
      </c>
      <c r="D223" s="68">
        <v>3.9333333333333336</v>
      </c>
      <c r="E223" s="69" t="s">
        <v>136</v>
      </c>
      <c r="F223" s="70">
        <v>31.933333333333334</v>
      </c>
      <c r="G223" s="67"/>
      <c r="H223" s="71"/>
      <c r="I223" s="72"/>
      <c r="J223" s="72"/>
      <c r="K223" s="34"/>
      <c r="L223" s="79">
        <v>223</v>
      </c>
      <c r="M223" s="79"/>
      <c r="N223" s="74"/>
      <c r="O223" s="81" t="s">
        <v>394</v>
      </c>
      <c r="P223" s="83">
        <v>43646.571064814816</v>
      </c>
      <c r="Q223" s="81" t="s">
        <v>435</v>
      </c>
      <c r="R223" s="81"/>
      <c r="S223" s="81"/>
      <c r="T223" s="81"/>
      <c r="U223" s="81"/>
      <c r="V223" s="85" t="s">
        <v>951</v>
      </c>
      <c r="W223" s="83">
        <v>43646.571064814816</v>
      </c>
      <c r="X223" s="85" t="s">
        <v>1084</v>
      </c>
      <c r="Y223" s="81"/>
      <c r="Z223" s="81"/>
      <c r="AA223" s="87" t="s">
        <v>1492</v>
      </c>
      <c r="AB223" s="87" t="s">
        <v>1490</v>
      </c>
      <c r="AC223" s="81" t="b">
        <v>0</v>
      </c>
      <c r="AD223" s="81">
        <v>1</v>
      </c>
      <c r="AE223" s="87" t="s">
        <v>1838</v>
      </c>
      <c r="AF223" s="81" t="b">
        <v>0</v>
      </c>
      <c r="AG223" s="81" t="s">
        <v>1866</v>
      </c>
      <c r="AH223" s="81"/>
      <c r="AI223" s="87" t="s">
        <v>1832</v>
      </c>
      <c r="AJ223" s="81" t="b">
        <v>0</v>
      </c>
      <c r="AK223" s="81">
        <v>0</v>
      </c>
      <c r="AL223" s="87" t="s">
        <v>1832</v>
      </c>
      <c r="AM223" s="81" t="s">
        <v>1882</v>
      </c>
      <c r="AN223" s="81" t="b">
        <v>0</v>
      </c>
      <c r="AO223" s="87" t="s">
        <v>1490</v>
      </c>
      <c r="AP223" s="81" t="s">
        <v>176</v>
      </c>
      <c r="AQ223" s="81">
        <v>0</v>
      </c>
      <c r="AR223" s="81">
        <v>0</v>
      </c>
      <c r="AS223" s="81"/>
      <c r="AT223" s="81"/>
      <c r="AU223" s="81"/>
      <c r="AV223" s="81"/>
      <c r="AW223" s="81"/>
      <c r="AX223" s="81"/>
      <c r="AY223" s="81"/>
      <c r="AZ223" s="81"/>
      <c r="BA223">
        <v>3</v>
      </c>
      <c r="BB223" s="80" t="str">
        <f>REPLACE(INDEX(GroupVertices[Group],MATCH(Edges[[#This Row],[Vertex 1]],GroupVertices[Vertex],0)),1,1,"")</f>
        <v>3</v>
      </c>
      <c r="BC223" s="80" t="str">
        <f>REPLACE(INDEX(GroupVertices[Group],MATCH(Edges[[#This Row],[Vertex 2]],GroupVertices[Vertex],0)),1,1,"")</f>
        <v>3</v>
      </c>
    </row>
    <row r="224" spans="1:55" ht="15">
      <c r="A224" s="66" t="s">
        <v>279</v>
      </c>
      <c r="B224" s="66" t="s">
        <v>349</v>
      </c>
      <c r="C224" s="67" t="s">
        <v>3310</v>
      </c>
      <c r="D224" s="68">
        <v>3.9333333333333336</v>
      </c>
      <c r="E224" s="69" t="s">
        <v>136</v>
      </c>
      <c r="F224" s="70">
        <v>31.933333333333334</v>
      </c>
      <c r="G224" s="67"/>
      <c r="H224" s="71"/>
      <c r="I224" s="72"/>
      <c r="J224" s="72"/>
      <c r="K224" s="34"/>
      <c r="L224" s="79">
        <v>224</v>
      </c>
      <c r="M224" s="79"/>
      <c r="N224" s="74"/>
      <c r="O224" s="81" t="s">
        <v>394</v>
      </c>
      <c r="P224" s="83">
        <v>43653.5008912037</v>
      </c>
      <c r="Q224" s="81" t="s">
        <v>439</v>
      </c>
      <c r="R224" s="81"/>
      <c r="S224" s="81"/>
      <c r="T224" s="81" t="s">
        <v>785</v>
      </c>
      <c r="U224" s="81"/>
      <c r="V224" s="85" t="s">
        <v>951</v>
      </c>
      <c r="W224" s="83">
        <v>43653.5008912037</v>
      </c>
      <c r="X224" s="85" t="s">
        <v>1089</v>
      </c>
      <c r="Y224" s="81"/>
      <c r="Z224" s="81"/>
      <c r="AA224" s="87" t="s">
        <v>1497</v>
      </c>
      <c r="AB224" s="87" t="s">
        <v>1495</v>
      </c>
      <c r="AC224" s="81" t="b">
        <v>0</v>
      </c>
      <c r="AD224" s="81">
        <v>2</v>
      </c>
      <c r="AE224" s="87" t="s">
        <v>1839</v>
      </c>
      <c r="AF224" s="81" t="b">
        <v>0</v>
      </c>
      <c r="AG224" s="81" t="s">
        <v>1864</v>
      </c>
      <c r="AH224" s="81"/>
      <c r="AI224" s="87" t="s">
        <v>1832</v>
      </c>
      <c r="AJ224" s="81" t="b">
        <v>0</v>
      </c>
      <c r="AK224" s="81">
        <v>1</v>
      </c>
      <c r="AL224" s="87" t="s">
        <v>1832</v>
      </c>
      <c r="AM224" s="81" t="s">
        <v>1882</v>
      </c>
      <c r="AN224" s="81" t="b">
        <v>0</v>
      </c>
      <c r="AO224" s="87" t="s">
        <v>1495</v>
      </c>
      <c r="AP224" s="81" t="s">
        <v>176</v>
      </c>
      <c r="AQ224" s="81">
        <v>0</v>
      </c>
      <c r="AR224" s="81">
        <v>0</v>
      </c>
      <c r="AS224" s="81"/>
      <c r="AT224" s="81"/>
      <c r="AU224" s="81"/>
      <c r="AV224" s="81"/>
      <c r="AW224" s="81"/>
      <c r="AX224" s="81"/>
      <c r="AY224" s="81"/>
      <c r="AZ224" s="81"/>
      <c r="BA224">
        <v>3</v>
      </c>
      <c r="BB224" s="80" t="str">
        <f>REPLACE(INDEX(GroupVertices[Group],MATCH(Edges[[#This Row],[Vertex 1]],GroupVertices[Vertex],0)),1,1,"")</f>
        <v>3</v>
      </c>
      <c r="BC224" s="80" t="str">
        <f>REPLACE(INDEX(GroupVertices[Group],MATCH(Edges[[#This Row],[Vertex 2]],GroupVertices[Vertex],0)),1,1,"")</f>
        <v>3</v>
      </c>
    </row>
    <row r="225" spans="1:55" ht="15">
      <c r="A225" s="66" t="s">
        <v>280</v>
      </c>
      <c r="B225" s="66" t="s">
        <v>349</v>
      </c>
      <c r="C225" s="67" t="s">
        <v>3307</v>
      </c>
      <c r="D225" s="68">
        <v>3</v>
      </c>
      <c r="E225" s="69" t="s">
        <v>132</v>
      </c>
      <c r="F225" s="70">
        <v>35</v>
      </c>
      <c r="G225" s="67"/>
      <c r="H225" s="71"/>
      <c r="I225" s="72"/>
      <c r="J225" s="72"/>
      <c r="K225" s="34"/>
      <c r="L225" s="79">
        <v>225</v>
      </c>
      <c r="M225" s="79"/>
      <c r="N225" s="74"/>
      <c r="O225" s="81" t="s">
        <v>394</v>
      </c>
      <c r="P225" s="83">
        <v>43653.50570601852</v>
      </c>
      <c r="Q225" s="81" t="s">
        <v>440</v>
      </c>
      <c r="R225" s="81"/>
      <c r="S225" s="81"/>
      <c r="T225" s="81" t="s">
        <v>348</v>
      </c>
      <c r="U225" s="81"/>
      <c r="V225" s="85" t="s">
        <v>952</v>
      </c>
      <c r="W225" s="83">
        <v>43653.50570601852</v>
      </c>
      <c r="X225" s="85" t="s">
        <v>1090</v>
      </c>
      <c r="Y225" s="81"/>
      <c r="Z225" s="81"/>
      <c r="AA225" s="87" t="s">
        <v>1498</v>
      </c>
      <c r="AB225" s="81"/>
      <c r="AC225" s="81" t="b">
        <v>0</v>
      </c>
      <c r="AD225" s="81">
        <v>0</v>
      </c>
      <c r="AE225" s="87" t="s">
        <v>1832</v>
      </c>
      <c r="AF225" s="81" t="b">
        <v>0</v>
      </c>
      <c r="AG225" s="81" t="s">
        <v>1864</v>
      </c>
      <c r="AH225" s="81"/>
      <c r="AI225" s="87" t="s">
        <v>1832</v>
      </c>
      <c r="AJ225" s="81" t="b">
        <v>0</v>
      </c>
      <c r="AK225" s="81">
        <v>1</v>
      </c>
      <c r="AL225" s="87" t="s">
        <v>1497</v>
      </c>
      <c r="AM225" s="81" t="s">
        <v>1881</v>
      </c>
      <c r="AN225" s="81" t="b">
        <v>0</v>
      </c>
      <c r="AO225" s="87" t="s">
        <v>1497</v>
      </c>
      <c r="AP225" s="81" t="s">
        <v>176</v>
      </c>
      <c r="AQ225" s="81">
        <v>0</v>
      </c>
      <c r="AR225" s="81">
        <v>0</v>
      </c>
      <c r="AS225" s="81"/>
      <c r="AT225" s="81"/>
      <c r="AU225" s="81"/>
      <c r="AV225" s="81"/>
      <c r="AW225" s="81"/>
      <c r="AX225" s="81"/>
      <c r="AY225" s="81"/>
      <c r="AZ225" s="81"/>
      <c r="BA225">
        <v>1</v>
      </c>
      <c r="BB225" s="80" t="str">
        <f>REPLACE(INDEX(GroupVertices[Group],MATCH(Edges[[#This Row],[Vertex 1]],GroupVertices[Vertex],0)),1,1,"")</f>
        <v>3</v>
      </c>
      <c r="BC225" s="80" t="str">
        <f>REPLACE(INDEX(GroupVertices[Group],MATCH(Edges[[#This Row],[Vertex 2]],GroupVertices[Vertex],0)),1,1,"")</f>
        <v>3</v>
      </c>
    </row>
    <row r="226" spans="1:55" ht="15">
      <c r="A226" s="66" t="s">
        <v>281</v>
      </c>
      <c r="B226" s="66" t="s">
        <v>350</v>
      </c>
      <c r="C226" s="67" t="s">
        <v>3308</v>
      </c>
      <c r="D226" s="68">
        <v>3.466666666666667</v>
      </c>
      <c r="E226" s="69" t="s">
        <v>136</v>
      </c>
      <c r="F226" s="70">
        <v>33.46666666666667</v>
      </c>
      <c r="G226" s="67"/>
      <c r="H226" s="71"/>
      <c r="I226" s="72"/>
      <c r="J226" s="72"/>
      <c r="K226" s="34"/>
      <c r="L226" s="79">
        <v>226</v>
      </c>
      <c r="M226" s="79"/>
      <c r="N226" s="74"/>
      <c r="O226" s="81" t="s">
        <v>394</v>
      </c>
      <c r="P226" s="83">
        <v>43646.495833333334</v>
      </c>
      <c r="Q226" s="81" t="s">
        <v>436</v>
      </c>
      <c r="R226" s="85" t="s">
        <v>682</v>
      </c>
      <c r="S226" s="81" t="s">
        <v>749</v>
      </c>
      <c r="T226" s="81" t="s">
        <v>783</v>
      </c>
      <c r="U226" s="85" t="s">
        <v>840</v>
      </c>
      <c r="V226" s="85" t="s">
        <v>840</v>
      </c>
      <c r="W226" s="83">
        <v>43646.495833333334</v>
      </c>
      <c r="X226" s="85" t="s">
        <v>1086</v>
      </c>
      <c r="Y226" s="81"/>
      <c r="Z226" s="81"/>
      <c r="AA226" s="87" t="s">
        <v>1494</v>
      </c>
      <c r="AB226" s="81"/>
      <c r="AC226" s="81" t="b">
        <v>0</v>
      </c>
      <c r="AD226" s="81">
        <v>8</v>
      </c>
      <c r="AE226" s="87" t="s">
        <v>1832</v>
      </c>
      <c r="AF226" s="81" t="b">
        <v>0</v>
      </c>
      <c r="AG226" s="81" t="s">
        <v>1864</v>
      </c>
      <c r="AH226" s="81"/>
      <c r="AI226" s="87" t="s">
        <v>1832</v>
      </c>
      <c r="AJ226" s="81" t="b">
        <v>0</v>
      </c>
      <c r="AK226" s="81">
        <v>4</v>
      </c>
      <c r="AL226" s="87" t="s">
        <v>1832</v>
      </c>
      <c r="AM226" s="81" t="s">
        <v>1893</v>
      </c>
      <c r="AN226" s="81" t="b">
        <v>0</v>
      </c>
      <c r="AO226" s="87" t="s">
        <v>1494</v>
      </c>
      <c r="AP226" s="81" t="s">
        <v>176</v>
      </c>
      <c r="AQ226" s="81">
        <v>0</v>
      </c>
      <c r="AR226" s="81">
        <v>0</v>
      </c>
      <c r="AS226" s="81"/>
      <c r="AT226" s="81"/>
      <c r="AU226" s="81"/>
      <c r="AV226" s="81"/>
      <c r="AW226" s="81"/>
      <c r="AX226" s="81"/>
      <c r="AY226" s="81"/>
      <c r="AZ226" s="81"/>
      <c r="BA226">
        <v>2</v>
      </c>
      <c r="BB226" s="80" t="str">
        <f>REPLACE(INDEX(GroupVertices[Group],MATCH(Edges[[#This Row],[Vertex 1]],GroupVertices[Vertex],0)),1,1,"")</f>
        <v>3</v>
      </c>
      <c r="BC226" s="80" t="str">
        <f>REPLACE(INDEX(GroupVertices[Group],MATCH(Edges[[#This Row],[Vertex 2]],GroupVertices[Vertex],0)),1,1,"")</f>
        <v>3</v>
      </c>
    </row>
    <row r="227" spans="1:55" ht="15">
      <c r="A227" s="66" t="s">
        <v>281</v>
      </c>
      <c r="B227" s="66" t="s">
        <v>350</v>
      </c>
      <c r="C227" s="67" t="s">
        <v>3308</v>
      </c>
      <c r="D227" s="68">
        <v>3.466666666666667</v>
      </c>
      <c r="E227" s="69" t="s">
        <v>136</v>
      </c>
      <c r="F227" s="70">
        <v>33.46666666666667</v>
      </c>
      <c r="G227" s="67"/>
      <c r="H227" s="71"/>
      <c r="I227" s="72"/>
      <c r="J227" s="72"/>
      <c r="K227" s="34"/>
      <c r="L227" s="79">
        <v>227</v>
      </c>
      <c r="M227" s="79"/>
      <c r="N227" s="74"/>
      <c r="O227" s="81" t="s">
        <v>394</v>
      </c>
      <c r="P227" s="83">
        <v>43653.495833333334</v>
      </c>
      <c r="Q227" s="81" t="s">
        <v>437</v>
      </c>
      <c r="R227" s="85" t="s">
        <v>682</v>
      </c>
      <c r="S227" s="81" t="s">
        <v>749</v>
      </c>
      <c r="T227" s="81" t="s">
        <v>783</v>
      </c>
      <c r="U227" s="85" t="s">
        <v>841</v>
      </c>
      <c r="V227" s="85" t="s">
        <v>841</v>
      </c>
      <c r="W227" s="83">
        <v>43653.495833333334</v>
      </c>
      <c r="X227" s="85" t="s">
        <v>1087</v>
      </c>
      <c r="Y227" s="81"/>
      <c r="Z227" s="81"/>
      <c r="AA227" s="87" t="s">
        <v>1495</v>
      </c>
      <c r="AB227" s="81"/>
      <c r="AC227" s="81" t="b">
        <v>0</v>
      </c>
      <c r="AD227" s="81">
        <v>4</v>
      </c>
      <c r="AE227" s="87" t="s">
        <v>1832</v>
      </c>
      <c r="AF227" s="81" t="b">
        <v>0</v>
      </c>
      <c r="AG227" s="81" t="s">
        <v>1864</v>
      </c>
      <c r="AH227" s="81"/>
      <c r="AI227" s="87" t="s">
        <v>1832</v>
      </c>
      <c r="AJ227" s="81" t="b">
        <v>0</v>
      </c>
      <c r="AK227" s="81">
        <v>2</v>
      </c>
      <c r="AL227" s="87" t="s">
        <v>1832</v>
      </c>
      <c r="AM227" s="81" t="s">
        <v>1893</v>
      </c>
      <c r="AN227" s="81" t="b">
        <v>0</v>
      </c>
      <c r="AO227" s="87" t="s">
        <v>1495</v>
      </c>
      <c r="AP227" s="81" t="s">
        <v>176</v>
      </c>
      <c r="AQ227" s="81">
        <v>0</v>
      </c>
      <c r="AR227" s="81">
        <v>0</v>
      </c>
      <c r="AS227" s="81"/>
      <c r="AT227" s="81"/>
      <c r="AU227" s="81"/>
      <c r="AV227" s="81"/>
      <c r="AW227" s="81"/>
      <c r="AX227" s="81"/>
      <c r="AY227" s="81"/>
      <c r="AZ227" s="81"/>
      <c r="BA227">
        <v>2</v>
      </c>
      <c r="BB227" s="80" t="str">
        <f>REPLACE(INDEX(GroupVertices[Group],MATCH(Edges[[#This Row],[Vertex 1]],GroupVertices[Vertex],0)),1,1,"")</f>
        <v>3</v>
      </c>
      <c r="BC227" s="80" t="str">
        <f>REPLACE(INDEX(GroupVertices[Group],MATCH(Edges[[#This Row],[Vertex 2]],GroupVertices[Vertex],0)),1,1,"")</f>
        <v>3</v>
      </c>
    </row>
    <row r="228" spans="1:55" ht="15">
      <c r="A228" s="66" t="s">
        <v>279</v>
      </c>
      <c r="B228" s="66" t="s">
        <v>350</v>
      </c>
      <c r="C228" s="67" t="s">
        <v>3310</v>
      </c>
      <c r="D228" s="68">
        <v>3.9333333333333336</v>
      </c>
      <c r="E228" s="69" t="s">
        <v>136</v>
      </c>
      <c r="F228" s="70">
        <v>31.933333333333334</v>
      </c>
      <c r="G228" s="67"/>
      <c r="H228" s="71"/>
      <c r="I228" s="72"/>
      <c r="J228" s="72"/>
      <c r="K228" s="34"/>
      <c r="L228" s="79">
        <v>228</v>
      </c>
      <c r="M228" s="79"/>
      <c r="N228" s="74"/>
      <c r="O228" s="81" t="s">
        <v>394</v>
      </c>
      <c r="P228" s="83">
        <v>43646.56967592592</v>
      </c>
      <c r="Q228" s="81" t="s">
        <v>438</v>
      </c>
      <c r="R228" s="81"/>
      <c r="S228" s="81"/>
      <c r="T228" s="81" t="s">
        <v>784</v>
      </c>
      <c r="U228" s="81"/>
      <c r="V228" s="85" t="s">
        <v>951</v>
      </c>
      <c r="W228" s="83">
        <v>43646.56967592592</v>
      </c>
      <c r="X228" s="85" t="s">
        <v>1088</v>
      </c>
      <c r="Y228" s="81"/>
      <c r="Z228" s="81"/>
      <c r="AA228" s="87" t="s">
        <v>1496</v>
      </c>
      <c r="AB228" s="87" t="s">
        <v>1494</v>
      </c>
      <c r="AC228" s="81" t="b">
        <v>0</v>
      </c>
      <c r="AD228" s="81">
        <v>2</v>
      </c>
      <c r="AE228" s="87" t="s">
        <v>1839</v>
      </c>
      <c r="AF228" s="81" t="b">
        <v>0</v>
      </c>
      <c r="AG228" s="81" t="s">
        <v>1864</v>
      </c>
      <c r="AH228" s="81"/>
      <c r="AI228" s="87" t="s">
        <v>1832</v>
      </c>
      <c r="AJ228" s="81" t="b">
        <v>0</v>
      </c>
      <c r="AK228" s="81">
        <v>1</v>
      </c>
      <c r="AL228" s="87" t="s">
        <v>1832</v>
      </c>
      <c r="AM228" s="81" t="s">
        <v>1882</v>
      </c>
      <c r="AN228" s="81" t="b">
        <v>0</v>
      </c>
      <c r="AO228" s="87" t="s">
        <v>1494</v>
      </c>
      <c r="AP228" s="81" t="s">
        <v>176</v>
      </c>
      <c r="AQ228" s="81">
        <v>0</v>
      </c>
      <c r="AR228" s="81">
        <v>0</v>
      </c>
      <c r="AS228" s="81"/>
      <c r="AT228" s="81"/>
      <c r="AU228" s="81"/>
      <c r="AV228" s="81"/>
      <c r="AW228" s="81"/>
      <c r="AX228" s="81"/>
      <c r="AY228" s="81"/>
      <c r="AZ228" s="81"/>
      <c r="BA228">
        <v>3</v>
      </c>
      <c r="BB228" s="80" t="str">
        <f>REPLACE(INDEX(GroupVertices[Group],MATCH(Edges[[#This Row],[Vertex 1]],GroupVertices[Vertex],0)),1,1,"")</f>
        <v>3</v>
      </c>
      <c r="BC228" s="80" t="str">
        <f>REPLACE(INDEX(GroupVertices[Group],MATCH(Edges[[#This Row],[Vertex 2]],GroupVertices[Vertex],0)),1,1,"")</f>
        <v>3</v>
      </c>
    </row>
    <row r="229" spans="1:55" ht="15">
      <c r="A229" s="66" t="s">
        <v>279</v>
      </c>
      <c r="B229" s="66" t="s">
        <v>350</v>
      </c>
      <c r="C229" s="67" t="s">
        <v>3310</v>
      </c>
      <c r="D229" s="68">
        <v>3.9333333333333336</v>
      </c>
      <c r="E229" s="69" t="s">
        <v>136</v>
      </c>
      <c r="F229" s="70">
        <v>31.933333333333334</v>
      </c>
      <c r="G229" s="67"/>
      <c r="H229" s="71"/>
      <c r="I229" s="72"/>
      <c r="J229" s="72"/>
      <c r="K229" s="34"/>
      <c r="L229" s="79">
        <v>229</v>
      </c>
      <c r="M229" s="79"/>
      <c r="N229" s="74"/>
      <c r="O229" s="81" t="s">
        <v>394</v>
      </c>
      <c r="P229" s="83">
        <v>43646.571064814816</v>
      </c>
      <c r="Q229" s="81" t="s">
        <v>435</v>
      </c>
      <c r="R229" s="81"/>
      <c r="S229" s="81"/>
      <c r="T229" s="81"/>
      <c r="U229" s="81"/>
      <c r="V229" s="85" t="s">
        <v>951</v>
      </c>
      <c r="W229" s="83">
        <v>43646.571064814816</v>
      </c>
      <c r="X229" s="85" t="s">
        <v>1084</v>
      </c>
      <c r="Y229" s="81"/>
      <c r="Z229" s="81"/>
      <c r="AA229" s="87" t="s">
        <v>1492</v>
      </c>
      <c r="AB229" s="87" t="s">
        <v>1490</v>
      </c>
      <c r="AC229" s="81" t="b">
        <v>0</v>
      </c>
      <c r="AD229" s="81">
        <v>1</v>
      </c>
      <c r="AE229" s="87" t="s">
        <v>1838</v>
      </c>
      <c r="AF229" s="81" t="b">
        <v>0</v>
      </c>
      <c r="AG229" s="81" t="s">
        <v>1866</v>
      </c>
      <c r="AH229" s="81"/>
      <c r="AI229" s="87" t="s">
        <v>1832</v>
      </c>
      <c r="AJ229" s="81" t="b">
        <v>0</v>
      </c>
      <c r="AK229" s="81">
        <v>0</v>
      </c>
      <c r="AL229" s="87" t="s">
        <v>1832</v>
      </c>
      <c r="AM229" s="81" t="s">
        <v>1882</v>
      </c>
      <c r="AN229" s="81" t="b">
        <v>0</v>
      </c>
      <c r="AO229" s="87" t="s">
        <v>1490</v>
      </c>
      <c r="AP229" s="81" t="s">
        <v>176</v>
      </c>
      <c r="AQ229" s="81">
        <v>0</v>
      </c>
      <c r="AR229" s="81">
        <v>0</v>
      </c>
      <c r="AS229" s="81"/>
      <c r="AT229" s="81"/>
      <c r="AU229" s="81"/>
      <c r="AV229" s="81"/>
      <c r="AW229" s="81"/>
      <c r="AX229" s="81"/>
      <c r="AY229" s="81"/>
      <c r="AZ229" s="81"/>
      <c r="BA229">
        <v>3</v>
      </c>
      <c r="BB229" s="80" t="str">
        <f>REPLACE(INDEX(GroupVertices[Group],MATCH(Edges[[#This Row],[Vertex 1]],GroupVertices[Vertex],0)),1,1,"")</f>
        <v>3</v>
      </c>
      <c r="BC229" s="80" t="str">
        <f>REPLACE(INDEX(GroupVertices[Group],MATCH(Edges[[#This Row],[Vertex 2]],GroupVertices[Vertex],0)),1,1,"")</f>
        <v>3</v>
      </c>
    </row>
    <row r="230" spans="1:55" ht="15">
      <c r="A230" s="66" t="s">
        <v>279</v>
      </c>
      <c r="B230" s="66" t="s">
        <v>350</v>
      </c>
      <c r="C230" s="67" t="s">
        <v>3310</v>
      </c>
      <c r="D230" s="68">
        <v>3.9333333333333336</v>
      </c>
      <c r="E230" s="69" t="s">
        <v>136</v>
      </c>
      <c r="F230" s="70">
        <v>31.933333333333334</v>
      </c>
      <c r="G230" s="67"/>
      <c r="H230" s="71"/>
      <c r="I230" s="72"/>
      <c r="J230" s="72"/>
      <c r="K230" s="34"/>
      <c r="L230" s="79">
        <v>230</v>
      </c>
      <c r="M230" s="79"/>
      <c r="N230" s="74"/>
      <c r="O230" s="81" t="s">
        <v>394</v>
      </c>
      <c r="P230" s="83">
        <v>43653.5008912037</v>
      </c>
      <c r="Q230" s="81" t="s">
        <v>439</v>
      </c>
      <c r="R230" s="81"/>
      <c r="S230" s="81"/>
      <c r="T230" s="81" t="s">
        <v>785</v>
      </c>
      <c r="U230" s="81"/>
      <c r="V230" s="85" t="s">
        <v>951</v>
      </c>
      <c r="W230" s="83">
        <v>43653.5008912037</v>
      </c>
      <c r="X230" s="85" t="s">
        <v>1089</v>
      </c>
      <c r="Y230" s="81"/>
      <c r="Z230" s="81"/>
      <c r="AA230" s="87" t="s">
        <v>1497</v>
      </c>
      <c r="AB230" s="87" t="s">
        <v>1495</v>
      </c>
      <c r="AC230" s="81" t="b">
        <v>0</v>
      </c>
      <c r="AD230" s="81">
        <v>2</v>
      </c>
      <c r="AE230" s="87" t="s">
        <v>1839</v>
      </c>
      <c r="AF230" s="81" t="b">
        <v>0</v>
      </c>
      <c r="AG230" s="81" t="s">
        <v>1864</v>
      </c>
      <c r="AH230" s="81"/>
      <c r="AI230" s="87" t="s">
        <v>1832</v>
      </c>
      <c r="AJ230" s="81" t="b">
        <v>0</v>
      </c>
      <c r="AK230" s="81">
        <v>1</v>
      </c>
      <c r="AL230" s="87" t="s">
        <v>1832</v>
      </c>
      <c r="AM230" s="81" t="s">
        <v>1882</v>
      </c>
      <c r="AN230" s="81" t="b">
        <v>0</v>
      </c>
      <c r="AO230" s="87" t="s">
        <v>1495</v>
      </c>
      <c r="AP230" s="81" t="s">
        <v>176</v>
      </c>
      <c r="AQ230" s="81">
        <v>0</v>
      </c>
      <c r="AR230" s="81">
        <v>0</v>
      </c>
      <c r="AS230" s="81"/>
      <c r="AT230" s="81"/>
      <c r="AU230" s="81"/>
      <c r="AV230" s="81"/>
      <c r="AW230" s="81"/>
      <c r="AX230" s="81"/>
      <c r="AY230" s="81"/>
      <c r="AZ230" s="81"/>
      <c r="BA230">
        <v>3</v>
      </c>
      <c r="BB230" s="80" t="str">
        <f>REPLACE(INDEX(GroupVertices[Group],MATCH(Edges[[#This Row],[Vertex 1]],GroupVertices[Vertex],0)),1,1,"")</f>
        <v>3</v>
      </c>
      <c r="BC230" s="80" t="str">
        <f>REPLACE(INDEX(GroupVertices[Group],MATCH(Edges[[#This Row],[Vertex 2]],GroupVertices[Vertex],0)),1,1,"")</f>
        <v>3</v>
      </c>
    </row>
    <row r="231" spans="1:55" ht="15">
      <c r="A231" s="66" t="s">
        <v>280</v>
      </c>
      <c r="B231" s="66" t="s">
        <v>350</v>
      </c>
      <c r="C231" s="67" t="s">
        <v>3307</v>
      </c>
      <c r="D231" s="68">
        <v>3</v>
      </c>
      <c r="E231" s="69" t="s">
        <v>132</v>
      </c>
      <c r="F231" s="70">
        <v>35</v>
      </c>
      <c r="G231" s="67"/>
      <c r="H231" s="71"/>
      <c r="I231" s="72"/>
      <c r="J231" s="72"/>
      <c r="K231" s="34"/>
      <c r="L231" s="79">
        <v>231</v>
      </c>
      <c r="M231" s="79"/>
      <c r="N231" s="74"/>
      <c r="O231" s="81" t="s">
        <v>394</v>
      </c>
      <c r="P231" s="83">
        <v>43653.50570601852</v>
      </c>
      <c r="Q231" s="81" t="s">
        <v>440</v>
      </c>
      <c r="R231" s="81"/>
      <c r="S231" s="81"/>
      <c r="T231" s="81" t="s">
        <v>348</v>
      </c>
      <c r="U231" s="81"/>
      <c r="V231" s="85" t="s">
        <v>952</v>
      </c>
      <c r="W231" s="83">
        <v>43653.50570601852</v>
      </c>
      <c r="X231" s="85" t="s">
        <v>1090</v>
      </c>
      <c r="Y231" s="81"/>
      <c r="Z231" s="81"/>
      <c r="AA231" s="87" t="s">
        <v>1498</v>
      </c>
      <c r="AB231" s="81"/>
      <c r="AC231" s="81" t="b">
        <v>0</v>
      </c>
      <c r="AD231" s="81">
        <v>0</v>
      </c>
      <c r="AE231" s="87" t="s">
        <v>1832</v>
      </c>
      <c r="AF231" s="81" t="b">
        <v>0</v>
      </c>
      <c r="AG231" s="81" t="s">
        <v>1864</v>
      </c>
      <c r="AH231" s="81"/>
      <c r="AI231" s="87" t="s">
        <v>1832</v>
      </c>
      <c r="AJ231" s="81" t="b">
        <v>0</v>
      </c>
      <c r="AK231" s="81">
        <v>1</v>
      </c>
      <c r="AL231" s="87" t="s">
        <v>1497</v>
      </c>
      <c r="AM231" s="81" t="s">
        <v>1881</v>
      </c>
      <c r="AN231" s="81" t="b">
        <v>0</v>
      </c>
      <c r="AO231" s="87" t="s">
        <v>1497</v>
      </c>
      <c r="AP231" s="81" t="s">
        <v>176</v>
      </c>
      <c r="AQ231" s="81">
        <v>0</v>
      </c>
      <c r="AR231" s="81">
        <v>0</v>
      </c>
      <c r="AS231" s="81"/>
      <c r="AT231" s="81"/>
      <c r="AU231" s="81"/>
      <c r="AV231" s="81"/>
      <c r="AW231" s="81"/>
      <c r="AX231" s="81"/>
      <c r="AY231" s="81"/>
      <c r="AZ231" s="81"/>
      <c r="BA231">
        <v>1</v>
      </c>
      <c r="BB231" s="80" t="str">
        <f>REPLACE(INDEX(GroupVertices[Group],MATCH(Edges[[#This Row],[Vertex 1]],GroupVertices[Vertex],0)),1,1,"")</f>
        <v>3</v>
      </c>
      <c r="BC231" s="80" t="str">
        <f>REPLACE(INDEX(GroupVertices[Group],MATCH(Edges[[#This Row],[Vertex 2]],GroupVertices[Vertex],0)),1,1,"")</f>
        <v>3</v>
      </c>
    </row>
    <row r="232" spans="1:55" ht="15">
      <c r="A232" s="66" t="s">
        <v>281</v>
      </c>
      <c r="B232" s="66" t="s">
        <v>351</v>
      </c>
      <c r="C232" s="67" t="s">
        <v>3308</v>
      </c>
      <c r="D232" s="68">
        <v>3.466666666666667</v>
      </c>
      <c r="E232" s="69" t="s">
        <v>136</v>
      </c>
      <c r="F232" s="70">
        <v>33.46666666666667</v>
      </c>
      <c r="G232" s="67"/>
      <c r="H232" s="71"/>
      <c r="I232" s="72"/>
      <c r="J232" s="72"/>
      <c r="K232" s="34"/>
      <c r="L232" s="79">
        <v>232</v>
      </c>
      <c r="M232" s="79"/>
      <c r="N232" s="74"/>
      <c r="O232" s="81" t="s">
        <v>394</v>
      </c>
      <c r="P232" s="83">
        <v>43646.495833333334</v>
      </c>
      <c r="Q232" s="81" t="s">
        <v>436</v>
      </c>
      <c r="R232" s="85" t="s">
        <v>682</v>
      </c>
      <c r="S232" s="81" t="s">
        <v>749</v>
      </c>
      <c r="T232" s="81" t="s">
        <v>783</v>
      </c>
      <c r="U232" s="85" t="s">
        <v>840</v>
      </c>
      <c r="V232" s="85" t="s">
        <v>840</v>
      </c>
      <c r="W232" s="83">
        <v>43646.495833333334</v>
      </c>
      <c r="X232" s="85" t="s">
        <v>1086</v>
      </c>
      <c r="Y232" s="81"/>
      <c r="Z232" s="81"/>
      <c r="AA232" s="87" t="s">
        <v>1494</v>
      </c>
      <c r="AB232" s="81"/>
      <c r="AC232" s="81" t="b">
        <v>0</v>
      </c>
      <c r="AD232" s="81">
        <v>8</v>
      </c>
      <c r="AE232" s="87" t="s">
        <v>1832</v>
      </c>
      <c r="AF232" s="81" t="b">
        <v>0</v>
      </c>
      <c r="AG232" s="81" t="s">
        <v>1864</v>
      </c>
      <c r="AH232" s="81"/>
      <c r="AI232" s="87" t="s">
        <v>1832</v>
      </c>
      <c r="AJ232" s="81" t="b">
        <v>0</v>
      </c>
      <c r="AK232" s="81">
        <v>4</v>
      </c>
      <c r="AL232" s="87" t="s">
        <v>1832</v>
      </c>
      <c r="AM232" s="81" t="s">
        <v>1893</v>
      </c>
      <c r="AN232" s="81" t="b">
        <v>0</v>
      </c>
      <c r="AO232" s="87" t="s">
        <v>1494</v>
      </c>
      <c r="AP232" s="81" t="s">
        <v>176</v>
      </c>
      <c r="AQ232" s="81">
        <v>0</v>
      </c>
      <c r="AR232" s="81">
        <v>0</v>
      </c>
      <c r="AS232" s="81"/>
      <c r="AT232" s="81"/>
      <c r="AU232" s="81"/>
      <c r="AV232" s="81"/>
      <c r="AW232" s="81"/>
      <c r="AX232" s="81"/>
      <c r="AY232" s="81"/>
      <c r="AZ232" s="81"/>
      <c r="BA232">
        <v>2</v>
      </c>
      <c r="BB232" s="80" t="str">
        <f>REPLACE(INDEX(GroupVertices[Group],MATCH(Edges[[#This Row],[Vertex 1]],GroupVertices[Vertex],0)),1,1,"")</f>
        <v>3</v>
      </c>
      <c r="BC232" s="80" t="str">
        <f>REPLACE(INDEX(GroupVertices[Group],MATCH(Edges[[#This Row],[Vertex 2]],GroupVertices[Vertex],0)),1,1,"")</f>
        <v>3</v>
      </c>
    </row>
    <row r="233" spans="1:55" ht="15">
      <c r="A233" s="66" t="s">
        <v>281</v>
      </c>
      <c r="B233" s="66" t="s">
        <v>351</v>
      </c>
      <c r="C233" s="67" t="s">
        <v>3308</v>
      </c>
      <c r="D233" s="68">
        <v>3.466666666666667</v>
      </c>
      <c r="E233" s="69" t="s">
        <v>136</v>
      </c>
      <c r="F233" s="70">
        <v>33.46666666666667</v>
      </c>
      <c r="G233" s="67"/>
      <c r="H233" s="71"/>
      <c r="I233" s="72"/>
      <c r="J233" s="72"/>
      <c r="K233" s="34"/>
      <c r="L233" s="79">
        <v>233</v>
      </c>
      <c r="M233" s="79"/>
      <c r="N233" s="74"/>
      <c r="O233" s="81" t="s">
        <v>394</v>
      </c>
      <c r="P233" s="83">
        <v>43653.495833333334</v>
      </c>
      <c r="Q233" s="81" t="s">
        <v>437</v>
      </c>
      <c r="R233" s="85" t="s">
        <v>682</v>
      </c>
      <c r="S233" s="81" t="s">
        <v>749</v>
      </c>
      <c r="T233" s="81" t="s">
        <v>783</v>
      </c>
      <c r="U233" s="85" t="s">
        <v>841</v>
      </c>
      <c r="V233" s="85" t="s">
        <v>841</v>
      </c>
      <c r="W233" s="83">
        <v>43653.495833333334</v>
      </c>
      <c r="X233" s="85" t="s">
        <v>1087</v>
      </c>
      <c r="Y233" s="81"/>
      <c r="Z233" s="81"/>
      <c r="AA233" s="87" t="s">
        <v>1495</v>
      </c>
      <c r="AB233" s="81"/>
      <c r="AC233" s="81" t="b">
        <v>0</v>
      </c>
      <c r="AD233" s="81">
        <v>4</v>
      </c>
      <c r="AE233" s="87" t="s">
        <v>1832</v>
      </c>
      <c r="AF233" s="81" t="b">
        <v>0</v>
      </c>
      <c r="AG233" s="81" t="s">
        <v>1864</v>
      </c>
      <c r="AH233" s="81"/>
      <c r="AI233" s="87" t="s">
        <v>1832</v>
      </c>
      <c r="AJ233" s="81" t="b">
        <v>0</v>
      </c>
      <c r="AK233" s="81">
        <v>2</v>
      </c>
      <c r="AL233" s="87" t="s">
        <v>1832</v>
      </c>
      <c r="AM233" s="81" t="s">
        <v>1893</v>
      </c>
      <c r="AN233" s="81" t="b">
        <v>0</v>
      </c>
      <c r="AO233" s="87" t="s">
        <v>1495</v>
      </c>
      <c r="AP233" s="81" t="s">
        <v>176</v>
      </c>
      <c r="AQ233" s="81">
        <v>0</v>
      </c>
      <c r="AR233" s="81">
        <v>0</v>
      </c>
      <c r="AS233" s="81"/>
      <c r="AT233" s="81"/>
      <c r="AU233" s="81"/>
      <c r="AV233" s="81"/>
      <c r="AW233" s="81"/>
      <c r="AX233" s="81"/>
      <c r="AY233" s="81"/>
      <c r="AZ233" s="81"/>
      <c r="BA233">
        <v>2</v>
      </c>
      <c r="BB233" s="80" t="str">
        <f>REPLACE(INDEX(GroupVertices[Group],MATCH(Edges[[#This Row],[Vertex 1]],GroupVertices[Vertex],0)),1,1,"")</f>
        <v>3</v>
      </c>
      <c r="BC233" s="80" t="str">
        <f>REPLACE(INDEX(GroupVertices[Group],MATCH(Edges[[#This Row],[Vertex 2]],GroupVertices[Vertex],0)),1,1,"")</f>
        <v>3</v>
      </c>
    </row>
    <row r="234" spans="1:55" ht="15">
      <c r="A234" s="66" t="s">
        <v>279</v>
      </c>
      <c r="B234" s="66" t="s">
        <v>351</v>
      </c>
      <c r="C234" s="67" t="s">
        <v>3310</v>
      </c>
      <c r="D234" s="68">
        <v>3.9333333333333336</v>
      </c>
      <c r="E234" s="69" t="s">
        <v>136</v>
      </c>
      <c r="F234" s="70">
        <v>31.933333333333334</v>
      </c>
      <c r="G234" s="67"/>
      <c r="H234" s="71"/>
      <c r="I234" s="72"/>
      <c r="J234" s="72"/>
      <c r="K234" s="34"/>
      <c r="L234" s="79">
        <v>234</v>
      </c>
      <c r="M234" s="79"/>
      <c r="N234" s="74"/>
      <c r="O234" s="81" t="s">
        <v>394</v>
      </c>
      <c r="P234" s="83">
        <v>43646.56967592592</v>
      </c>
      <c r="Q234" s="81" t="s">
        <v>438</v>
      </c>
      <c r="R234" s="81"/>
      <c r="S234" s="81"/>
      <c r="T234" s="81" t="s">
        <v>784</v>
      </c>
      <c r="U234" s="81"/>
      <c r="V234" s="85" t="s">
        <v>951</v>
      </c>
      <c r="W234" s="83">
        <v>43646.56967592592</v>
      </c>
      <c r="X234" s="85" t="s">
        <v>1088</v>
      </c>
      <c r="Y234" s="81"/>
      <c r="Z234" s="81"/>
      <c r="AA234" s="87" t="s">
        <v>1496</v>
      </c>
      <c r="AB234" s="87" t="s">
        <v>1494</v>
      </c>
      <c r="AC234" s="81" t="b">
        <v>0</v>
      </c>
      <c r="AD234" s="81">
        <v>2</v>
      </c>
      <c r="AE234" s="87" t="s">
        <v>1839</v>
      </c>
      <c r="AF234" s="81" t="b">
        <v>0</v>
      </c>
      <c r="AG234" s="81" t="s">
        <v>1864</v>
      </c>
      <c r="AH234" s="81"/>
      <c r="AI234" s="87" t="s">
        <v>1832</v>
      </c>
      <c r="AJ234" s="81" t="b">
        <v>0</v>
      </c>
      <c r="AK234" s="81">
        <v>1</v>
      </c>
      <c r="AL234" s="87" t="s">
        <v>1832</v>
      </c>
      <c r="AM234" s="81" t="s">
        <v>1882</v>
      </c>
      <c r="AN234" s="81" t="b">
        <v>0</v>
      </c>
      <c r="AO234" s="87" t="s">
        <v>1494</v>
      </c>
      <c r="AP234" s="81" t="s">
        <v>176</v>
      </c>
      <c r="AQ234" s="81">
        <v>0</v>
      </c>
      <c r="AR234" s="81">
        <v>0</v>
      </c>
      <c r="AS234" s="81"/>
      <c r="AT234" s="81"/>
      <c r="AU234" s="81"/>
      <c r="AV234" s="81"/>
      <c r="AW234" s="81"/>
      <c r="AX234" s="81"/>
      <c r="AY234" s="81"/>
      <c r="AZ234" s="81"/>
      <c r="BA234">
        <v>3</v>
      </c>
      <c r="BB234" s="80" t="str">
        <f>REPLACE(INDEX(GroupVertices[Group],MATCH(Edges[[#This Row],[Vertex 1]],GroupVertices[Vertex],0)),1,1,"")</f>
        <v>3</v>
      </c>
      <c r="BC234" s="80" t="str">
        <f>REPLACE(INDEX(GroupVertices[Group],MATCH(Edges[[#This Row],[Vertex 2]],GroupVertices[Vertex],0)),1,1,"")</f>
        <v>3</v>
      </c>
    </row>
    <row r="235" spans="1:55" ht="15">
      <c r="A235" s="66" t="s">
        <v>279</v>
      </c>
      <c r="B235" s="66" t="s">
        <v>351</v>
      </c>
      <c r="C235" s="67" t="s">
        <v>3310</v>
      </c>
      <c r="D235" s="68">
        <v>3.9333333333333336</v>
      </c>
      <c r="E235" s="69" t="s">
        <v>136</v>
      </c>
      <c r="F235" s="70">
        <v>31.933333333333334</v>
      </c>
      <c r="G235" s="67"/>
      <c r="H235" s="71"/>
      <c r="I235" s="72"/>
      <c r="J235" s="72"/>
      <c r="K235" s="34"/>
      <c r="L235" s="79">
        <v>235</v>
      </c>
      <c r="M235" s="79"/>
      <c r="N235" s="74"/>
      <c r="O235" s="81" t="s">
        <v>394</v>
      </c>
      <c r="P235" s="83">
        <v>43646.571064814816</v>
      </c>
      <c r="Q235" s="81" t="s">
        <v>435</v>
      </c>
      <c r="R235" s="81"/>
      <c r="S235" s="81"/>
      <c r="T235" s="81"/>
      <c r="U235" s="81"/>
      <c r="V235" s="85" t="s">
        <v>951</v>
      </c>
      <c r="W235" s="83">
        <v>43646.571064814816</v>
      </c>
      <c r="X235" s="85" t="s">
        <v>1084</v>
      </c>
      <c r="Y235" s="81"/>
      <c r="Z235" s="81"/>
      <c r="AA235" s="87" t="s">
        <v>1492</v>
      </c>
      <c r="AB235" s="87" t="s">
        <v>1490</v>
      </c>
      <c r="AC235" s="81" t="b">
        <v>0</v>
      </c>
      <c r="AD235" s="81">
        <v>1</v>
      </c>
      <c r="AE235" s="87" t="s">
        <v>1838</v>
      </c>
      <c r="AF235" s="81" t="b">
        <v>0</v>
      </c>
      <c r="AG235" s="81" t="s">
        <v>1866</v>
      </c>
      <c r="AH235" s="81"/>
      <c r="AI235" s="87" t="s">
        <v>1832</v>
      </c>
      <c r="AJ235" s="81" t="b">
        <v>0</v>
      </c>
      <c r="AK235" s="81">
        <v>0</v>
      </c>
      <c r="AL235" s="87" t="s">
        <v>1832</v>
      </c>
      <c r="AM235" s="81" t="s">
        <v>1882</v>
      </c>
      <c r="AN235" s="81" t="b">
        <v>0</v>
      </c>
      <c r="AO235" s="87" t="s">
        <v>1490</v>
      </c>
      <c r="AP235" s="81" t="s">
        <v>176</v>
      </c>
      <c r="AQ235" s="81">
        <v>0</v>
      </c>
      <c r="AR235" s="81">
        <v>0</v>
      </c>
      <c r="AS235" s="81"/>
      <c r="AT235" s="81"/>
      <c r="AU235" s="81"/>
      <c r="AV235" s="81"/>
      <c r="AW235" s="81"/>
      <c r="AX235" s="81"/>
      <c r="AY235" s="81"/>
      <c r="AZ235" s="81"/>
      <c r="BA235">
        <v>3</v>
      </c>
      <c r="BB235" s="80" t="str">
        <f>REPLACE(INDEX(GroupVertices[Group],MATCH(Edges[[#This Row],[Vertex 1]],GroupVertices[Vertex],0)),1,1,"")</f>
        <v>3</v>
      </c>
      <c r="BC235" s="80" t="str">
        <f>REPLACE(INDEX(GroupVertices[Group],MATCH(Edges[[#This Row],[Vertex 2]],GroupVertices[Vertex],0)),1,1,"")</f>
        <v>3</v>
      </c>
    </row>
    <row r="236" spans="1:55" ht="15">
      <c r="A236" s="66" t="s">
        <v>279</v>
      </c>
      <c r="B236" s="66" t="s">
        <v>351</v>
      </c>
      <c r="C236" s="67" t="s">
        <v>3310</v>
      </c>
      <c r="D236" s="68">
        <v>3.9333333333333336</v>
      </c>
      <c r="E236" s="69" t="s">
        <v>136</v>
      </c>
      <c r="F236" s="70">
        <v>31.933333333333334</v>
      </c>
      <c r="G236" s="67"/>
      <c r="H236" s="71"/>
      <c r="I236" s="72"/>
      <c r="J236" s="72"/>
      <c r="K236" s="34"/>
      <c r="L236" s="79">
        <v>236</v>
      </c>
      <c r="M236" s="79"/>
      <c r="N236" s="74"/>
      <c r="O236" s="81" t="s">
        <v>394</v>
      </c>
      <c r="P236" s="83">
        <v>43653.5008912037</v>
      </c>
      <c r="Q236" s="81" t="s">
        <v>439</v>
      </c>
      <c r="R236" s="81"/>
      <c r="S236" s="81"/>
      <c r="T236" s="81" t="s">
        <v>785</v>
      </c>
      <c r="U236" s="81"/>
      <c r="V236" s="85" t="s">
        <v>951</v>
      </c>
      <c r="W236" s="83">
        <v>43653.5008912037</v>
      </c>
      <c r="X236" s="85" t="s">
        <v>1089</v>
      </c>
      <c r="Y236" s="81"/>
      <c r="Z236" s="81"/>
      <c r="AA236" s="87" t="s">
        <v>1497</v>
      </c>
      <c r="AB236" s="87" t="s">
        <v>1495</v>
      </c>
      <c r="AC236" s="81" t="b">
        <v>0</v>
      </c>
      <c r="AD236" s="81">
        <v>2</v>
      </c>
      <c r="AE236" s="87" t="s">
        <v>1839</v>
      </c>
      <c r="AF236" s="81" t="b">
        <v>0</v>
      </c>
      <c r="AG236" s="81" t="s">
        <v>1864</v>
      </c>
      <c r="AH236" s="81"/>
      <c r="AI236" s="87" t="s">
        <v>1832</v>
      </c>
      <c r="AJ236" s="81" t="b">
        <v>0</v>
      </c>
      <c r="AK236" s="81">
        <v>1</v>
      </c>
      <c r="AL236" s="87" t="s">
        <v>1832</v>
      </c>
      <c r="AM236" s="81" t="s">
        <v>1882</v>
      </c>
      <c r="AN236" s="81" t="b">
        <v>0</v>
      </c>
      <c r="AO236" s="87" t="s">
        <v>1495</v>
      </c>
      <c r="AP236" s="81" t="s">
        <v>176</v>
      </c>
      <c r="AQ236" s="81">
        <v>0</v>
      </c>
      <c r="AR236" s="81">
        <v>0</v>
      </c>
      <c r="AS236" s="81"/>
      <c r="AT236" s="81"/>
      <c r="AU236" s="81"/>
      <c r="AV236" s="81"/>
      <c r="AW236" s="81"/>
      <c r="AX236" s="81"/>
      <c r="AY236" s="81"/>
      <c r="AZ236" s="81"/>
      <c r="BA236">
        <v>3</v>
      </c>
      <c r="BB236" s="80" t="str">
        <f>REPLACE(INDEX(GroupVertices[Group],MATCH(Edges[[#This Row],[Vertex 1]],GroupVertices[Vertex],0)),1,1,"")</f>
        <v>3</v>
      </c>
      <c r="BC236" s="80" t="str">
        <f>REPLACE(INDEX(GroupVertices[Group],MATCH(Edges[[#This Row],[Vertex 2]],GroupVertices[Vertex],0)),1,1,"")</f>
        <v>3</v>
      </c>
    </row>
    <row r="237" spans="1:55" ht="15">
      <c r="A237" s="66" t="s">
        <v>280</v>
      </c>
      <c r="B237" s="66" t="s">
        <v>351</v>
      </c>
      <c r="C237" s="67" t="s">
        <v>3307</v>
      </c>
      <c r="D237" s="68">
        <v>3</v>
      </c>
      <c r="E237" s="69" t="s">
        <v>132</v>
      </c>
      <c r="F237" s="70">
        <v>35</v>
      </c>
      <c r="G237" s="67"/>
      <c r="H237" s="71"/>
      <c r="I237" s="72"/>
      <c r="J237" s="72"/>
      <c r="K237" s="34"/>
      <c r="L237" s="79">
        <v>237</v>
      </c>
      <c r="M237" s="79"/>
      <c r="N237" s="74"/>
      <c r="O237" s="81" t="s">
        <v>394</v>
      </c>
      <c r="P237" s="83">
        <v>43653.50570601852</v>
      </c>
      <c r="Q237" s="81" t="s">
        <v>440</v>
      </c>
      <c r="R237" s="81"/>
      <c r="S237" s="81"/>
      <c r="T237" s="81" t="s">
        <v>348</v>
      </c>
      <c r="U237" s="81"/>
      <c r="V237" s="85" t="s">
        <v>952</v>
      </c>
      <c r="W237" s="83">
        <v>43653.50570601852</v>
      </c>
      <c r="X237" s="85" t="s">
        <v>1090</v>
      </c>
      <c r="Y237" s="81"/>
      <c r="Z237" s="81"/>
      <c r="AA237" s="87" t="s">
        <v>1498</v>
      </c>
      <c r="AB237" s="81"/>
      <c r="AC237" s="81" t="b">
        <v>0</v>
      </c>
      <c r="AD237" s="81">
        <v>0</v>
      </c>
      <c r="AE237" s="87" t="s">
        <v>1832</v>
      </c>
      <c r="AF237" s="81" t="b">
        <v>0</v>
      </c>
      <c r="AG237" s="81" t="s">
        <v>1864</v>
      </c>
      <c r="AH237" s="81"/>
      <c r="AI237" s="87" t="s">
        <v>1832</v>
      </c>
      <c r="AJ237" s="81" t="b">
        <v>0</v>
      </c>
      <c r="AK237" s="81">
        <v>1</v>
      </c>
      <c r="AL237" s="87" t="s">
        <v>1497</v>
      </c>
      <c r="AM237" s="81" t="s">
        <v>1881</v>
      </c>
      <c r="AN237" s="81" t="b">
        <v>0</v>
      </c>
      <c r="AO237" s="87" t="s">
        <v>1497</v>
      </c>
      <c r="AP237" s="81" t="s">
        <v>176</v>
      </c>
      <c r="AQ237" s="81">
        <v>0</v>
      </c>
      <c r="AR237" s="81">
        <v>0</v>
      </c>
      <c r="AS237" s="81"/>
      <c r="AT237" s="81"/>
      <c r="AU237" s="81"/>
      <c r="AV237" s="81"/>
      <c r="AW237" s="81"/>
      <c r="AX237" s="81"/>
      <c r="AY237" s="81"/>
      <c r="AZ237" s="81"/>
      <c r="BA237">
        <v>1</v>
      </c>
      <c r="BB237" s="80" t="str">
        <f>REPLACE(INDEX(GroupVertices[Group],MATCH(Edges[[#This Row],[Vertex 1]],GroupVertices[Vertex],0)),1,1,"")</f>
        <v>3</v>
      </c>
      <c r="BC237" s="80" t="str">
        <f>REPLACE(INDEX(GroupVertices[Group],MATCH(Edges[[#This Row],[Vertex 2]],GroupVertices[Vertex],0)),1,1,"")</f>
        <v>3</v>
      </c>
    </row>
    <row r="238" spans="1:55" ht="15">
      <c r="A238" s="66" t="s">
        <v>279</v>
      </c>
      <c r="B238" s="66" t="s">
        <v>365</v>
      </c>
      <c r="C238" s="67" t="s">
        <v>3307</v>
      </c>
      <c r="D238" s="68">
        <v>3</v>
      </c>
      <c r="E238" s="69" t="s">
        <v>132</v>
      </c>
      <c r="F238" s="70">
        <v>35</v>
      </c>
      <c r="G238" s="67"/>
      <c r="H238" s="71"/>
      <c r="I238" s="72"/>
      <c r="J238" s="72"/>
      <c r="K238" s="34"/>
      <c r="L238" s="79">
        <v>238</v>
      </c>
      <c r="M238" s="79"/>
      <c r="N238" s="74"/>
      <c r="O238" s="81" t="s">
        <v>394</v>
      </c>
      <c r="P238" s="83">
        <v>43653.49722222222</v>
      </c>
      <c r="Q238" s="81" t="s">
        <v>441</v>
      </c>
      <c r="R238" s="85" t="s">
        <v>682</v>
      </c>
      <c r="S238" s="81" t="s">
        <v>749</v>
      </c>
      <c r="T238" s="81" t="s">
        <v>348</v>
      </c>
      <c r="U238" s="81"/>
      <c r="V238" s="85" t="s">
        <v>951</v>
      </c>
      <c r="W238" s="83">
        <v>43653.49722222222</v>
      </c>
      <c r="X238" s="85" t="s">
        <v>1091</v>
      </c>
      <c r="Y238" s="81"/>
      <c r="Z238" s="81"/>
      <c r="AA238" s="87" t="s">
        <v>1499</v>
      </c>
      <c r="AB238" s="81"/>
      <c r="AC238" s="81" t="b">
        <v>0</v>
      </c>
      <c r="AD238" s="81">
        <v>0</v>
      </c>
      <c r="AE238" s="87" t="s">
        <v>1832</v>
      </c>
      <c r="AF238" s="81" t="b">
        <v>0</v>
      </c>
      <c r="AG238" s="81" t="s">
        <v>1864</v>
      </c>
      <c r="AH238" s="81"/>
      <c r="AI238" s="87" t="s">
        <v>1832</v>
      </c>
      <c r="AJ238" s="81" t="b">
        <v>0</v>
      </c>
      <c r="AK238" s="81">
        <v>2</v>
      </c>
      <c r="AL238" s="87" t="s">
        <v>1495</v>
      </c>
      <c r="AM238" s="81" t="s">
        <v>1882</v>
      </c>
      <c r="AN238" s="81" t="b">
        <v>0</v>
      </c>
      <c r="AO238" s="87" t="s">
        <v>1495</v>
      </c>
      <c r="AP238" s="81" t="s">
        <v>176</v>
      </c>
      <c r="AQ238" s="81">
        <v>0</v>
      </c>
      <c r="AR238" s="81">
        <v>0</v>
      </c>
      <c r="AS238" s="81"/>
      <c r="AT238" s="81"/>
      <c r="AU238" s="81"/>
      <c r="AV238" s="81"/>
      <c r="AW238" s="81"/>
      <c r="AX238" s="81"/>
      <c r="AY238" s="81"/>
      <c r="AZ238" s="81"/>
      <c r="BA238">
        <v>1</v>
      </c>
      <c r="BB238" s="80" t="str">
        <f>REPLACE(INDEX(GroupVertices[Group],MATCH(Edges[[#This Row],[Vertex 1]],GroupVertices[Vertex],0)),1,1,"")</f>
        <v>3</v>
      </c>
      <c r="BC238" s="80" t="str">
        <f>REPLACE(INDEX(GroupVertices[Group],MATCH(Edges[[#This Row],[Vertex 2]],GroupVertices[Vertex],0)),1,1,"")</f>
        <v>3</v>
      </c>
    </row>
    <row r="239" spans="1:55" ht="15">
      <c r="A239" s="66" t="s">
        <v>280</v>
      </c>
      <c r="B239" s="66" t="s">
        <v>365</v>
      </c>
      <c r="C239" s="67" t="s">
        <v>3307</v>
      </c>
      <c r="D239" s="68">
        <v>3</v>
      </c>
      <c r="E239" s="69" t="s">
        <v>132</v>
      </c>
      <c r="F239" s="70">
        <v>35</v>
      </c>
      <c r="G239" s="67"/>
      <c r="H239" s="71"/>
      <c r="I239" s="72"/>
      <c r="J239" s="72"/>
      <c r="K239" s="34"/>
      <c r="L239" s="79">
        <v>239</v>
      </c>
      <c r="M239" s="79"/>
      <c r="N239" s="74"/>
      <c r="O239" s="81" t="s">
        <v>394</v>
      </c>
      <c r="P239" s="83">
        <v>43653.50577546296</v>
      </c>
      <c r="Q239" s="81" t="s">
        <v>441</v>
      </c>
      <c r="R239" s="85" t="s">
        <v>682</v>
      </c>
      <c r="S239" s="81" t="s">
        <v>749</v>
      </c>
      <c r="T239" s="81" t="s">
        <v>348</v>
      </c>
      <c r="U239" s="81"/>
      <c r="V239" s="85" t="s">
        <v>952</v>
      </c>
      <c r="W239" s="83">
        <v>43653.50577546296</v>
      </c>
      <c r="X239" s="85" t="s">
        <v>1092</v>
      </c>
      <c r="Y239" s="81"/>
      <c r="Z239" s="81"/>
      <c r="AA239" s="87" t="s">
        <v>1500</v>
      </c>
      <c r="AB239" s="81"/>
      <c r="AC239" s="81" t="b">
        <v>0</v>
      </c>
      <c r="AD239" s="81">
        <v>0</v>
      </c>
      <c r="AE239" s="87" t="s">
        <v>1832</v>
      </c>
      <c r="AF239" s="81" t="b">
        <v>0</v>
      </c>
      <c r="AG239" s="81" t="s">
        <v>1864</v>
      </c>
      <c r="AH239" s="81"/>
      <c r="AI239" s="87" t="s">
        <v>1832</v>
      </c>
      <c r="AJ239" s="81" t="b">
        <v>0</v>
      </c>
      <c r="AK239" s="81">
        <v>2</v>
      </c>
      <c r="AL239" s="87" t="s">
        <v>1495</v>
      </c>
      <c r="AM239" s="81" t="s">
        <v>1881</v>
      </c>
      <c r="AN239" s="81" t="b">
        <v>0</v>
      </c>
      <c r="AO239" s="87" t="s">
        <v>1495</v>
      </c>
      <c r="AP239" s="81" t="s">
        <v>176</v>
      </c>
      <c r="AQ239" s="81">
        <v>0</v>
      </c>
      <c r="AR239" s="81">
        <v>0</v>
      </c>
      <c r="AS239" s="81"/>
      <c r="AT239" s="81"/>
      <c r="AU239" s="81"/>
      <c r="AV239" s="81"/>
      <c r="AW239" s="81"/>
      <c r="AX239" s="81"/>
      <c r="AY239" s="81"/>
      <c r="AZ239" s="81"/>
      <c r="BA239">
        <v>1</v>
      </c>
      <c r="BB239" s="80" t="str">
        <f>REPLACE(INDEX(GroupVertices[Group],MATCH(Edges[[#This Row],[Vertex 1]],GroupVertices[Vertex],0)),1,1,"")</f>
        <v>3</v>
      </c>
      <c r="BC239" s="80" t="str">
        <f>REPLACE(INDEX(GroupVertices[Group],MATCH(Edges[[#This Row],[Vertex 2]],GroupVertices[Vertex],0)),1,1,"")</f>
        <v>3</v>
      </c>
    </row>
    <row r="240" spans="1:55" ht="15">
      <c r="A240" s="66" t="s">
        <v>281</v>
      </c>
      <c r="B240" s="66" t="s">
        <v>279</v>
      </c>
      <c r="C240" s="67" t="s">
        <v>3308</v>
      </c>
      <c r="D240" s="68">
        <v>3.466666666666667</v>
      </c>
      <c r="E240" s="69" t="s">
        <v>136</v>
      </c>
      <c r="F240" s="70">
        <v>33.46666666666667</v>
      </c>
      <c r="G240" s="67"/>
      <c r="H240" s="71"/>
      <c r="I240" s="72"/>
      <c r="J240" s="72"/>
      <c r="K240" s="34"/>
      <c r="L240" s="79">
        <v>240</v>
      </c>
      <c r="M240" s="79"/>
      <c r="N240" s="74"/>
      <c r="O240" s="81" t="s">
        <v>394</v>
      </c>
      <c r="P240" s="83">
        <v>43646.495833333334</v>
      </c>
      <c r="Q240" s="81" t="s">
        <v>436</v>
      </c>
      <c r="R240" s="85" t="s">
        <v>682</v>
      </c>
      <c r="S240" s="81" t="s">
        <v>749</v>
      </c>
      <c r="T240" s="81" t="s">
        <v>783</v>
      </c>
      <c r="U240" s="85" t="s">
        <v>840</v>
      </c>
      <c r="V240" s="85" t="s">
        <v>840</v>
      </c>
      <c r="W240" s="83">
        <v>43646.495833333334</v>
      </c>
      <c r="X240" s="85" t="s">
        <v>1086</v>
      </c>
      <c r="Y240" s="81"/>
      <c r="Z240" s="81"/>
      <c r="AA240" s="87" t="s">
        <v>1494</v>
      </c>
      <c r="AB240" s="81"/>
      <c r="AC240" s="81" t="b">
        <v>0</v>
      </c>
      <c r="AD240" s="81">
        <v>8</v>
      </c>
      <c r="AE240" s="87" t="s">
        <v>1832</v>
      </c>
      <c r="AF240" s="81" t="b">
        <v>0</v>
      </c>
      <c r="AG240" s="81" t="s">
        <v>1864</v>
      </c>
      <c r="AH240" s="81"/>
      <c r="AI240" s="87" t="s">
        <v>1832</v>
      </c>
      <c r="AJ240" s="81" t="b">
        <v>0</v>
      </c>
      <c r="AK240" s="81">
        <v>4</v>
      </c>
      <c r="AL240" s="87" t="s">
        <v>1832</v>
      </c>
      <c r="AM240" s="81" t="s">
        <v>1893</v>
      </c>
      <c r="AN240" s="81" t="b">
        <v>0</v>
      </c>
      <c r="AO240" s="87" t="s">
        <v>1494</v>
      </c>
      <c r="AP240" s="81" t="s">
        <v>176</v>
      </c>
      <c r="AQ240" s="81">
        <v>0</v>
      </c>
      <c r="AR240" s="81">
        <v>0</v>
      </c>
      <c r="AS240" s="81"/>
      <c r="AT240" s="81"/>
      <c r="AU240" s="81"/>
      <c r="AV240" s="81"/>
      <c r="AW240" s="81"/>
      <c r="AX240" s="81"/>
      <c r="AY240" s="81"/>
      <c r="AZ240" s="81"/>
      <c r="BA240">
        <v>2</v>
      </c>
      <c r="BB240" s="80" t="str">
        <f>REPLACE(INDEX(GroupVertices[Group],MATCH(Edges[[#This Row],[Vertex 1]],GroupVertices[Vertex],0)),1,1,"")</f>
        <v>3</v>
      </c>
      <c r="BC240" s="80" t="str">
        <f>REPLACE(INDEX(GroupVertices[Group],MATCH(Edges[[#This Row],[Vertex 2]],GroupVertices[Vertex],0)),1,1,"")</f>
        <v>3</v>
      </c>
    </row>
    <row r="241" spans="1:55" ht="15">
      <c r="A241" s="66" t="s">
        <v>281</v>
      </c>
      <c r="B241" s="66" t="s">
        <v>279</v>
      </c>
      <c r="C241" s="67" t="s">
        <v>3308</v>
      </c>
      <c r="D241" s="68">
        <v>3.466666666666667</v>
      </c>
      <c r="E241" s="69" t="s">
        <v>136</v>
      </c>
      <c r="F241" s="70">
        <v>33.46666666666667</v>
      </c>
      <c r="G241" s="67"/>
      <c r="H241" s="71"/>
      <c r="I241" s="72"/>
      <c r="J241" s="72"/>
      <c r="K241" s="34"/>
      <c r="L241" s="79">
        <v>241</v>
      </c>
      <c r="M241" s="79"/>
      <c r="N241" s="74"/>
      <c r="O241" s="81" t="s">
        <v>394</v>
      </c>
      <c r="P241" s="83">
        <v>43653.495833333334</v>
      </c>
      <c r="Q241" s="81" t="s">
        <v>437</v>
      </c>
      <c r="R241" s="85" t="s">
        <v>682</v>
      </c>
      <c r="S241" s="81" t="s">
        <v>749</v>
      </c>
      <c r="T241" s="81" t="s">
        <v>783</v>
      </c>
      <c r="U241" s="85" t="s">
        <v>841</v>
      </c>
      <c r="V241" s="85" t="s">
        <v>841</v>
      </c>
      <c r="W241" s="83">
        <v>43653.495833333334</v>
      </c>
      <c r="X241" s="85" t="s">
        <v>1087</v>
      </c>
      <c r="Y241" s="81"/>
      <c r="Z241" s="81"/>
      <c r="AA241" s="87" t="s">
        <v>1495</v>
      </c>
      <c r="AB241" s="81"/>
      <c r="AC241" s="81" t="b">
        <v>0</v>
      </c>
      <c r="AD241" s="81">
        <v>4</v>
      </c>
      <c r="AE241" s="87" t="s">
        <v>1832</v>
      </c>
      <c r="AF241" s="81" t="b">
        <v>0</v>
      </c>
      <c r="AG241" s="81" t="s">
        <v>1864</v>
      </c>
      <c r="AH241" s="81"/>
      <c r="AI241" s="87" t="s">
        <v>1832</v>
      </c>
      <c r="AJ241" s="81" t="b">
        <v>0</v>
      </c>
      <c r="AK241" s="81">
        <v>2</v>
      </c>
      <c r="AL241" s="87" t="s">
        <v>1832</v>
      </c>
      <c r="AM241" s="81" t="s">
        <v>1893</v>
      </c>
      <c r="AN241" s="81" t="b">
        <v>0</v>
      </c>
      <c r="AO241" s="87" t="s">
        <v>1495</v>
      </c>
      <c r="AP241" s="81" t="s">
        <v>176</v>
      </c>
      <c r="AQ241" s="81">
        <v>0</v>
      </c>
      <c r="AR241" s="81">
        <v>0</v>
      </c>
      <c r="AS241" s="81"/>
      <c r="AT241" s="81"/>
      <c r="AU241" s="81"/>
      <c r="AV241" s="81"/>
      <c r="AW241" s="81"/>
      <c r="AX241" s="81"/>
      <c r="AY241" s="81"/>
      <c r="AZ241" s="81"/>
      <c r="BA241">
        <v>2</v>
      </c>
      <c r="BB241" s="80" t="str">
        <f>REPLACE(INDEX(GroupVertices[Group],MATCH(Edges[[#This Row],[Vertex 1]],GroupVertices[Vertex],0)),1,1,"")</f>
        <v>3</v>
      </c>
      <c r="BC241" s="80" t="str">
        <f>REPLACE(INDEX(GroupVertices[Group],MATCH(Edges[[#This Row],[Vertex 2]],GroupVertices[Vertex],0)),1,1,"")</f>
        <v>3</v>
      </c>
    </row>
    <row r="242" spans="1:55" ht="15">
      <c r="A242" s="66" t="s">
        <v>279</v>
      </c>
      <c r="B242" s="66" t="s">
        <v>280</v>
      </c>
      <c r="C242" s="67" t="s">
        <v>3311</v>
      </c>
      <c r="D242" s="68">
        <v>5.8</v>
      </c>
      <c r="E242" s="69" t="s">
        <v>136</v>
      </c>
      <c r="F242" s="70">
        <v>25.8</v>
      </c>
      <c r="G242" s="67"/>
      <c r="H242" s="71"/>
      <c r="I242" s="72"/>
      <c r="J242" s="72"/>
      <c r="K242" s="34"/>
      <c r="L242" s="79">
        <v>242</v>
      </c>
      <c r="M242" s="79"/>
      <c r="N242" s="74"/>
      <c r="O242" s="81" t="s">
        <v>394</v>
      </c>
      <c r="P242" s="83">
        <v>43646.56626157407</v>
      </c>
      <c r="Q242" s="81" t="s">
        <v>403</v>
      </c>
      <c r="R242" s="85" t="s">
        <v>682</v>
      </c>
      <c r="S242" s="81" t="s">
        <v>749</v>
      </c>
      <c r="T242" s="81" t="s">
        <v>348</v>
      </c>
      <c r="U242" s="81"/>
      <c r="V242" s="85" t="s">
        <v>951</v>
      </c>
      <c r="W242" s="83">
        <v>43646.56626157407</v>
      </c>
      <c r="X242" s="85" t="s">
        <v>1080</v>
      </c>
      <c r="Y242" s="81"/>
      <c r="Z242" s="81"/>
      <c r="AA242" s="87" t="s">
        <v>1488</v>
      </c>
      <c r="AB242" s="81"/>
      <c r="AC242" s="81" t="b">
        <v>0</v>
      </c>
      <c r="AD242" s="81">
        <v>0</v>
      </c>
      <c r="AE242" s="87" t="s">
        <v>1832</v>
      </c>
      <c r="AF242" s="81" t="b">
        <v>0</v>
      </c>
      <c r="AG242" s="81" t="s">
        <v>1864</v>
      </c>
      <c r="AH242" s="81"/>
      <c r="AI242" s="87" t="s">
        <v>1832</v>
      </c>
      <c r="AJ242" s="81" t="b">
        <v>0</v>
      </c>
      <c r="AK242" s="81">
        <v>4</v>
      </c>
      <c r="AL242" s="87" t="s">
        <v>1487</v>
      </c>
      <c r="AM242" s="81" t="s">
        <v>1882</v>
      </c>
      <c r="AN242" s="81" t="b">
        <v>0</v>
      </c>
      <c r="AO242" s="87" t="s">
        <v>1487</v>
      </c>
      <c r="AP242" s="81" t="s">
        <v>176</v>
      </c>
      <c r="AQ242" s="81">
        <v>0</v>
      </c>
      <c r="AR242" s="81">
        <v>0</v>
      </c>
      <c r="AS242" s="81"/>
      <c r="AT242" s="81"/>
      <c r="AU242" s="81"/>
      <c r="AV242" s="81"/>
      <c r="AW242" s="81"/>
      <c r="AX242" s="81"/>
      <c r="AY242" s="81"/>
      <c r="AZ242" s="81"/>
      <c r="BA242">
        <v>7</v>
      </c>
      <c r="BB242" s="80" t="str">
        <f>REPLACE(INDEX(GroupVertices[Group],MATCH(Edges[[#This Row],[Vertex 1]],GroupVertices[Vertex],0)),1,1,"")</f>
        <v>3</v>
      </c>
      <c r="BC242" s="80" t="str">
        <f>REPLACE(INDEX(GroupVertices[Group],MATCH(Edges[[#This Row],[Vertex 2]],GroupVertices[Vertex],0)),1,1,"")</f>
        <v>3</v>
      </c>
    </row>
    <row r="243" spans="1:55" ht="15">
      <c r="A243" s="66" t="s">
        <v>279</v>
      </c>
      <c r="B243" s="66" t="s">
        <v>348</v>
      </c>
      <c r="C243" s="67" t="s">
        <v>3311</v>
      </c>
      <c r="D243" s="68">
        <v>5.8</v>
      </c>
      <c r="E243" s="69" t="s">
        <v>136</v>
      </c>
      <c r="F243" s="70">
        <v>25.8</v>
      </c>
      <c r="G243" s="67"/>
      <c r="H243" s="71"/>
      <c r="I243" s="72"/>
      <c r="J243" s="72"/>
      <c r="K243" s="34"/>
      <c r="L243" s="79">
        <v>243</v>
      </c>
      <c r="M243" s="79"/>
      <c r="N243" s="74"/>
      <c r="O243" s="81" t="s">
        <v>394</v>
      </c>
      <c r="P243" s="83">
        <v>43646.56626157407</v>
      </c>
      <c r="Q243" s="81" t="s">
        <v>403</v>
      </c>
      <c r="R243" s="85" t="s">
        <v>682</v>
      </c>
      <c r="S243" s="81" t="s">
        <v>749</v>
      </c>
      <c r="T243" s="81" t="s">
        <v>348</v>
      </c>
      <c r="U243" s="81"/>
      <c r="V243" s="85" t="s">
        <v>951</v>
      </c>
      <c r="W243" s="83">
        <v>43646.56626157407</v>
      </c>
      <c r="X243" s="85" t="s">
        <v>1080</v>
      </c>
      <c r="Y243" s="81"/>
      <c r="Z243" s="81"/>
      <c r="AA243" s="87" t="s">
        <v>1488</v>
      </c>
      <c r="AB243" s="81"/>
      <c r="AC243" s="81" t="b">
        <v>0</v>
      </c>
      <c r="AD243" s="81">
        <v>0</v>
      </c>
      <c r="AE243" s="87" t="s">
        <v>1832</v>
      </c>
      <c r="AF243" s="81" t="b">
        <v>0</v>
      </c>
      <c r="AG243" s="81" t="s">
        <v>1864</v>
      </c>
      <c r="AH243" s="81"/>
      <c r="AI243" s="87" t="s">
        <v>1832</v>
      </c>
      <c r="AJ243" s="81" t="b">
        <v>0</v>
      </c>
      <c r="AK243" s="81">
        <v>4</v>
      </c>
      <c r="AL243" s="87" t="s">
        <v>1487</v>
      </c>
      <c r="AM243" s="81" t="s">
        <v>1882</v>
      </c>
      <c r="AN243" s="81" t="b">
        <v>0</v>
      </c>
      <c r="AO243" s="87" t="s">
        <v>1487</v>
      </c>
      <c r="AP243" s="81" t="s">
        <v>176</v>
      </c>
      <c r="AQ243" s="81">
        <v>0</v>
      </c>
      <c r="AR243" s="81">
        <v>0</v>
      </c>
      <c r="AS243" s="81"/>
      <c r="AT243" s="81"/>
      <c r="AU243" s="81"/>
      <c r="AV243" s="81"/>
      <c r="AW243" s="81"/>
      <c r="AX243" s="81"/>
      <c r="AY243" s="81"/>
      <c r="AZ243" s="81"/>
      <c r="BA243">
        <v>7</v>
      </c>
      <c r="BB243" s="80" t="str">
        <f>REPLACE(INDEX(GroupVertices[Group],MATCH(Edges[[#This Row],[Vertex 1]],GroupVertices[Vertex],0)),1,1,"")</f>
        <v>3</v>
      </c>
      <c r="BC243" s="80" t="str">
        <f>REPLACE(INDEX(GroupVertices[Group],MATCH(Edges[[#This Row],[Vertex 2]],GroupVertices[Vertex],0)),1,1,"")</f>
        <v>3</v>
      </c>
    </row>
    <row r="244" spans="1:55" ht="15">
      <c r="A244" s="66" t="s">
        <v>279</v>
      </c>
      <c r="B244" s="66" t="s">
        <v>281</v>
      </c>
      <c r="C244" s="67" t="s">
        <v>3312</v>
      </c>
      <c r="D244" s="68">
        <v>4.866666666666667</v>
      </c>
      <c r="E244" s="69" t="s">
        <v>136</v>
      </c>
      <c r="F244" s="70">
        <v>28.866666666666667</v>
      </c>
      <c r="G244" s="67"/>
      <c r="H244" s="71"/>
      <c r="I244" s="72"/>
      <c r="J244" s="72"/>
      <c r="K244" s="34"/>
      <c r="L244" s="79">
        <v>244</v>
      </c>
      <c r="M244" s="79"/>
      <c r="N244" s="74"/>
      <c r="O244" s="81" t="s">
        <v>394</v>
      </c>
      <c r="P244" s="83">
        <v>43646.56626157407</v>
      </c>
      <c r="Q244" s="81" t="s">
        <v>403</v>
      </c>
      <c r="R244" s="85" t="s">
        <v>682</v>
      </c>
      <c r="S244" s="81" t="s">
        <v>749</v>
      </c>
      <c r="T244" s="81" t="s">
        <v>348</v>
      </c>
      <c r="U244" s="81"/>
      <c r="V244" s="85" t="s">
        <v>951</v>
      </c>
      <c r="W244" s="83">
        <v>43646.56626157407</v>
      </c>
      <c r="X244" s="85" t="s">
        <v>1080</v>
      </c>
      <c r="Y244" s="81"/>
      <c r="Z244" s="81"/>
      <c r="AA244" s="87" t="s">
        <v>1488</v>
      </c>
      <c r="AB244" s="81"/>
      <c r="AC244" s="81" t="b">
        <v>0</v>
      </c>
      <c r="AD244" s="81">
        <v>0</v>
      </c>
      <c r="AE244" s="87" t="s">
        <v>1832</v>
      </c>
      <c r="AF244" s="81" t="b">
        <v>0</v>
      </c>
      <c r="AG244" s="81" t="s">
        <v>1864</v>
      </c>
      <c r="AH244" s="81"/>
      <c r="AI244" s="87" t="s">
        <v>1832</v>
      </c>
      <c r="AJ244" s="81" t="b">
        <v>0</v>
      </c>
      <c r="AK244" s="81">
        <v>4</v>
      </c>
      <c r="AL244" s="87" t="s">
        <v>1487</v>
      </c>
      <c r="AM244" s="81" t="s">
        <v>1882</v>
      </c>
      <c r="AN244" s="81" t="b">
        <v>0</v>
      </c>
      <c r="AO244" s="87" t="s">
        <v>1487</v>
      </c>
      <c r="AP244" s="81" t="s">
        <v>176</v>
      </c>
      <c r="AQ244" s="81">
        <v>0</v>
      </c>
      <c r="AR244" s="81">
        <v>0</v>
      </c>
      <c r="AS244" s="81"/>
      <c r="AT244" s="81"/>
      <c r="AU244" s="81"/>
      <c r="AV244" s="81"/>
      <c r="AW244" s="81"/>
      <c r="AX244" s="81"/>
      <c r="AY244" s="81"/>
      <c r="AZ244" s="81"/>
      <c r="BA244">
        <v>5</v>
      </c>
      <c r="BB244" s="80" t="str">
        <f>REPLACE(INDEX(GroupVertices[Group],MATCH(Edges[[#This Row],[Vertex 1]],GroupVertices[Vertex],0)),1,1,"")</f>
        <v>3</v>
      </c>
      <c r="BC244" s="80" t="str">
        <f>REPLACE(INDEX(GroupVertices[Group],MATCH(Edges[[#This Row],[Vertex 2]],GroupVertices[Vertex],0)),1,1,"")</f>
        <v>3</v>
      </c>
    </row>
    <row r="245" spans="1:55" ht="15">
      <c r="A245" s="66" t="s">
        <v>279</v>
      </c>
      <c r="B245" s="66" t="s">
        <v>347</v>
      </c>
      <c r="C245" s="67" t="s">
        <v>3313</v>
      </c>
      <c r="D245" s="68">
        <v>5.333333333333334</v>
      </c>
      <c r="E245" s="69" t="s">
        <v>136</v>
      </c>
      <c r="F245" s="70">
        <v>27.333333333333332</v>
      </c>
      <c r="G245" s="67"/>
      <c r="H245" s="71"/>
      <c r="I245" s="72"/>
      <c r="J245" s="72"/>
      <c r="K245" s="34"/>
      <c r="L245" s="79">
        <v>245</v>
      </c>
      <c r="M245" s="79"/>
      <c r="N245" s="74"/>
      <c r="O245" s="81" t="s">
        <v>394</v>
      </c>
      <c r="P245" s="83">
        <v>43646.56636574074</v>
      </c>
      <c r="Q245" s="81" t="s">
        <v>434</v>
      </c>
      <c r="R245" s="85" t="s">
        <v>682</v>
      </c>
      <c r="S245" s="81" t="s">
        <v>749</v>
      </c>
      <c r="T245" s="81" t="s">
        <v>348</v>
      </c>
      <c r="U245" s="81"/>
      <c r="V245" s="85" t="s">
        <v>951</v>
      </c>
      <c r="W245" s="83">
        <v>43646.56636574074</v>
      </c>
      <c r="X245" s="85" t="s">
        <v>1083</v>
      </c>
      <c r="Y245" s="81"/>
      <c r="Z245" s="81"/>
      <c r="AA245" s="87" t="s">
        <v>1491</v>
      </c>
      <c r="AB245" s="81"/>
      <c r="AC245" s="81" t="b">
        <v>0</v>
      </c>
      <c r="AD245" s="81">
        <v>0</v>
      </c>
      <c r="AE245" s="87" t="s">
        <v>1832</v>
      </c>
      <c r="AF245" s="81" t="b">
        <v>0</v>
      </c>
      <c r="AG245" s="81" t="s">
        <v>1864</v>
      </c>
      <c r="AH245" s="81"/>
      <c r="AI245" s="87" t="s">
        <v>1832</v>
      </c>
      <c r="AJ245" s="81" t="b">
        <v>0</v>
      </c>
      <c r="AK245" s="81">
        <v>3</v>
      </c>
      <c r="AL245" s="87" t="s">
        <v>1490</v>
      </c>
      <c r="AM245" s="81" t="s">
        <v>1882</v>
      </c>
      <c r="AN245" s="81" t="b">
        <v>0</v>
      </c>
      <c r="AO245" s="87" t="s">
        <v>1490</v>
      </c>
      <c r="AP245" s="81" t="s">
        <v>176</v>
      </c>
      <c r="AQ245" s="81">
        <v>0</v>
      </c>
      <c r="AR245" s="81">
        <v>0</v>
      </c>
      <c r="AS245" s="81"/>
      <c r="AT245" s="81"/>
      <c r="AU245" s="81"/>
      <c r="AV245" s="81"/>
      <c r="AW245" s="81"/>
      <c r="AX245" s="81"/>
      <c r="AY245" s="81"/>
      <c r="AZ245" s="81"/>
      <c r="BA245">
        <v>6</v>
      </c>
      <c r="BB245" s="80" t="str">
        <f>REPLACE(INDEX(GroupVertices[Group],MATCH(Edges[[#This Row],[Vertex 1]],GroupVertices[Vertex],0)),1,1,"")</f>
        <v>3</v>
      </c>
      <c r="BC245" s="80" t="str">
        <f>REPLACE(INDEX(GroupVertices[Group],MATCH(Edges[[#This Row],[Vertex 2]],GroupVertices[Vertex],0)),1,1,"")</f>
        <v>3</v>
      </c>
    </row>
    <row r="246" spans="1:55" ht="15">
      <c r="A246" s="66" t="s">
        <v>279</v>
      </c>
      <c r="B246" s="66" t="s">
        <v>280</v>
      </c>
      <c r="C246" s="67" t="s">
        <v>3311</v>
      </c>
      <c r="D246" s="68">
        <v>5.8</v>
      </c>
      <c r="E246" s="69" t="s">
        <v>136</v>
      </c>
      <c r="F246" s="70">
        <v>25.8</v>
      </c>
      <c r="G246" s="67"/>
      <c r="H246" s="71"/>
      <c r="I246" s="72"/>
      <c r="J246" s="72"/>
      <c r="K246" s="34"/>
      <c r="L246" s="79">
        <v>246</v>
      </c>
      <c r="M246" s="79"/>
      <c r="N246" s="74"/>
      <c r="O246" s="81" t="s">
        <v>394</v>
      </c>
      <c r="P246" s="83">
        <v>43646.56636574074</v>
      </c>
      <c r="Q246" s="81" t="s">
        <v>434</v>
      </c>
      <c r="R246" s="85" t="s">
        <v>682</v>
      </c>
      <c r="S246" s="81" t="s">
        <v>749</v>
      </c>
      <c r="T246" s="81" t="s">
        <v>348</v>
      </c>
      <c r="U246" s="81"/>
      <c r="V246" s="85" t="s">
        <v>951</v>
      </c>
      <c r="W246" s="83">
        <v>43646.56636574074</v>
      </c>
      <c r="X246" s="85" t="s">
        <v>1083</v>
      </c>
      <c r="Y246" s="81"/>
      <c r="Z246" s="81"/>
      <c r="AA246" s="87" t="s">
        <v>1491</v>
      </c>
      <c r="AB246" s="81"/>
      <c r="AC246" s="81" t="b">
        <v>0</v>
      </c>
      <c r="AD246" s="81">
        <v>0</v>
      </c>
      <c r="AE246" s="87" t="s">
        <v>1832</v>
      </c>
      <c r="AF246" s="81" t="b">
        <v>0</v>
      </c>
      <c r="AG246" s="81" t="s">
        <v>1864</v>
      </c>
      <c r="AH246" s="81"/>
      <c r="AI246" s="87" t="s">
        <v>1832</v>
      </c>
      <c r="AJ246" s="81" t="b">
        <v>0</v>
      </c>
      <c r="AK246" s="81">
        <v>3</v>
      </c>
      <c r="AL246" s="87" t="s">
        <v>1490</v>
      </c>
      <c r="AM246" s="81" t="s">
        <v>1882</v>
      </c>
      <c r="AN246" s="81" t="b">
        <v>0</v>
      </c>
      <c r="AO246" s="87" t="s">
        <v>1490</v>
      </c>
      <c r="AP246" s="81" t="s">
        <v>176</v>
      </c>
      <c r="AQ246" s="81">
        <v>0</v>
      </c>
      <c r="AR246" s="81">
        <v>0</v>
      </c>
      <c r="AS246" s="81"/>
      <c r="AT246" s="81"/>
      <c r="AU246" s="81"/>
      <c r="AV246" s="81"/>
      <c r="AW246" s="81"/>
      <c r="AX246" s="81"/>
      <c r="AY246" s="81"/>
      <c r="AZ246" s="81"/>
      <c r="BA246">
        <v>7</v>
      </c>
      <c r="BB246" s="80" t="str">
        <f>REPLACE(INDEX(GroupVertices[Group],MATCH(Edges[[#This Row],[Vertex 1]],GroupVertices[Vertex],0)),1,1,"")</f>
        <v>3</v>
      </c>
      <c r="BC246" s="80" t="str">
        <f>REPLACE(INDEX(GroupVertices[Group],MATCH(Edges[[#This Row],[Vertex 2]],GroupVertices[Vertex],0)),1,1,"")</f>
        <v>3</v>
      </c>
    </row>
    <row r="247" spans="1:55" ht="15">
      <c r="A247" s="66" t="s">
        <v>279</v>
      </c>
      <c r="B247" s="66" t="s">
        <v>348</v>
      </c>
      <c r="C247" s="67" t="s">
        <v>3311</v>
      </c>
      <c r="D247" s="68">
        <v>5.8</v>
      </c>
      <c r="E247" s="69" t="s">
        <v>136</v>
      </c>
      <c r="F247" s="70">
        <v>25.8</v>
      </c>
      <c r="G247" s="67"/>
      <c r="H247" s="71"/>
      <c r="I247" s="72"/>
      <c r="J247" s="72"/>
      <c r="K247" s="34"/>
      <c r="L247" s="79">
        <v>247</v>
      </c>
      <c r="M247" s="79"/>
      <c r="N247" s="74"/>
      <c r="O247" s="81" t="s">
        <v>394</v>
      </c>
      <c r="P247" s="83">
        <v>43646.56636574074</v>
      </c>
      <c r="Q247" s="81" t="s">
        <v>434</v>
      </c>
      <c r="R247" s="85" t="s">
        <v>682</v>
      </c>
      <c r="S247" s="81" t="s">
        <v>749</v>
      </c>
      <c r="T247" s="81" t="s">
        <v>348</v>
      </c>
      <c r="U247" s="81"/>
      <c r="V247" s="85" t="s">
        <v>951</v>
      </c>
      <c r="W247" s="83">
        <v>43646.56636574074</v>
      </c>
      <c r="X247" s="85" t="s">
        <v>1083</v>
      </c>
      <c r="Y247" s="81"/>
      <c r="Z247" s="81"/>
      <c r="AA247" s="87" t="s">
        <v>1491</v>
      </c>
      <c r="AB247" s="81"/>
      <c r="AC247" s="81" t="b">
        <v>0</v>
      </c>
      <c r="AD247" s="81">
        <v>0</v>
      </c>
      <c r="AE247" s="87" t="s">
        <v>1832</v>
      </c>
      <c r="AF247" s="81" t="b">
        <v>0</v>
      </c>
      <c r="AG247" s="81" t="s">
        <v>1864</v>
      </c>
      <c r="AH247" s="81"/>
      <c r="AI247" s="87" t="s">
        <v>1832</v>
      </c>
      <c r="AJ247" s="81" t="b">
        <v>0</v>
      </c>
      <c r="AK247" s="81">
        <v>3</v>
      </c>
      <c r="AL247" s="87" t="s">
        <v>1490</v>
      </c>
      <c r="AM247" s="81" t="s">
        <v>1882</v>
      </c>
      <c r="AN247" s="81" t="b">
        <v>0</v>
      </c>
      <c r="AO247" s="87" t="s">
        <v>1490</v>
      </c>
      <c r="AP247" s="81" t="s">
        <v>176</v>
      </c>
      <c r="AQ247" s="81">
        <v>0</v>
      </c>
      <c r="AR247" s="81">
        <v>0</v>
      </c>
      <c r="AS247" s="81"/>
      <c r="AT247" s="81"/>
      <c r="AU247" s="81"/>
      <c r="AV247" s="81"/>
      <c r="AW247" s="81"/>
      <c r="AX247" s="81"/>
      <c r="AY247" s="81"/>
      <c r="AZ247" s="81"/>
      <c r="BA247">
        <v>7</v>
      </c>
      <c r="BB247" s="80" t="str">
        <f>REPLACE(INDEX(GroupVertices[Group],MATCH(Edges[[#This Row],[Vertex 1]],GroupVertices[Vertex],0)),1,1,"")</f>
        <v>3</v>
      </c>
      <c r="BC247" s="80" t="str">
        <f>REPLACE(INDEX(GroupVertices[Group],MATCH(Edges[[#This Row],[Vertex 2]],GroupVertices[Vertex],0)),1,1,"")</f>
        <v>3</v>
      </c>
    </row>
    <row r="248" spans="1:55" ht="15">
      <c r="A248" s="66" t="s">
        <v>279</v>
      </c>
      <c r="B248" s="66" t="s">
        <v>281</v>
      </c>
      <c r="C248" s="67" t="s">
        <v>3312</v>
      </c>
      <c r="D248" s="68">
        <v>4.866666666666667</v>
      </c>
      <c r="E248" s="69" t="s">
        <v>136</v>
      </c>
      <c r="F248" s="70">
        <v>28.866666666666667</v>
      </c>
      <c r="G248" s="67"/>
      <c r="H248" s="71"/>
      <c r="I248" s="72"/>
      <c r="J248" s="72"/>
      <c r="K248" s="34"/>
      <c r="L248" s="79">
        <v>248</v>
      </c>
      <c r="M248" s="79"/>
      <c r="N248" s="74"/>
      <c r="O248" s="81" t="s">
        <v>394</v>
      </c>
      <c r="P248" s="83">
        <v>43646.56636574074</v>
      </c>
      <c r="Q248" s="81" t="s">
        <v>434</v>
      </c>
      <c r="R248" s="85" t="s">
        <v>682</v>
      </c>
      <c r="S248" s="81" t="s">
        <v>749</v>
      </c>
      <c r="T248" s="81" t="s">
        <v>348</v>
      </c>
      <c r="U248" s="81"/>
      <c r="V248" s="85" t="s">
        <v>951</v>
      </c>
      <c r="W248" s="83">
        <v>43646.56636574074</v>
      </c>
      <c r="X248" s="85" t="s">
        <v>1083</v>
      </c>
      <c r="Y248" s="81"/>
      <c r="Z248" s="81"/>
      <c r="AA248" s="87" t="s">
        <v>1491</v>
      </c>
      <c r="AB248" s="81"/>
      <c r="AC248" s="81" t="b">
        <v>0</v>
      </c>
      <c r="AD248" s="81">
        <v>0</v>
      </c>
      <c r="AE248" s="87" t="s">
        <v>1832</v>
      </c>
      <c r="AF248" s="81" t="b">
        <v>0</v>
      </c>
      <c r="AG248" s="81" t="s">
        <v>1864</v>
      </c>
      <c r="AH248" s="81"/>
      <c r="AI248" s="87" t="s">
        <v>1832</v>
      </c>
      <c r="AJ248" s="81" t="b">
        <v>0</v>
      </c>
      <c r="AK248" s="81">
        <v>3</v>
      </c>
      <c r="AL248" s="87" t="s">
        <v>1490</v>
      </c>
      <c r="AM248" s="81" t="s">
        <v>1882</v>
      </c>
      <c r="AN248" s="81" t="b">
        <v>0</v>
      </c>
      <c r="AO248" s="87" t="s">
        <v>1490</v>
      </c>
      <c r="AP248" s="81" t="s">
        <v>176</v>
      </c>
      <c r="AQ248" s="81">
        <v>0</v>
      </c>
      <c r="AR248" s="81">
        <v>0</v>
      </c>
      <c r="AS248" s="81"/>
      <c r="AT248" s="81"/>
      <c r="AU248" s="81"/>
      <c r="AV248" s="81"/>
      <c r="AW248" s="81"/>
      <c r="AX248" s="81"/>
      <c r="AY248" s="81"/>
      <c r="AZ248" s="81"/>
      <c r="BA248">
        <v>5</v>
      </c>
      <c r="BB248" s="80" t="str">
        <f>REPLACE(INDEX(GroupVertices[Group],MATCH(Edges[[#This Row],[Vertex 1]],GroupVertices[Vertex],0)),1,1,"")</f>
        <v>3</v>
      </c>
      <c r="BC248" s="80" t="str">
        <f>REPLACE(INDEX(GroupVertices[Group],MATCH(Edges[[#This Row],[Vertex 2]],GroupVertices[Vertex],0)),1,1,"")</f>
        <v>3</v>
      </c>
    </row>
    <row r="249" spans="1:55" ht="15">
      <c r="A249" s="66" t="s">
        <v>279</v>
      </c>
      <c r="B249" s="66" t="s">
        <v>347</v>
      </c>
      <c r="C249" s="67" t="s">
        <v>3313</v>
      </c>
      <c r="D249" s="68">
        <v>5.333333333333334</v>
      </c>
      <c r="E249" s="69" t="s">
        <v>136</v>
      </c>
      <c r="F249" s="70">
        <v>27.333333333333332</v>
      </c>
      <c r="G249" s="67"/>
      <c r="H249" s="71"/>
      <c r="I249" s="72"/>
      <c r="J249" s="72"/>
      <c r="K249" s="34"/>
      <c r="L249" s="79">
        <v>249</v>
      </c>
      <c r="M249" s="79"/>
      <c r="N249" s="74"/>
      <c r="O249" s="81" t="s">
        <v>394</v>
      </c>
      <c r="P249" s="83">
        <v>43646.56655092593</v>
      </c>
      <c r="Q249" s="81" t="s">
        <v>401</v>
      </c>
      <c r="R249" s="85" t="s">
        <v>682</v>
      </c>
      <c r="S249" s="81" t="s">
        <v>749</v>
      </c>
      <c r="T249" s="81" t="s">
        <v>348</v>
      </c>
      <c r="U249" s="81"/>
      <c r="V249" s="85" t="s">
        <v>951</v>
      </c>
      <c r="W249" s="83">
        <v>43646.56655092593</v>
      </c>
      <c r="X249" s="85" t="s">
        <v>1093</v>
      </c>
      <c r="Y249" s="81"/>
      <c r="Z249" s="81"/>
      <c r="AA249" s="87" t="s">
        <v>1501</v>
      </c>
      <c r="AB249" s="81"/>
      <c r="AC249" s="81" t="b">
        <v>0</v>
      </c>
      <c r="AD249" s="81">
        <v>0</v>
      </c>
      <c r="AE249" s="87" t="s">
        <v>1832</v>
      </c>
      <c r="AF249" s="81" t="b">
        <v>0</v>
      </c>
      <c r="AG249" s="81" t="s">
        <v>1864</v>
      </c>
      <c r="AH249" s="81"/>
      <c r="AI249" s="87" t="s">
        <v>1832</v>
      </c>
      <c r="AJ249" s="81" t="b">
        <v>0</v>
      </c>
      <c r="AK249" s="81">
        <v>4</v>
      </c>
      <c r="AL249" s="87" t="s">
        <v>1494</v>
      </c>
      <c r="AM249" s="81" t="s">
        <v>1882</v>
      </c>
      <c r="AN249" s="81" t="b">
        <v>0</v>
      </c>
      <c r="AO249" s="87" t="s">
        <v>1494</v>
      </c>
      <c r="AP249" s="81" t="s">
        <v>176</v>
      </c>
      <c r="AQ249" s="81">
        <v>0</v>
      </c>
      <c r="AR249" s="81">
        <v>0</v>
      </c>
      <c r="AS249" s="81"/>
      <c r="AT249" s="81"/>
      <c r="AU249" s="81"/>
      <c r="AV249" s="81"/>
      <c r="AW249" s="81"/>
      <c r="AX249" s="81"/>
      <c r="AY249" s="81"/>
      <c r="AZ249" s="81"/>
      <c r="BA249">
        <v>6</v>
      </c>
      <c r="BB249" s="80" t="str">
        <f>REPLACE(INDEX(GroupVertices[Group],MATCH(Edges[[#This Row],[Vertex 1]],GroupVertices[Vertex],0)),1,1,"")</f>
        <v>3</v>
      </c>
      <c r="BC249" s="80" t="str">
        <f>REPLACE(INDEX(GroupVertices[Group],MATCH(Edges[[#This Row],[Vertex 2]],GroupVertices[Vertex],0)),1,1,"")</f>
        <v>3</v>
      </c>
    </row>
    <row r="250" spans="1:55" ht="15">
      <c r="A250" s="66" t="s">
        <v>279</v>
      </c>
      <c r="B250" s="66" t="s">
        <v>280</v>
      </c>
      <c r="C250" s="67" t="s">
        <v>3311</v>
      </c>
      <c r="D250" s="68">
        <v>5.8</v>
      </c>
      <c r="E250" s="69" t="s">
        <v>136</v>
      </c>
      <c r="F250" s="70">
        <v>25.8</v>
      </c>
      <c r="G250" s="67"/>
      <c r="H250" s="71"/>
      <c r="I250" s="72"/>
      <c r="J250" s="72"/>
      <c r="K250" s="34"/>
      <c r="L250" s="79">
        <v>250</v>
      </c>
      <c r="M250" s="79"/>
      <c r="N250" s="74"/>
      <c r="O250" s="81" t="s">
        <v>394</v>
      </c>
      <c r="P250" s="83">
        <v>43646.56655092593</v>
      </c>
      <c r="Q250" s="81" t="s">
        <v>401</v>
      </c>
      <c r="R250" s="85" t="s">
        <v>682</v>
      </c>
      <c r="S250" s="81" t="s">
        <v>749</v>
      </c>
      <c r="T250" s="81" t="s">
        <v>348</v>
      </c>
      <c r="U250" s="81"/>
      <c r="V250" s="85" t="s">
        <v>951</v>
      </c>
      <c r="W250" s="83">
        <v>43646.56655092593</v>
      </c>
      <c r="X250" s="85" t="s">
        <v>1093</v>
      </c>
      <c r="Y250" s="81"/>
      <c r="Z250" s="81"/>
      <c r="AA250" s="87" t="s">
        <v>1501</v>
      </c>
      <c r="AB250" s="81"/>
      <c r="AC250" s="81" t="b">
        <v>0</v>
      </c>
      <c r="AD250" s="81">
        <v>0</v>
      </c>
      <c r="AE250" s="87" t="s">
        <v>1832</v>
      </c>
      <c r="AF250" s="81" t="b">
        <v>0</v>
      </c>
      <c r="AG250" s="81" t="s">
        <v>1864</v>
      </c>
      <c r="AH250" s="81"/>
      <c r="AI250" s="87" t="s">
        <v>1832</v>
      </c>
      <c r="AJ250" s="81" t="b">
        <v>0</v>
      </c>
      <c r="AK250" s="81">
        <v>4</v>
      </c>
      <c r="AL250" s="87" t="s">
        <v>1494</v>
      </c>
      <c r="AM250" s="81" t="s">
        <v>1882</v>
      </c>
      <c r="AN250" s="81" t="b">
        <v>0</v>
      </c>
      <c r="AO250" s="87" t="s">
        <v>1494</v>
      </c>
      <c r="AP250" s="81" t="s">
        <v>176</v>
      </c>
      <c r="AQ250" s="81">
        <v>0</v>
      </c>
      <c r="AR250" s="81">
        <v>0</v>
      </c>
      <c r="AS250" s="81"/>
      <c r="AT250" s="81"/>
      <c r="AU250" s="81"/>
      <c r="AV250" s="81"/>
      <c r="AW250" s="81"/>
      <c r="AX250" s="81"/>
      <c r="AY250" s="81"/>
      <c r="AZ250" s="81"/>
      <c r="BA250">
        <v>7</v>
      </c>
      <c r="BB250" s="80" t="str">
        <f>REPLACE(INDEX(GroupVertices[Group],MATCH(Edges[[#This Row],[Vertex 1]],GroupVertices[Vertex],0)),1,1,"")</f>
        <v>3</v>
      </c>
      <c r="BC250" s="80" t="str">
        <f>REPLACE(INDEX(GroupVertices[Group],MATCH(Edges[[#This Row],[Vertex 2]],GroupVertices[Vertex],0)),1,1,"")</f>
        <v>3</v>
      </c>
    </row>
    <row r="251" spans="1:55" ht="15">
      <c r="A251" s="66" t="s">
        <v>279</v>
      </c>
      <c r="B251" s="66" t="s">
        <v>348</v>
      </c>
      <c r="C251" s="67" t="s">
        <v>3311</v>
      </c>
      <c r="D251" s="68">
        <v>5.8</v>
      </c>
      <c r="E251" s="69" t="s">
        <v>136</v>
      </c>
      <c r="F251" s="70">
        <v>25.8</v>
      </c>
      <c r="G251" s="67"/>
      <c r="H251" s="71"/>
      <c r="I251" s="72"/>
      <c r="J251" s="72"/>
      <c r="K251" s="34"/>
      <c r="L251" s="79">
        <v>251</v>
      </c>
      <c r="M251" s="79"/>
      <c r="N251" s="74"/>
      <c r="O251" s="81" t="s">
        <v>394</v>
      </c>
      <c r="P251" s="83">
        <v>43646.56655092593</v>
      </c>
      <c r="Q251" s="81" t="s">
        <v>401</v>
      </c>
      <c r="R251" s="85" t="s">
        <v>682</v>
      </c>
      <c r="S251" s="81" t="s">
        <v>749</v>
      </c>
      <c r="T251" s="81" t="s">
        <v>348</v>
      </c>
      <c r="U251" s="81"/>
      <c r="V251" s="85" t="s">
        <v>951</v>
      </c>
      <c r="W251" s="83">
        <v>43646.56655092593</v>
      </c>
      <c r="X251" s="85" t="s">
        <v>1093</v>
      </c>
      <c r="Y251" s="81"/>
      <c r="Z251" s="81"/>
      <c r="AA251" s="87" t="s">
        <v>1501</v>
      </c>
      <c r="AB251" s="81"/>
      <c r="AC251" s="81" t="b">
        <v>0</v>
      </c>
      <c r="AD251" s="81">
        <v>0</v>
      </c>
      <c r="AE251" s="87" t="s">
        <v>1832</v>
      </c>
      <c r="AF251" s="81" t="b">
        <v>0</v>
      </c>
      <c r="AG251" s="81" t="s">
        <v>1864</v>
      </c>
      <c r="AH251" s="81"/>
      <c r="AI251" s="87" t="s">
        <v>1832</v>
      </c>
      <c r="AJ251" s="81" t="b">
        <v>0</v>
      </c>
      <c r="AK251" s="81">
        <v>4</v>
      </c>
      <c r="AL251" s="87" t="s">
        <v>1494</v>
      </c>
      <c r="AM251" s="81" t="s">
        <v>1882</v>
      </c>
      <c r="AN251" s="81" t="b">
        <v>0</v>
      </c>
      <c r="AO251" s="87" t="s">
        <v>1494</v>
      </c>
      <c r="AP251" s="81" t="s">
        <v>176</v>
      </c>
      <c r="AQ251" s="81">
        <v>0</v>
      </c>
      <c r="AR251" s="81">
        <v>0</v>
      </c>
      <c r="AS251" s="81"/>
      <c r="AT251" s="81"/>
      <c r="AU251" s="81"/>
      <c r="AV251" s="81"/>
      <c r="AW251" s="81"/>
      <c r="AX251" s="81"/>
      <c r="AY251" s="81"/>
      <c r="AZ251" s="81"/>
      <c r="BA251">
        <v>7</v>
      </c>
      <c r="BB251" s="80" t="str">
        <f>REPLACE(INDEX(GroupVertices[Group],MATCH(Edges[[#This Row],[Vertex 1]],GroupVertices[Vertex],0)),1,1,"")</f>
        <v>3</v>
      </c>
      <c r="BC251" s="80" t="str">
        <f>REPLACE(INDEX(GroupVertices[Group],MATCH(Edges[[#This Row],[Vertex 2]],GroupVertices[Vertex],0)),1,1,"")</f>
        <v>3</v>
      </c>
    </row>
    <row r="252" spans="1:55" ht="15">
      <c r="A252" s="66" t="s">
        <v>279</v>
      </c>
      <c r="B252" s="66" t="s">
        <v>281</v>
      </c>
      <c r="C252" s="67" t="s">
        <v>3312</v>
      </c>
      <c r="D252" s="68">
        <v>4.866666666666667</v>
      </c>
      <c r="E252" s="69" t="s">
        <v>136</v>
      </c>
      <c r="F252" s="70">
        <v>28.866666666666667</v>
      </c>
      <c r="G252" s="67"/>
      <c r="H252" s="71"/>
      <c r="I252" s="72"/>
      <c r="J252" s="72"/>
      <c r="K252" s="34"/>
      <c r="L252" s="79">
        <v>252</v>
      </c>
      <c r="M252" s="79"/>
      <c r="N252" s="74"/>
      <c r="O252" s="81" t="s">
        <v>394</v>
      </c>
      <c r="P252" s="83">
        <v>43646.56655092593</v>
      </c>
      <c r="Q252" s="81" t="s">
        <v>401</v>
      </c>
      <c r="R252" s="85" t="s">
        <v>682</v>
      </c>
      <c r="S252" s="81" t="s">
        <v>749</v>
      </c>
      <c r="T252" s="81" t="s">
        <v>348</v>
      </c>
      <c r="U252" s="81"/>
      <c r="V252" s="85" t="s">
        <v>951</v>
      </c>
      <c r="W252" s="83">
        <v>43646.56655092593</v>
      </c>
      <c r="X252" s="85" t="s">
        <v>1093</v>
      </c>
      <c r="Y252" s="81"/>
      <c r="Z252" s="81"/>
      <c r="AA252" s="87" t="s">
        <v>1501</v>
      </c>
      <c r="AB252" s="81"/>
      <c r="AC252" s="81" t="b">
        <v>0</v>
      </c>
      <c r="AD252" s="81">
        <v>0</v>
      </c>
      <c r="AE252" s="87" t="s">
        <v>1832</v>
      </c>
      <c r="AF252" s="81" t="b">
        <v>0</v>
      </c>
      <c r="AG252" s="81" t="s">
        <v>1864</v>
      </c>
      <c r="AH252" s="81"/>
      <c r="AI252" s="87" t="s">
        <v>1832</v>
      </c>
      <c r="AJ252" s="81" t="b">
        <v>0</v>
      </c>
      <c r="AK252" s="81">
        <v>4</v>
      </c>
      <c r="AL252" s="87" t="s">
        <v>1494</v>
      </c>
      <c r="AM252" s="81" t="s">
        <v>1882</v>
      </c>
      <c r="AN252" s="81" t="b">
        <v>0</v>
      </c>
      <c r="AO252" s="87" t="s">
        <v>1494</v>
      </c>
      <c r="AP252" s="81" t="s">
        <v>176</v>
      </c>
      <c r="AQ252" s="81">
        <v>0</v>
      </c>
      <c r="AR252" s="81">
        <v>0</v>
      </c>
      <c r="AS252" s="81"/>
      <c r="AT252" s="81"/>
      <c r="AU252" s="81"/>
      <c r="AV252" s="81"/>
      <c r="AW252" s="81"/>
      <c r="AX252" s="81"/>
      <c r="AY252" s="81"/>
      <c r="AZ252" s="81"/>
      <c r="BA252">
        <v>5</v>
      </c>
      <c r="BB252" s="80" t="str">
        <f>REPLACE(INDEX(GroupVertices[Group],MATCH(Edges[[#This Row],[Vertex 1]],GroupVertices[Vertex],0)),1,1,"")</f>
        <v>3</v>
      </c>
      <c r="BC252" s="80" t="str">
        <f>REPLACE(INDEX(GroupVertices[Group],MATCH(Edges[[#This Row],[Vertex 2]],GroupVertices[Vertex],0)),1,1,"")</f>
        <v>3</v>
      </c>
    </row>
    <row r="253" spans="1:55" ht="15">
      <c r="A253" s="66" t="s">
        <v>279</v>
      </c>
      <c r="B253" s="66" t="s">
        <v>303</v>
      </c>
      <c r="C253" s="67" t="s">
        <v>3310</v>
      </c>
      <c r="D253" s="68">
        <v>3.9333333333333336</v>
      </c>
      <c r="E253" s="69" t="s">
        <v>136</v>
      </c>
      <c r="F253" s="70">
        <v>31.933333333333334</v>
      </c>
      <c r="G253" s="67"/>
      <c r="H253" s="71"/>
      <c r="I253" s="72"/>
      <c r="J253" s="72"/>
      <c r="K253" s="34"/>
      <c r="L253" s="79">
        <v>253</v>
      </c>
      <c r="M253" s="79"/>
      <c r="N253" s="74"/>
      <c r="O253" s="81" t="s">
        <v>394</v>
      </c>
      <c r="P253" s="83">
        <v>43646.56967592592</v>
      </c>
      <c r="Q253" s="81" t="s">
        <v>438</v>
      </c>
      <c r="R253" s="81"/>
      <c r="S253" s="81"/>
      <c r="T253" s="81" t="s">
        <v>784</v>
      </c>
      <c r="U253" s="81"/>
      <c r="V253" s="85" t="s">
        <v>951</v>
      </c>
      <c r="W253" s="83">
        <v>43646.56967592592</v>
      </c>
      <c r="X253" s="85" t="s">
        <v>1088</v>
      </c>
      <c r="Y253" s="81"/>
      <c r="Z253" s="81"/>
      <c r="AA253" s="87" t="s">
        <v>1496</v>
      </c>
      <c r="AB253" s="87" t="s">
        <v>1494</v>
      </c>
      <c r="AC253" s="81" t="b">
        <v>0</v>
      </c>
      <c r="AD253" s="81">
        <v>2</v>
      </c>
      <c r="AE253" s="87" t="s">
        <v>1839</v>
      </c>
      <c r="AF253" s="81" t="b">
        <v>0</v>
      </c>
      <c r="AG253" s="81" t="s">
        <v>1864</v>
      </c>
      <c r="AH253" s="81"/>
      <c r="AI253" s="87" t="s">
        <v>1832</v>
      </c>
      <c r="AJ253" s="81" t="b">
        <v>0</v>
      </c>
      <c r="AK253" s="81">
        <v>1</v>
      </c>
      <c r="AL253" s="87" t="s">
        <v>1832</v>
      </c>
      <c r="AM253" s="81" t="s">
        <v>1882</v>
      </c>
      <c r="AN253" s="81" t="b">
        <v>0</v>
      </c>
      <c r="AO253" s="87" t="s">
        <v>1494</v>
      </c>
      <c r="AP253" s="81" t="s">
        <v>176</v>
      </c>
      <c r="AQ253" s="81">
        <v>0</v>
      </c>
      <c r="AR253" s="81">
        <v>0</v>
      </c>
      <c r="AS253" s="81"/>
      <c r="AT253" s="81"/>
      <c r="AU253" s="81"/>
      <c r="AV253" s="81"/>
      <c r="AW253" s="81"/>
      <c r="AX253" s="81"/>
      <c r="AY253" s="81"/>
      <c r="AZ253" s="81"/>
      <c r="BA253">
        <v>3</v>
      </c>
      <c r="BB253" s="80" t="str">
        <f>REPLACE(INDEX(GroupVertices[Group],MATCH(Edges[[#This Row],[Vertex 1]],GroupVertices[Vertex],0)),1,1,"")</f>
        <v>3</v>
      </c>
      <c r="BC253" s="80" t="str">
        <f>REPLACE(INDEX(GroupVertices[Group],MATCH(Edges[[#This Row],[Vertex 2]],GroupVertices[Vertex],0)),1,1,"")</f>
        <v>1</v>
      </c>
    </row>
    <row r="254" spans="1:55" ht="15">
      <c r="A254" s="66" t="s">
        <v>279</v>
      </c>
      <c r="B254" s="66" t="s">
        <v>336</v>
      </c>
      <c r="C254" s="67" t="s">
        <v>3310</v>
      </c>
      <c r="D254" s="68">
        <v>3.9333333333333336</v>
      </c>
      <c r="E254" s="69" t="s">
        <v>136</v>
      </c>
      <c r="F254" s="70">
        <v>31.933333333333334</v>
      </c>
      <c r="G254" s="67"/>
      <c r="H254" s="71"/>
      <c r="I254" s="72"/>
      <c r="J254" s="72"/>
      <c r="K254" s="34"/>
      <c r="L254" s="79">
        <v>254</v>
      </c>
      <c r="M254" s="79"/>
      <c r="N254" s="74"/>
      <c r="O254" s="81" t="s">
        <v>394</v>
      </c>
      <c r="P254" s="83">
        <v>43646.56967592592</v>
      </c>
      <c r="Q254" s="81" t="s">
        <v>438</v>
      </c>
      <c r="R254" s="81"/>
      <c r="S254" s="81"/>
      <c r="T254" s="81" t="s">
        <v>784</v>
      </c>
      <c r="U254" s="81"/>
      <c r="V254" s="85" t="s">
        <v>951</v>
      </c>
      <c r="W254" s="83">
        <v>43646.56967592592</v>
      </c>
      <c r="X254" s="85" t="s">
        <v>1088</v>
      </c>
      <c r="Y254" s="81"/>
      <c r="Z254" s="81"/>
      <c r="AA254" s="87" t="s">
        <v>1496</v>
      </c>
      <c r="AB254" s="87" t="s">
        <v>1494</v>
      </c>
      <c r="AC254" s="81" t="b">
        <v>0</v>
      </c>
      <c r="AD254" s="81">
        <v>2</v>
      </c>
      <c r="AE254" s="87" t="s">
        <v>1839</v>
      </c>
      <c r="AF254" s="81" t="b">
        <v>0</v>
      </c>
      <c r="AG254" s="81" t="s">
        <v>1864</v>
      </c>
      <c r="AH254" s="81"/>
      <c r="AI254" s="87" t="s">
        <v>1832</v>
      </c>
      <c r="AJ254" s="81" t="b">
        <v>0</v>
      </c>
      <c r="AK254" s="81">
        <v>1</v>
      </c>
      <c r="AL254" s="87" t="s">
        <v>1832</v>
      </c>
      <c r="AM254" s="81" t="s">
        <v>1882</v>
      </c>
      <c r="AN254" s="81" t="b">
        <v>0</v>
      </c>
      <c r="AO254" s="87" t="s">
        <v>1494</v>
      </c>
      <c r="AP254" s="81" t="s">
        <v>176</v>
      </c>
      <c r="AQ254" s="81">
        <v>0</v>
      </c>
      <c r="AR254" s="81">
        <v>0</v>
      </c>
      <c r="AS254" s="81"/>
      <c r="AT254" s="81"/>
      <c r="AU254" s="81"/>
      <c r="AV254" s="81"/>
      <c r="AW254" s="81"/>
      <c r="AX254" s="81"/>
      <c r="AY254" s="81"/>
      <c r="AZ254" s="81"/>
      <c r="BA254">
        <v>3</v>
      </c>
      <c r="BB254" s="80" t="str">
        <f>REPLACE(INDEX(GroupVertices[Group],MATCH(Edges[[#This Row],[Vertex 1]],GroupVertices[Vertex],0)),1,1,"")</f>
        <v>3</v>
      </c>
      <c r="BC254" s="80" t="str">
        <f>REPLACE(INDEX(GroupVertices[Group],MATCH(Edges[[#This Row],[Vertex 2]],GroupVertices[Vertex],0)),1,1,"")</f>
        <v>3</v>
      </c>
    </row>
    <row r="255" spans="1:55" ht="15">
      <c r="A255" s="66" t="s">
        <v>279</v>
      </c>
      <c r="B255" s="66" t="s">
        <v>347</v>
      </c>
      <c r="C255" s="67" t="s">
        <v>3313</v>
      </c>
      <c r="D255" s="68">
        <v>5.333333333333334</v>
      </c>
      <c r="E255" s="69" t="s">
        <v>136</v>
      </c>
      <c r="F255" s="70">
        <v>27.333333333333332</v>
      </c>
      <c r="G255" s="67"/>
      <c r="H255" s="71"/>
      <c r="I255" s="72"/>
      <c r="J255" s="72"/>
      <c r="K255" s="34"/>
      <c r="L255" s="79">
        <v>255</v>
      </c>
      <c r="M255" s="79"/>
      <c r="N255" s="74"/>
      <c r="O255" s="81" t="s">
        <v>394</v>
      </c>
      <c r="P255" s="83">
        <v>43646.56967592592</v>
      </c>
      <c r="Q255" s="81" t="s">
        <v>438</v>
      </c>
      <c r="R255" s="81"/>
      <c r="S255" s="81"/>
      <c r="T255" s="81" t="s">
        <v>784</v>
      </c>
      <c r="U255" s="81"/>
      <c r="V255" s="85" t="s">
        <v>951</v>
      </c>
      <c r="W255" s="83">
        <v>43646.56967592592</v>
      </c>
      <c r="X255" s="85" t="s">
        <v>1088</v>
      </c>
      <c r="Y255" s="81"/>
      <c r="Z255" s="81"/>
      <c r="AA255" s="87" t="s">
        <v>1496</v>
      </c>
      <c r="AB255" s="87" t="s">
        <v>1494</v>
      </c>
      <c r="AC255" s="81" t="b">
        <v>0</v>
      </c>
      <c r="AD255" s="81">
        <v>2</v>
      </c>
      <c r="AE255" s="87" t="s">
        <v>1839</v>
      </c>
      <c r="AF255" s="81" t="b">
        <v>0</v>
      </c>
      <c r="AG255" s="81" t="s">
        <v>1864</v>
      </c>
      <c r="AH255" s="81"/>
      <c r="AI255" s="87" t="s">
        <v>1832</v>
      </c>
      <c r="AJ255" s="81" t="b">
        <v>0</v>
      </c>
      <c r="AK255" s="81">
        <v>1</v>
      </c>
      <c r="AL255" s="87" t="s">
        <v>1832</v>
      </c>
      <c r="AM255" s="81" t="s">
        <v>1882</v>
      </c>
      <c r="AN255" s="81" t="b">
        <v>0</v>
      </c>
      <c r="AO255" s="87" t="s">
        <v>1494</v>
      </c>
      <c r="AP255" s="81" t="s">
        <v>176</v>
      </c>
      <c r="AQ255" s="81">
        <v>0</v>
      </c>
      <c r="AR255" s="81">
        <v>0</v>
      </c>
      <c r="AS255" s="81"/>
      <c r="AT255" s="81"/>
      <c r="AU255" s="81"/>
      <c r="AV255" s="81"/>
      <c r="AW255" s="81"/>
      <c r="AX255" s="81"/>
      <c r="AY255" s="81"/>
      <c r="AZ255" s="81"/>
      <c r="BA255">
        <v>6</v>
      </c>
      <c r="BB255" s="80" t="str">
        <f>REPLACE(INDEX(GroupVertices[Group],MATCH(Edges[[#This Row],[Vertex 1]],GroupVertices[Vertex],0)),1,1,"")</f>
        <v>3</v>
      </c>
      <c r="BC255" s="80" t="str">
        <f>REPLACE(INDEX(GroupVertices[Group],MATCH(Edges[[#This Row],[Vertex 2]],GroupVertices[Vertex],0)),1,1,"")</f>
        <v>3</v>
      </c>
    </row>
    <row r="256" spans="1:55" ht="15">
      <c r="A256" s="66" t="s">
        <v>279</v>
      </c>
      <c r="B256" s="66" t="s">
        <v>280</v>
      </c>
      <c r="C256" s="67" t="s">
        <v>3311</v>
      </c>
      <c r="D256" s="68">
        <v>5.8</v>
      </c>
      <c r="E256" s="69" t="s">
        <v>136</v>
      </c>
      <c r="F256" s="70">
        <v>25.8</v>
      </c>
      <c r="G256" s="67"/>
      <c r="H256" s="71"/>
      <c r="I256" s="72"/>
      <c r="J256" s="72"/>
      <c r="K256" s="34"/>
      <c r="L256" s="79">
        <v>256</v>
      </c>
      <c r="M256" s="79"/>
      <c r="N256" s="74"/>
      <c r="O256" s="81" t="s">
        <v>394</v>
      </c>
      <c r="P256" s="83">
        <v>43646.56967592592</v>
      </c>
      <c r="Q256" s="81" t="s">
        <v>438</v>
      </c>
      <c r="R256" s="81"/>
      <c r="S256" s="81"/>
      <c r="T256" s="81" t="s">
        <v>784</v>
      </c>
      <c r="U256" s="81"/>
      <c r="V256" s="85" t="s">
        <v>951</v>
      </c>
      <c r="W256" s="83">
        <v>43646.56967592592</v>
      </c>
      <c r="X256" s="85" t="s">
        <v>1088</v>
      </c>
      <c r="Y256" s="81"/>
      <c r="Z256" s="81"/>
      <c r="AA256" s="87" t="s">
        <v>1496</v>
      </c>
      <c r="AB256" s="87" t="s">
        <v>1494</v>
      </c>
      <c r="AC256" s="81" t="b">
        <v>0</v>
      </c>
      <c r="AD256" s="81">
        <v>2</v>
      </c>
      <c r="AE256" s="87" t="s">
        <v>1839</v>
      </c>
      <c r="AF256" s="81" t="b">
        <v>0</v>
      </c>
      <c r="AG256" s="81" t="s">
        <v>1864</v>
      </c>
      <c r="AH256" s="81"/>
      <c r="AI256" s="87" t="s">
        <v>1832</v>
      </c>
      <c r="AJ256" s="81" t="b">
        <v>0</v>
      </c>
      <c r="AK256" s="81">
        <v>1</v>
      </c>
      <c r="AL256" s="87" t="s">
        <v>1832</v>
      </c>
      <c r="AM256" s="81" t="s">
        <v>1882</v>
      </c>
      <c r="AN256" s="81" t="b">
        <v>0</v>
      </c>
      <c r="AO256" s="87" t="s">
        <v>1494</v>
      </c>
      <c r="AP256" s="81" t="s">
        <v>176</v>
      </c>
      <c r="AQ256" s="81">
        <v>0</v>
      </c>
      <c r="AR256" s="81">
        <v>0</v>
      </c>
      <c r="AS256" s="81"/>
      <c r="AT256" s="81"/>
      <c r="AU256" s="81"/>
      <c r="AV256" s="81"/>
      <c r="AW256" s="81"/>
      <c r="AX256" s="81"/>
      <c r="AY256" s="81"/>
      <c r="AZ256" s="81"/>
      <c r="BA256">
        <v>7</v>
      </c>
      <c r="BB256" s="80" t="str">
        <f>REPLACE(INDEX(GroupVertices[Group],MATCH(Edges[[#This Row],[Vertex 1]],GroupVertices[Vertex],0)),1,1,"")</f>
        <v>3</v>
      </c>
      <c r="BC256" s="80" t="str">
        <f>REPLACE(INDEX(GroupVertices[Group],MATCH(Edges[[#This Row],[Vertex 2]],GroupVertices[Vertex],0)),1,1,"")</f>
        <v>3</v>
      </c>
    </row>
    <row r="257" spans="1:55" ht="15">
      <c r="A257" s="66" t="s">
        <v>279</v>
      </c>
      <c r="B257" s="66" t="s">
        <v>348</v>
      </c>
      <c r="C257" s="67" t="s">
        <v>3311</v>
      </c>
      <c r="D257" s="68">
        <v>5.8</v>
      </c>
      <c r="E257" s="69" t="s">
        <v>136</v>
      </c>
      <c r="F257" s="70">
        <v>25.8</v>
      </c>
      <c r="G257" s="67"/>
      <c r="H257" s="71"/>
      <c r="I257" s="72"/>
      <c r="J257" s="72"/>
      <c r="K257" s="34"/>
      <c r="L257" s="79">
        <v>257</v>
      </c>
      <c r="M257" s="79"/>
      <c r="N257" s="74"/>
      <c r="O257" s="81" t="s">
        <v>394</v>
      </c>
      <c r="P257" s="83">
        <v>43646.56967592592</v>
      </c>
      <c r="Q257" s="81" t="s">
        <v>438</v>
      </c>
      <c r="R257" s="81"/>
      <c r="S257" s="81"/>
      <c r="T257" s="81" t="s">
        <v>784</v>
      </c>
      <c r="U257" s="81"/>
      <c r="V257" s="85" t="s">
        <v>951</v>
      </c>
      <c r="W257" s="83">
        <v>43646.56967592592</v>
      </c>
      <c r="X257" s="85" t="s">
        <v>1088</v>
      </c>
      <c r="Y257" s="81"/>
      <c r="Z257" s="81"/>
      <c r="AA257" s="87" t="s">
        <v>1496</v>
      </c>
      <c r="AB257" s="87" t="s">
        <v>1494</v>
      </c>
      <c r="AC257" s="81" t="b">
        <v>0</v>
      </c>
      <c r="AD257" s="81">
        <v>2</v>
      </c>
      <c r="AE257" s="87" t="s">
        <v>1839</v>
      </c>
      <c r="AF257" s="81" t="b">
        <v>0</v>
      </c>
      <c r="AG257" s="81" t="s">
        <v>1864</v>
      </c>
      <c r="AH257" s="81"/>
      <c r="AI257" s="87" t="s">
        <v>1832</v>
      </c>
      <c r="AJ257" s="81" t="b">
        <v>0</v>
      </c>
      <c r="AK257" s="81">
        <v>1</v>
      </c>
      <c r="AL257" s="87" t="s">
        <v>1832</v>
      </c>
      <c r="AM257" s="81" t="s">
        <v>1882</v>
      </c>
      <c r="AN257" s="81" t="b">
        <v>0</v>
      </c>
      <c r="AO257" s="87" t="s">
        <v>1494</v>
      </c>
      <c r="AP257" s="81" t="s">
        <v>176</v>
      </c>
      <c r="AQ257" s="81">
        <v>0</v>
      </c>
      <c r="AR257" s="81">
        <v>0</v>
      </c>
      <c r="AS257" s="81"/>
      <c r="AT257" s="81"/>
      <c r="AU257" s="81"/>
      <c r="AV257" s="81"/>
      <c r="AW257" s="81"/>
      <c r="AX257" s="81"/>
      <c r="AY257" s="81"/>
      <c r="AZ257" s="81"/>
      <c r="BA257">
        <v>7</v>
      </c>
      <c r="BB257" s="80" t="str">
        <f>REPLACE(INDEX(GroupVertices[Group],MATCH(Edges[[#This Row],[Vertex 1]],GroupVertices[Vertex],0)),1,1,"")</f>
        <v>3</v>
      </c>
      <c r="BC257" s="80" t="str">
        <f>REPLACE(INDEX(GroupVertices[Group],MATCH(Edges[[#This Row],[Vertex 2]],GroupVertices[Vertex],0)),1,1,"")</f>
        <v>3</v>
      </c>
    </row>
    <row r="258" spans="1:55" ht="15">
      <c r="A258" s="66" t="s">
        <v>279</v>
      </c>
      <c r="B258" s="66" t="s">
        <v>281</v>
      </c>
      <c r="C258" s="67" t="s">
        <v>3308</v>
      </c>
      <c r="D258" s="68">
        <v>3.466666666666667</v>
      </c>
      <c r="E258" s="69" t="s">
        <v>136</v>
      </c>
      <c r="F258" s="70">
        <v>33.46666666666667</v>
      </c>
      <c r="G258" s="67"/>
      <c r="H258" s="71"/>
      <c r="I258" s="72"/>
      <c r="J258" s="72"/>
      <c r="K258" s="34"/>
      <c r="L258" s="79">
        <v>258</v>
      </c>
      <c r="M258" s="79"/>
      <c r="N258" s="74"/>
      <c r="O258" s="81" t="s">
        <v>395</v>
      </c>
      <c r="P258" s="83">
        <v>43646.56967592592</v>
      </c>
      <c r="Q258" s="81" t="s">
        <v>438</v>
      </c>
      <c r="R258" s="81"/>
      <c r="S258" s="81"/>
      <c r="T258" s="81" t="s">
        <v>784</v>
      </c>
      <c r="U258" s="81"/>
      <c r="V258" s="85" t="s">
        <v>951</v>
      </c>
      <c r="W258" s="83">
        <v>43646.56967592592</v>
      </c>
      <c r="X258" s="85" t="s">
        <v>1088</v>
      </c>
      <c r="Y258" s="81"/>
      <c r="Z258" s="81"/>
      <c r="AA258" s="87" t="s">
        <v>1496</v>
      </c>
      <c r="AB258" s="87" t="s">
        <v>1494</v>
      </c>
      <c r="AC258" s="81" t="b">
        <v>0</v>
      </c>
      <c r="AD258" s="81">
        <v>2</v>
      </c>
      <c r="AE258" s="87" t="s">
        <v>1839</v>
      </c>
      <c r="AF258" s="81" t="b">
        <v>0</v>
      </c>
      <c r="AG258" s="81" t="s">
        <v>1864</v>
      </c>
      <c r="AH258" s="81"/>
      <c r="AI258" s="87" t="s">
        <v>1832</v>
      </c>
      <c r="AJ258" s="81" t="b">
        <v>0</v>
      </c>
      <c r="AK258" s="81">
        <v>1</v>
      </c>
      <c r="AL258" s="87" t="s">
        <v>1832</v>
      </c>
      <c r="AM258" s="81" t="s">
        <v>1882</v>
      </c>
      <c r="AN258" s="81" t="b">
        <v>0</v>
      </c>
      <c r="AO258" s="87" t="s">
        <v>1494</v>
      </c>
      <c r="AP258" s="81" t="s">
        <v>176</v>
      </c>
      <c r="AQ258" s="81">
        <v>0</v>
      </c>
      <c r="AR258" s="81">
        <v>0</v>
      </c>
      <c r="AS258" s="81"/>
      <c r="AT258" s="81"/>
      <c r="AU258" s="81"/>
      <c r="AV258" s="81"/>
      <c r="AW258" s="81"/>
      <c r="AX258" s="81"/>
      <c r="AY258" s="81"/>
      <c r="AZ258" s="81"/>
      <c r="BA258">
        <v>2</v>
      </c>
      <c r="BB258" s="80" t="str">
        <f>REPLACE(INDEX(GroupVertices[Group],MATCH(Edges[[#This Row],[Vertex 1]],GroupVertices[Vertex],0)),1,1,"")</f>
        <v>3</v>
      </c>
      <c r="BC258" s="80" t="str">
        <f>REPLACE(INDEX(GroupVertices[Group],MATCH(Edges[[#This Row],[Vertex 2]],GroupVertices[Vertex],0)),1,1,"")</f>
        <v>3</v>
      </c>
    </row>
    <row r="259" spans="1:55" ht="15">
      <c r="A259" s="66" t="s">
        <v>279</v>
      </c>
      <c r="B259" s="66" t="s">
        <v>303</v>
      </c>
      <c r="C259" s="67" t="s">
        <v>3310</v>
      </c>
      <c r="D259" s="68">
        <v>3.9333333333333336</v>
      </c>
      <c r="E259" s="69" t="s">
        <v>136</v>
      </c>
      <c r="F259" s="70">
        <v>31.933333333333334</v>
      </c>
      <c r="G259" s="67"/>
      <c r="H259" s="71"/>
      <c r="I259" s="72"/>
      <c r="J259" s="72"/>
      <c r="K259" s="34"/>
      <c r="L259" s="79">
        <v>259</v>
      </c>
      <c r="M259" s="79"/>
      <c r="N259" s="74"/>
      <c r="O259" s="81" t="s">
        <v>394</v>
      </c>
      <c r="P259" s="83">
        <v>43646.571064814816</v>
      </c>
      <c r="Q259" s="81" t="s">
        <v>435</v>
      </c>
      <c r="R259" s="81"/>
      <c r="S259" s="81"/>
      <c r="T259" s="81"/>
      <c r="U259" s="81"/>
      <c r="V259" s="85" t="s">
        <v>951</v>
      </c>
      <c r="W259" s="83">
        <v>43646.571064814816</v>
      </c>
      <c r="X259" s="85" t="s">
        <v>1084</v>
      </c>
      <c r="Y259" s="81"/>
      <c r="Z259" s="81"/>
      <c r="AA259" s="87" t="s">
        <v>1492</v>
      </c>
      <c r="AB259" s="87" t="s">
        <v>1490</v>
      </c>
      <c r="AC259" s="81" t="b">
        <v>0</v>
      </c>
      <c r="AD259" s="81">
        <v>1</v>
      </c>
      <c r="AE259" s="87" t="s">
        <v>1838</v>
      </c>
      <c r="AF259" s="81" t="b">
        <v>0</v>
      </c>
      <c r="AG259" s="81" t="s">
        <v>1866</v>
      </c>
      <c r="AH259" s="81"/>
      <c r="AI259" s="87" t="s">
        <v>1832</v>
      </c>
      <c r="AJ259" s="81" t="b">
        <v>0</v>
      </c>
      <c r="AK259" s="81">
        <v>0</v>
      </c>
      <c r="AL259" s="87" t="s">
        <v>1832</v>
      </c>
      <c r="AM259" s="81" t="s">
        <v>1882</v>
      </c>
      <c r="AN259" s="81" t="b">
        <v>0</v>
      </c>
      <c r="AO259" s="87" t="s">
        <v>1490</v>
      </c>
      <c r="AP259" s="81" t="s">
        <v>176</v>
      </c>
      <c r="AQ259" s="81">
        <v>0</v>
      </c>
      <c r="AR259" s="81">
        <v>0</v>
      </c>
      <c r="AS259" s="81"/>
      <c r="AT259" s="81"/>
      <c r="AU259" s="81"/>
      <c r="AV259" s="81"/>
      <c r="AW259" s="81"/>
      <c r="AX259" s="81"/>
      <c r="AY259" s="81"/>
      <c r="AZ259" s="81"/>
      <c r="BA259">
        <v>3</v>
      </c>
      <c r="BB259" s="80" t="str">
        <f>REPLACE(INDEX(GroupVertices[Group],MATCH(Edges[[#This Row],[Vertex 1]],GroupVertices[Vertex],0)),1,1,"")</f>
        <v>3</v>
      </c>
      <c r="BC259" s="80" t="str">
        <f>REPLACE(INDEX(GroupVertices[Group],MATCH(Edges[[#This Row],[Vertex 2]],GroupVertices[Vertex],0)),1,1,"")</f>
        <v>1</v>
      </c>
    </row>
    <row r="260" spans="1:55" ht="15">
      <c r="A260" s="66" t="s">
        <v>279</v>
      </c>
      <c r="B260" s="66" t="s">
        <v>336</v>
      </c>
      <c r="C260" s="67" t="s">
        <v>3310</v>
      </c>
      <c r="D260" s="68">
        <v>3.9333333333333336</v>
      </c>
      <c r="E260" s="69" t="s">
        <v>136</v>
      </c>
      <c r="F260" s="70">
        <v>31.933333333333334</v>
      </c>
      <c r="G260" s="67"/>
      <c r="H260" s="71"/>
      <c r="I260" s="72"/>
      <c r="J260" s="72"/>
      <c r="K260" s="34"/>
      <c r="L260" s="79">
        <v>260</v>
      </c>
      <c r="M260" s="79"/>
      <c r="N260" s="74"/>
      <c r="O260" s="81" t="s">
        <v>394</v>
      </c>
      <c r="P260" s="83">
        <v>43646.571064814816</v>
      </c>
      <c r="Q260" s="81" t="s">
        <v>435</v>
      </c>
      <c r="R260" s="81"/>
      <c r="S260" s="81"/>
      <c r="T260" s="81"/>
      <c r="U260" s="81"/>
      <c r="V260" s="85" t="s">
        <v>951</v>
      </c>
      <c r="W260" s="83">
        <v>43646.571064814816</v>
      </c>
      <c r="X260" s="85" t="s">
        <v>1084</v>
      </c>
      <c r="Y260" s="81"/>
      <c r="Z260" s="81"/>
      <c r="AA260" s="87" t="s">
        <v>1492</v>
      </c>
      <c r="AB260" s="87" t="s">
        <v>1490</v>
      </c>
      <c r="AC260" s="81" t="b">
        <v>0</v>
      </c>
      <c r="AD260" s="81">
        <v>1</v>
      </c>
      <c r="AE260" s="87" t="s">
        <v>1838</v>
      </c>
      <c r="AF260" s="81" t="b">
        <v>0</v>
      </c>
      <c r="AG260" s="81" t="s">
        <v>1866</v>
      </c>
      <c r="AH260" s="81"/>
      <c r="AI260" s="87" t="s">
        <v>1832</v>
      </c>
      <c r="AJ260" s="81" t="b">
        <v>0</v>
      </c>
      <c r="AK260" s="81">
        <v>0</v>
      </c>
      <c r="AL260" s="87" t="s">
        <v>1832</v>
      </c>
      <c r="AM260" s="81" t="s">
        <v>1882</v>
      </c>
      <c r="AN260" s="81" t="b">
        <v>0</v>
      </c>
      <c r="AO260" s="87" t="s">
        <v>1490</v>
      </c>
      <c r="AP260" s="81" t="s">
        <v>176</v>
      </c>
      <c r="AQ260" s="81">
        <v>0</v>
      </c>
      <c r="AR260" s="81">
        <v>0</v>
      </c>
      <c r="AS260" s="81"/>
      <c r="AT260" s="81"/>
      <c r="AU260" s="81"/>
      <c r="AV260" s="81"/>
      <c r="AW260" s="81"/>
      <c r="AX260" s="81"/>
      <c r="AY260" s="81"/>
      <c r="AZ260" s="81"/>
      <c r="BA260">
        <v>3</v>
      </c>
      <c r="BB260" s="80" t="str">
        <f>REPLACE(INDEX(GroupVertices[Group],MATCH(Edges[[#This Row],[Vertex 1]],GroupVertices[Vertex],0)),1,1,"")</f>
        <v>3</v>
      </c>
      <c r="BC260" s="80" t="str">
        <f>REPLACE(INDEX(GroupVertices[Group],MATCH(Edges[[#This Row],[Vertex 2]],GroupVertices[Vertex],0)),1,1,"")</f>
        <v>3</v>
      </c>
    </row>
    <row r="261" spans="1:55" ht="15">
      <c r="A261" s="66" t="s">
        <v>279</v>
      </c>
      <c r="B261" s="66" t="s">
        <v>347</v>
      </c>
      <c r="C261" s="67" t="s">
        <v>3313</v>
      </c>
      <c r="D261" s="68">
        <v>5.333333333333334</v>
      </c>
      <c r="E261" s="69" t="s">
        <v>136</v>
      </c>
      <c r="F261" s="70">
        <v>27.333333333333332</v>
      </c>
      <c r="G261" s="67"/>
      <c r="H261" s="71"/>
      <c r="I261" s="72"/>
      <c r="J261" s="72"/>
      <c r="K261" s="34"/>
      <c r="L261" s="79">
        <v>261</v>
      </c>
      <c r="M261" s="79"/>
      <c r="N261" s="74"/>
      <c r="O261" s="81" t="s">
        <v>394</v>
      </c>
      <c r="P261" s="83">
        <v>43646.571064814816</v>
      </c>
      <c r="Q261" s="81" t="s">
        <v>435</v>
      </c>
      <c r="R261" s="81"/>
      <c r="S261" s="81"/>
      <c r="T261" s="81"/>
      <c r="U261" s="81"/>
      <c r="V261" s="85" t="s">
        <v>951</v>
      </c>
      <c r="W261" s="83">
        <v>43646.571064814816</v>
      </c>
      <c r="X261" s="85" t="s">
        <v>1084</v>
      </c>
      <c r="Y261" s="81"/>
      <c r="Z261" s="81"/>
      <c r="AA261" s="87" t="s">
        <v>1492</v>
      </c>
      <c r="AB261" s="87" t="s">
        <v>1490</v>
      </c>
      <c r="AC261" s="81" t="b">
        <v>0</v>
      </c>
      <c r="AD261" s="81">
        <v>1</v>
      </c>
      <c r="AE261" s="87" t="s">
        <v>1838</v>
      </c>
      <c r="AF261" s="81" t="b">
        <v>0</v>
      </c>
      <c r="AG261" s="81" t="s">
        <v>1866</v>
      </c>
      <c r="AH261" s="81"/>
      <c r="AI261" s="87" t="s">
        <v>1832</v>
      </c>
      <c r="AJ261" s="81" t="b">
        <v>0</v>
      </c>
      <c r="AK261" s="81">
        <v>0</v>
      </c>
      <c r="AL261" s="87" t="s">
        <v>1832</v>
      </c>
      <c r="AM261" s="81" t="s">
        <v>1882</v>
      </c>
      <c r="AN261" s="81" t="b">
        <v>0</v>
      </c>
      <c r="AO261" s="87" t="s">
        <v>1490</v>
      </c>
      <c r="AP261" s="81" t="s">
        <v>176</v>
      </c>
      <c r="AQ261" s="81">
        <v>0</v>
      </c>
      <c r="AR261" s="81">
        <v>0</v>
      </c>
      <c r="AS261" s="81"/>
      <c r="AT261" s="81"/>
      <c r="AU261" s="81"/>
      <c r="AV261" s="81"/>
      <c r="AW261" s="81"/>
      <c r="AX261" s="81"/>
      <c r="AY261" s="81"/>
      <c r="AZ261" s="81"/>
      <c r="BA261">
        <v>6</v>
      </c>
      <c r="BB261" s="80" t="str">
        <f>REPLACE(INDEX(GroupVertices[Group],MATCH(Edges[[#This Row],[Vertex 1]],GroupVertices[Vertex],0)),1,1,"")</f>
        <v>3</v>
      </c>
      <c r="BC261" s="80" t="str">
        <f>REPLACE(INDEX(GroupVertices[Group],MATCH(Edges[[#This Row],[Vertex 2]],GroupVertices[Vertex],0)),1,1,"")</f>
        <v>3</v>
      </c>
    </row>
    <row r="262" spans="1:55" ht="15">
      <c r="A262" s="66" t="s">
        <v>279</v>
      </c>
      <c r="B262" s="66" t="s">
        <v>280</v>
      </c>
      <c r="C262" s="67" t="s">
        <v>3311</v>
      </c>
      <c r="D262" s="68">
        <v>5.8</v>
      </c>
      <c r="E262" s="69" t="s">
        <v>136</v>
      </c>
      <c r="F262" s="70">
        <v>25.8</v>
      </c>
      <c r="G262" s="67"/>
      <c r="H262" s="71"/>
      <c r="I262" s="72"/>
      <c r="J262" s="72"/>
      <c r="K262" s="34"/>
      <c r="L262" s="79">
        <v>262</v>
      </c>
      <c r="M262" s="79"/>
      <c r="N262" s="74"/>
      <c r="O262" s="81" t="s">
        <v>394</v>
      </c>
      <c r="P262" s="83">
        <v>43646.571064814816</v>
      </c>
      <c r="Q262" s="81" t="s">
        <v>435</v>
      </c>
      <c r="R262" s="81"/>
      <c r="S262" s="81"/>
      <c r="T262" s="81"/>
      <c r="U262" s="81"/>
      <c r="V262" s="85" t="s">
        <v>951</v>
      </c>
      <c r="W262" s="83">
        <v>43646.571064814816</v>
      </c>
      <c r="X262" s="85" t="s">
        <v>1084</v>
      </c>
      <c r="Y262" s="81"/>
      <c r="Z262" s="81"/>
      <c r="AA262" s="87" t="s">
        <v>1492</v>
      </c>
      <c r="AB262" s="87" t="s">
        <v>1490</v>
      </c>
      <c r="AC262" s="81" t="b">
        <v>0</v>
      </c>
      <c r="AD262" s="81">
        <v>1</v>
      </c>
      <c r="AE262" s="87" t="s">
        <v>1838</v>
      </c>
      <c r="AF262" s="81" t="b">
        <v>0</v>
      </c>
      <c r="AG262" s="81" t="s">
        <v>1866</v>
      </c>
      <c r="AH262" s="81"/>
      <c r="AI262" s="87" t="s">
        <v>1832</v>
      </c>
      <c r="AJ262" s="81" t="b">
        <v>0</v>
      </c>
      <c r="AK262" s="81">
        <v>0</v>
      </c>
      <c r="AL262" s="87" t="s">
        <v>1832</v>
      </c>
      <c r="AM262" s="81" t="s">
        <v>1882</v>
      </c>
      <c r="AN262" s="81" t="b">
        <v>0</v>
      </c>
      <c r="AO262" s="87" t="s">
        <v>1490</v>
      </c>
      <c r="AP262" s="81" t="s">
        <v>176</v>
      </c>
      <c r="AQ262" s="81">
        <v>0</v>
      </c>
      <c r="AR262" s="81">
        <v>0</v>
      </c>
      <c r="AS262" s="81"/>
      <c r="AT262" s="81"/>
      <c r="AU262" s="81"/>
      <c r="AV262" s="81"/>
      <c r="AW262" s="81"/>
      <c r="AX262" s="81"/>
      <c r="AY262" s="81"/>
      <c r="AZ262" s="81"/>
      <c r="BA262">
        <v>7</v>
      </c>
      <c r="BB262" s="80" t="str">
        <f>REPLACE(INDEX(GroupVertices[Group],MATCH(Edges[[#This Row],[Vertex 1]],GroupVertices[Vertex],0)),1,1,"")</f>
        <v>3</v>
      </c>
      <c r="BC262" s="80" t="str">
        <f>REPLACE(INDEX(GroupVertices[Group],MATCH(Edges[[#This Row],[Vertex 2]],GroupVertices[Vertex],0)),1,1,"")</f>
        <v>3</v>
      </c>
    </row>
    <row r="263" spans="1:55" ht="15">
      <c r="A263" s="66" t="s">
        <v>279</v>
      </c>
      <c r="B263" s="66" t="s">
        <v>348</v>
      </c>
      <c r="C263" s="67" t="s">
        <v>3311</v>
      </c>
      <c r="D263" s="68">
        <v>5.8</v>
      </c>
      <c r="E263" s="69" t="s">
        <v>136</v>
      </c>
      <c r="F263" s="70">
        <v>25.8</v>
      </c>
      <c r="G263" s="67"/>
      <c r="H263" s="71"/>
      <c r="I263" s="72"/>
      <c r="J263" s="72"/>
      <c r="K263" s="34"/>
      <c r="L263" s="79">
        <v>263</v>
      </c>
      <c r="M263" s="79"/>
      <c r="N263" s="74"/>
      <c r="O263" s="81" t="s">
        <v>394</v>
      </c>
      <c r="P263" s="83">
        <v>43646.571064814816</v>
      </c>
      <c r="Q263" s="81" t="s">
        <v>435</v>
      </c>
      <c r="R263" s="81"/>
      <c r="S263" s="81"/>
      <c r="T263" s="81"/>
      <c r="U263" s="81"/>
      <c r="V263" s="85" t="s">
        <v>951</v>
      </c>
      <c r="W263" s="83">
        <v>43646.571064814816</v>
      </c>
      <c r="X263" s="85" t="s">
        <v>1084</v>
      </c>
      <c r="Y263" s="81"/>
      <c r="Z263" s="81"/>
      <c r="AA263" s="87" t="s">
        <v>1492</v>
      </c>
      <c r="AB263" s="87" t="s">
        <v>1490</v>
      </c>
      <c r="AC263" s="81" t="b">
        <v>0</v>
      </c>
      <c r="AD263" s="81">
        <v>1</v>
      </c>
      <c r="AE263" s="87" t="s">
        <v>1838</v>
      </c>
      <c r="AF263" s="81" t="b">
        <v>0</v>
      </c>
      <c r="AG263" s="81" t="s">
        <v>1866</v>
      </c>
      <c r="AH263" s="81"/>
      <c r="AI263" s="87" t="s">
        <v>1832</v>
      </c>
      <c r="AJ263" s="81" t="b">
        <v>0</v>
      </c>
      <c r="AK263" s="81">
        <v>0</v>
      </c>
      <c r="AL263" s="87" t="s">
        <v>1832</v>
      </c>
      <c r="AM263" s="81" t="s">
        <v>1882</v>
      </c>
      <c r="AN263" s="81" t="b">
        <v>0</v>
      </c>
      <c r="AO263" s="87" t="s">
        <v>1490</v>
      </c>
      <c r="AP263" s="81" t="s">
        <v>176</v>
      </c>
      <c r="AQ263" s="81">
        <v>0</v>
      </c>
      <c r="AR263" s="81">
        <v>0</v>
      </c>
      <c r="AS263" s="81"/>
      <c r="AT263" s="81"/>
      <c r="AU263" s="81"/>
      <c r="AV263" s="81"/>
      <c r="AW263" s="81"/>
      <c r="AX263" s="81"/>
      <c r="AY263" s="81"/>
      <c r="AZ263" s="81"/>
      <c r="BA263">
        <v>7</v>
      </c>
      <c r="BB263" s="80" t="str">
        <f>REPLACE(INDEX(GroupVertices[Group],MATCH(Edges[[#This Row],[Vertex 1]],GroupVertices[Vertex],0)),1,1,"")</f>
        <v>3</v>
      </c>
      <c r="BC263" s="80" t="str">
        <f>REPLACE(INDEX(GroupVertices[Group],MATCH(Edges[[#This Row],[Vertex 2]],GroupVertices[Vertex],0)),1,1,"")</f>
        <v>3</v>
      </c>
    </row>
    <row r="264" spans="1:55" ht="15">
      <c r="A264" s="66" t="s">
        <v>279</v>
      </c>
      <c r="B264" s="66" t="s">
        <v>281</v>
      </c>
      <c r="C264" s="67" t="s">
        <v>3312</v>
      </c>
      <c r="D264" s="68">
        <v>4.866666666666667</v>
      </c>
      <c r="E264" s="69" t="s">
        <v>136</v>
      </c>
      <c r="F264" s="70">
        <v>28.866666666666667</v>
      </c>
      <c r="G264" s="67"/>
      <c r="H264" s="71"/>
      <c r="I264" s="72"/>
      <c r="J264" s="72"/>
      <c r="K264" s="34"/>
      <c r="L264" s="79">
        <v>264</v>
      </c>
      <c r="M264" s="79"/>
      <c r="N264" s="74"/>
      <c r="O264" s="81" t="s">
        <v>394</v>
      </c>
      <c r="P264" s="83">
        <v>43646.571064814816</v>
      </c>
      <c r="Q264" s="81" t="s">
        <v>435</v>
      </c>
      <c r="R264" s="81"/>
      <c r="S264" s="81"/>
      <c r="T264" s="81"/>
      <c r="U264" s="81"/>
      <c r="V264" s="85" t="s">
        <v>951</v>
      </c>
      <c r="W264" s="83">
        <v>43646.571064814816</v>
      </c>
      <c r="X264" s="85" t="s">
        <v>1084</v>
      </c>
      <c r="Y264" s="81"/>
      <c r="Z264" s="81"/>
      <c r="AA264" s="87" t="s">
        <v>1492</v>
      </c>
      <c r="AB264" s="87" t="s">
        <v>1490</v>
      </c>
      <c r="AC264" s="81" t="b">
        <v>0</v>
      </c>
      <c r="AD264" s="81">
        <v>1</v>
      </c>
      <c r="AE264" s="87" t="s">
        <v>1838</v>
      </c>
      <c r="AF264" s="81" t="b">
        <v>0</v>
      </c>
      <c r="AG264" s="81" t="s">
        <v>1866</v>
      </c>
      <c r="AH264" s="81"/>
      <c r="AI264" s="87" t="s">
        <v>1832</v>
      </c>
      <c r="AJ264" s="81" t="b">
        <v>0</v>
      </c>
      <c r="AK264" s="81">
        <v>0</v>
      </c>
      <c r="AL264" s="87" t="s">
        <v>1832</v>
      </c>
      <c r="AM264" s="81" t="s">
        <v>1882</v>
      </c>
      <c r="AN264" s="81" t="b">
        <v>0</v>
      </c>
      <c r="AO264" s="87" t="s">
        <v>1490</v>
      </c>
      <c r="AP264" s="81" t="s">
        <v>176</v>
      </c>
      <c r="AQ264" s="81">
        <v>0</v>
      </c>
      <c r="AR264" s="81">
        <v>0</v>
      </c>
      <c r="AS264" s="81"/>
      <c r="AT264" s="81"/>
      <c r="AU264" s="81"/>
      <c r="AV264" s="81"/>
      <c r="AW264" s="81"/>
      <c r="AX264" s="81"/>
      <c r="AY264" s="81"/>
      <c r="AZ264" s="81"/>
      <c r="BA264">
        <v>5</v>
      </c>
      <c r="BB264" s="80" t="str">
        <f>REPLACE(INDEX(GroupVertices[Group],MATCH(Edges[[#This Row],[Vertex 1]],GroupVertices[Vertex],0)),1,1,"")</f>
        <v>3</v>
      </c>
      <c r="BC264" s="80" t="str">
        <f>REPLACE(INDEX(GroupVertices[Group],MATCH(Edges[[#This Row],[Vertex 2]],GroupVertices[Vertex],0)),1,1,"")</f>
        <v>3</v>
      </c>
    </row>
    <row r="265" spans="1:55" ht="15">
      <c r="A265" s="66" t="s">
        <v>279</v>
      </c>
      <c r="B265" s="66" t="s">
        <v>347</v>
      </c>
      <c r="C265" s="67" t="s">
        <v>3313</v>
      </c>
      <c r="D265" s="68">
        <v>5.333333333333334</v>
      </c>
      <c r="E265" s="69" t="s">
        <v>136</v>
      </c>
      <c r="F265" s="70">
        <v>27.333333333333332</v>
      </c>
      <c r="G265" s="67"/>
      <c r="H265" s="71"/>
      <c r="I265" s="72"/>
      <c r="J265" s="72"/>
      <c r="K265" s="34"/>
      <c r="L265" s="79">
        <v>265</v>
      </c>
      <c r="M265" s="79"/>
      <c r="N265" s="74"/>
      <c r="O265" s="81" t="s">
        <v>394</v>
      </c>
      <c r="P265" s="83">
        <v>43653.49722222222</v>
      </c>
      <c r="Q265" s="81" t="s">
        <v>441</v>
      </c>
      <c r="R265" s="85" t="s">
        <v>682</v>
      </c>
      <c r="S265" s="81" t="s">
        <v>749</v>
      </c>
      <c r="T265" s="81" t="s">
        <v>348</v>
      </c>
      <c r="U265" s="81"/>
      <c r="V265" s="85" t="s">
        <v>951</v>
      </c>
      <c r="W265" s="83">
        <v>43653.49722222222</v>
      </c>
      <c r="X265" s="85" t="s">
        <v>1091</v>
      </c>
      <c r="Y265" s="81"/>
      <c r="Z265" s="81"/>
      <c r="AA265" s="87" t="s">
        <v>1499</v>
      </c>
      <c r="AB265" s="81"/>
      <c r="AC265" s="81" t="b">
        <v>0</v>
      </c>
      <c r="AD265" s="81">
        <v>0</v>
      </c>
      <c r="AE265" s="87" t="s">
        <v>1832</v>
      </c>
      <c r="AF265" s="81" t="b">
        <v>0</v>
      </c>
      <c r="AG265" s="81" t="s">
        <v>1864</v>
      </c>
      <c r="AH265" s="81"/>
      <c r="AI265" s="87" t="s">
        <v>1832</v>
      </c>
      <c r="AJ265" s="81" t="b">
        <v>0</v>
      </c>
      <c r="AK265" s="81">
        <v>2</v>
      </c>
      <c r="AL265" s="87" t="s">
        <v>1495</v>
      </c>
      <c r="AM265" s="81" t="s">
        <v>1882</v>
      </c>
      <c r="AN265" s="81" t="b">
        <v>0</v>
      </c>
      <c r="AO265" s="87" t="s">
        <v>1495</v>
      </c>
      <c r="AP265" s="81" t="s">
        <v>176</v>
      </c>
      <c r="AQ265" s="81">
        <v>0</v>
      </c>
      <c r="AR265" s="81">
        <v>0</v>
      </c>
      <c r="AS265" s="81"/>
      <c r="AT265" s="81"/>
      <c r="AU265" s="81"/>
      <c r="AV265" s="81"/>
      <c r="AW265" s="81"/>
      <c r="AX265" s="81"/>
      <c r="AY265" s="81"/>
      <c r="AZ265" s="81"/>
      <c r="BA265">
        <v>6</v>
      </c>
      <c r="BB265" s="80" t="str">
        <f>REPLACE(INDEX(GroupVertices[Group],MATCH(Edges[[#This Row],[Vertex 1]],GroupVertices[Vertex],0)),1,1,"")</f>
        <v>3</v>
      </c>
      <c r="BC265" s="80" t="str">
        <f>REPLACE(INDEX(GroupVertices[Group],MATCH(Edges[[#This Row],[Vertex 2]],GroupVertices[Vertex],0)),1,1,"")</f>
        <v>3</v>
      </c>
    </row>
    <row r="266" spans="1:55" ht="15">
      <c r="A266" s="66" t="s">
        <v>279</v>
      </c>
      <c r="B266" s="66" t="s">
        <v>280</v>
      </c>
      <c r="C266" s="67" t="s">
        <v>3311</v>
      </c>
      <c r="D266" s="68">
        <v>5.8</v>
      </c>
      <c r="E266" s="69" t="s">
        <v>136</v>
      </c>
      <c r="F266" s="70">
        <v>25.8</v>
      </c>
      <c r="G266" s="67"/>
      <c r="H266" s="71"/>
      <c r="I266" s="72"/>
      <c r="J266" s="72"/>
      <c r="K266" s="34"/>
      <c r="L266" s="79">
        <v>266</v>
      </c>
      <c r="M266" s="79"/>
      <c r="N266" s="74"/>
      <c r="O266" s="81" t="s">
        <v>394</v>
      </c>
      <c r="P266" s="83">
        <v>43653.49722222222</v>
      </c>
      <c r="Q266" s="81" t="s">
        <v>441</v>
      </c>
      <c r="R266" s="85" t="s">
        <v>682</v>
      </c>
      <c r="S266" s="81" t="s">
        <v>749</v>
      </c>
      <c r="T266" s="81" t="s">
        <v>348</v>
      </c>
      <c r="U266" s="81"/>
      <c r="V266" s="85" t="s">
        <v>951</v>
      </c>
      <c r="W266" s="83">
        <v>43653.49722222222</v>
      </c>
      <c r="X266" s="85" t="s">
        <v>1091</v>
      </c>
      <c r="Y266" s="81"/>
      <c r="Z266" s="81"/>
      <c r="AA266" s="87" t="s">
        <v>1499</v>
      </c>
      <c r="AB266" s="81"/>
      <c r="AC266" s="81" t="b">
        <v>0</v>
      </c>
      <c r="AD266" s="81">
        <v>0</v>
      </c>
      <c r="AE266" s="87" t="s">
        <v>1832</v>
      </c>
      <c r="AF266" s="81" t="b">
        <v>0</v>
      </c>
      <c r="AG266" s="81" t="s">
        <v>1864</v>
      </c>
      <c r="AH266" s="81"/>
      <c r="AI266" s="87" t="s">
        <v>1832</v>
      </c>
      <c r="AJ266" s="81" t="b">
        <v>0</v>
      </c>
      <c r="AK266" s="81">
        <v>2</v>
      </c>
      <c r="AL266" s="87" t="s">
        <v>1495</v>
      </c>
      <c r="AM266" s="81" t="s">
        <v>1882</v>
      </c>
      <c r="AN266" s="81" t="b">
        <v>0</v>
      </c>
      <c r="AO266" s="87" t="s">
        <v>1495</v>
      </c>
      <c r="AP266" s="81" t="s">
        <v>176</v>
      </c>
      <c r="AQ266" s="81">
        <v>0</v>
      </c>
      <c r="AR266" s="81">
        <v>0</v>
      </c>
      <c r="AS266" s="81"/>
      <c r="AT266" s="81"/>
      <c r="AU266" s="81"/>
      <c r="AV266" s="81"/>
      <c r="AW266" s="81"/>
      <c r="AX266" s="81"/>
      <c r="AY266" s="81"/>
      <c r="AZ266" s="81"/>
      <c r="BA266">
        <v>7</v>
      </c>
      <c r="BB266" s="80" t="str">
        <f>REPLACE(INDEX(GroupVertices[Group],MATCH(Edges[[#This Row],[Vertex 1]],GroupVertices[Vertex],0)),1,1,"")</f>
        <v>3</v>
      </c>
      <c r="BC266" s="80" t="str">
        <f>REPLACE(INDEX(GroupVertices[Group],MATCH(Edges[[#This Row],[Vertex 2]],GroupVertices[Vertex],0)),1,1,"")</f>
        <v>3</v>
      </c>
    </row>
    <row r="267" spans="1:55" ht="15">
      <c r="A267" s="66" t="s">
        <v>279</v>
      </c>
      <c r="B267" s="66" t="s">
        <v>348</v>
      </c>
      <c r="C267" s="67" t="s">
        <v>3311</v>
      </c>
      <c r="D267" s="68">
        <v>5.8</v>
      </c>
      <c r="E267" s="69" t="s">
        <v>136</v>
      </c>
      <c r="F267" s="70">
        <v>25.8</v>
      </c>
      <c r="G267" s="67"/>
      <c r="H267" s="71"/>
      <c r="I267" s="72"/>
      <c r="J267" s="72"/>
      <c r="K267" s="34"/>
      <c r="L267" s="79">
        <v>267</v>
      </c>
      <c r="M267" s="79"/>
      <c r="N267" s="74"/>
      <c r="O267" s="81" t="s">
        <v>394</v>
      </c>
      <c r="P267" s="83">
        <v>43653.49722222222</v>
      </c>
      <c r="Q267" s="81" t="s">
        <v>441</v>
      </c>
      <c r="R267" s="85" t="s">
        <v>682</v>
      </c>
      <c r="S267" s="81" t="s">
        <v>749</v>
      </c>
      <c r="T267" s="81" t="s">
        <v>348</v>
      </c>
      <c r="U267" s="81"/>
      <c r="V267" s="85" t="s">
        <v>951</v>
      </c>
      <c r="W267" s="83">
        <v>43653.49722222222</v>
      </c>
      <c r="X267" s="85" t="s">
        <v>1091</v>
      </c>
      <c r="Y267" s="81"/>
      <c r="Z267" s="81"/>
      <c r="AA267" s="87" t="s">
        <v>1499</v>
      </c>
      <c r="AB267" s="81"/>
      <c r="AC267" s="81" t="b">
        <v>0</v>
      </c>
      <c r="AD267" s="81">
        <v>0</v>
      </c>
      <c r="AE267" s="87" t="s">
        <v>1832</v>
      </c>
      <c r="AF267" s="81" t="b">
        <v>0</v>
      </c>
      <c r="AG267" s="81" t="s">
        <v>1864</v>
      </c>
      <c r="AH267" s="81"/>
      <c r="AI267" s="87" t="s">
        <v>1832</v>
      </c>
      <c r="AJ267" s="81" t="b">
        <v>0</v>
      </c>
      <c r="AK267" s="81">
        <v>2</v>
      </c>
      <c r="AL267" s="87" t="s">
        <v>1495</v>
      </c>
      <c r="AM267" s="81" t="s">
        <v>1882</v>
      </c>
      <c r="AN267" s="81" t="b">
        <v>0</v>
      </c>
      <c r="AO267" s="87" t="s">
        <v>1495</v>
      </c>
      <c r="AP267" s="81" t="s">
        <v>176</v>
      </c>
      <c r="AQ267" s="81">
        <v>0</v>
      </c>
      <c r="AR267" s="81">
        <v>0</v>
      </c>
      <c r="AS267" s="81"/>
      <c r="AT267" s="81"/>
      <c r="AU267" s="81"/>
      <c r="AV267" s="81"/>
      <c r="AW267" s="81"/>
      <c r="AX267" s="81"/>
      <c r="AY267" s="81"/>
      <c r="AZ267" s="81"/>
      <c r="BA267">
        <v>7</v>
      </c>
      <c r="BB267" s="80" t="str">
        <f>REPLACE(INDEX(GroupVertices[Group],MATCH(Edges[[#This Row],[Vertex 1]],GroupVertices[Vertex],0)),1,1,"")</f>
        <v>3</v>
      </c>
      <c r="BC267" s="80" t="str">
        <f>REPLACE(INDEX(GroupVertices[Group],MATCH(Edges[[#This Row],[Vertex 2]],GroupVertices[Vertex],0)),1,1,"")</f>
        <v>3</v>
      </c>
    </row>
    <row r="268" spans="1:55" ht="15">
      <c r="A268" s="66" t="s">
        <v>279</v>
      </c>
      <c r="B268" s="66" t="s">
        <v>281</v>
      </c>
      <c r="C268" s="67" t="s">
        <v>3312</v>
      </c>
      <c r="D268" s="68">
        <v>4.866666666666667</v>
      </c>
      <c r="E268" s="69" t="s">
        <v>136</v>
      </c>
      <c r="F268" s="70">
        <v>28.866666666666667</v>
      </c>
      <c r="G268" s="67"/>
      <c r="H268" s="71"/>
      <c r="I268" s="72"/>
      <c r="J268" s="72"/>
      <c r="K268" s="34"/>
      <c r="L268" s="79">
        <v>268</v>
      </c>
      <c r="M268" s="79"/>
      <c r="N268" s="74"/>
      <c r="O268" s="81" t="s">
        <v>394</v>
      </c>
      <c r="P268" s="83">
        <v>43653.49722222222</v>
      </c>
      <c r="Q268" s="81" t="s">
        <v>441</v>
      </c>
      <c r="R268" s="85" t="s">
        <v>682</v>
      </c>
      <c r="S268" s="81" t="s">
        <v>749</v>
      </c>
      <c r="T268" s="81" t="s">
        <v>348</v>
      </c>
      <c r="U268" s="81"/>
      <c r="V268" s="85" t="s">
        <v>951</v>
      </c>
      <c r="W268" s="83">
        <v>43653.49722222222</v>
      </c>
      <c r="X268" s="85" t="s">
        <v>1091</v>
      </c>
      <c r="Y268" s="81"/>
      <c r="Z268" s="81"/>
      <c r="AA268" s="87" t="s">
        <v>1499</v>
      </c>
      <c r="AB268" s="81"/>
      <c r="AC268" s="81" t="b">
        <v>0</v>
      </c>
      <c r="AD268" s="81">
        <v>0</v>
      </c>
      <c r="AE268" s="87" t="s">
        <v>1832</v>
      </c>
      <c r="AF268" s="81" t="b">
        <v>0</v>
      </c>
      <c r="AG268" s="81" t="s">
        <v>1864</v>
      </c>
      <c r="AH268" s="81"/>
      <c r="AI268" s="87" t="s">
        <v>1832</v>
      </c>
      <c r="AJ268" s="81" t="b">
        <v>0</v>
      </c>
      <c r="AK268" s="81">
        <v>2</v>
      </c>
      <c r="AL268" s="87" t="s">
        <v>1495</v>
      </c>
      <c r="AM268" s="81" t="s">
        <v>1882</v>
      </c>
      <c r="AN268" s="81" t="b">
        <v>0</v>
      </c>
      <c r="AO268" s="87" t="s">
        <v>1495</v>
      </c>
      <c r="AP268" s="81" t="s">
        <v>176</v>
      </c>
      <c r="AQ268" s="81">
        <v>0</v>
      </c>
      <c r="AR268" s="81">
        <v>0</v>
      </c>
      <c r="AS268" s="81"/>
      <c r="AT268" s="81"/>
      <c r="AU268" s="81"/>
      <c r="AV268" s="81"/>
      <c r="AW268" s="81"/>
      <c r="AX268" s="81"/>
      <c r="AY268" s="81"/>
      <c r="AZ268" s="81"/>
      <c r="BA268">
        <v>5</v>
      </c>
      <c r="BB268" s="80" t="str">
        <f>REPLACE(INDEX(GroupVertices[Group],MATCH(Edges[[#This Row],[Vertex 1]],GroupVertices[Vertex],0)),1,1,"")</f>
        <v>3</v>
      </c>
      <c r="BC268" s="80" t="str">
        <f>REPLACE(INDEX(GroupVertices[Group],MATCH(Edges[[#This Row],[Vertex 2]],GroupVertices[Vertex],0)),1,1,"")</f>
        <v>3</v>
      </c>
    </row>
    <row r="269" spans="1:55" ht="15">
      <c r="A269" s="66" t="s">
        <v>279</v>
      </c>
      <c r="B269" s="66" t="s">
        <v>303</v>
      </c>
      <c r="C269" s="67" t="s">
        <v>3310</v>
      </c>
      <c r="D269" s="68">
        <v>3.9333333333333336</v>
      </c>
      <c r="E269" s="69" t="s">
        <v>136</v>
      </c>
      <c r="F269" s="70">
        <v>31.933333333333334</v>
      </c>
      <c r="G269" s="67"/>
      <c r="H269" s="71"/>
      <c r="I269" s="72"/>
      <c r="J269" s="72"/>
      <c r="K269" s="34"/>
      <c r="L269" s="79">
        <v>269</v>
      </c>
      <c r="M269" s="79"/>
      <c r="N269" s="74"/>
      <c r="O269" s="81" t="s">
        <v>394</v>
      </c>
      <c r="P269" s="83">
        <v>43653.5008912037</v>
      </c>
      <c r="Q269" s="81" t="s">
        <v>439</v>
      </c>
      <c r="R269" s="81"/>
      <c r="S269" s="81"/>
      <c r="T269" s="81" t="s">
        <v>785</v>
      </c>
      <c r="U269" s="81"/>
      <c r="V269" s="85" t="s">
        <v>951</v>
      </c>
      <c r="W269" s="83">
        <v>43653.5008912037</v>
      </c>
      <c r="X269" s="85" t="s">
        <v>1089</v>
      </c>
      <c r="Y269" s="81"/>
      <c r="Z269" s="81"/>
      <c r="AA269" s="87" t="s">
        <v>1497</v>
      </c>
      <c r="AB269" s="87" t="s">
        <v>1495</v>
      </c>
      <c r="AC269" s="81" t="b">
        <v>0</v>
      </c>
      <c r="AD269" s="81">
        <v>2</v>
      </c>
      <c r="AE269" s="87" t="s">
        <v>1839</v>
      </c>
      <c r="AF269" s="81" t="b">
        <v>0</v>
      </c>
      <c r="AG269" s="81" t="s">
        <v>1864</v>
      </c>
      <c r="AH269" s="81"/>
      <c r="AI269" s="87" t="s">
        <v>1832</v>
      </c>
      <c r="AJ269" s="81" t="b">
        <v>0</v>
      </c>
      <c r="AK269" s="81">
        <v>1</v>
      </c>
      <c r="AL269" s="87" t="s">
        <v>1832</v>
      </c>
      <c r="AM269" s="81" t="s">
        <v>1882</v>
      </c>
      <c r="AN269" s="81" t="b">
        <v>0</v>
      </c>
      <c r="AO269" s="87" t="s">
        <v>1495</v>
      </c>
      <c r="AP269" s="81" t="s">
        <v>176</v>
      </c>
      <c r="AQ269" s="81">
        <v>0</v>
      </c>
      <c r="AR269" s="81">
        <v>0</v>
      </c>
      <c r="AS269" s="81"/>
      <c r="AT269" s="81"/>
      <c r="AU269" s="81"/>
      <c r="AV269" s="81"/>
      <c r="AW269" s="81"/>
      <c r="AX269" s="81"/>
      <c r="AY269" s="81"/>
      <c r="AZ269" s="81"/>
      <c r="BA269">
        <v>3</v>
      </c>
      <c r="BB269" s="80" t="str">
        <f>REPLACE(INDEX(GroupVertices[Group],MATCH(Edges[[#This Row],[Vertex 1]],GroupVertices[Vertex],0)),1,1,"")</f>
        <v>3</v>
      </c>
      <c r="BC269" s="80" t="str">
        <f>REPLACE(INDEX(GroupVertices[Group],MATCH(Edges[[#This Row],[Vertex 2]],GroupVertices[Vertex],0)),1,1,"")</f>
        <v>1</v>
      </c>
    </row>
    <row r="270" spans="1:55" ht="15">
      <c r="A270" s="66" t="s">
        <v>279</v>
      </c>
      <c r="B270" s="66" t="s">
        <v>336</v>
      </c>
      <c r="C270" s="67" t="s">
        <v>3310</v>
      </c>
      <c r="D270" s="68">
        <v>3.9333333333333336</v>
      </c>
      <c r="E270" s="69" t="s">
        <v>136</v>
      </c>
      <c r="F270" s="70">
        <v>31.933333333333334</v>
      </c>
      <c r="G270" s="67"/>
      <c r="H270" s="71"/>
      <c r="I270" s="72"/>
      <c r="J270" s="72"/>
      <c r="K270" s="34"/>
      <c r="L270" s="79">
        <v>270</v>
      </c>
      <c r="M270" s="79"/>
      <c r="N270" s="74"/>
      <c r="O270" s="81" t="s">
        <v>394</v>
      </c>
      <c r="P270" s="83">
        <v>43653.5008912037</v>
      </c>
      <c r="Q270" s="81" t="s">
        <v>439</v>
      </c>
      <c r="R270" s="81"/>
      <c r="S270" s="81"/>
      <c r="T270" s="81" t="s">
        <v>785</v>
      </c>
      <c r="U270" s="81"/>
      <c r="V270" s="85" t="s">
        <v>951</v>
      </c>
      <c r="W270" s="83">
        <v>43653.5008912037</v>
      </c>
      <c r="X270" s="85" t="s">
        <v>1089</v>
      </c>
      <c r="Y270" s="81"/>
      <c r="Z270" s="81"/>
      <c r="AA270" s="87" t="s">
        <v>1497</v>
      </c>
      <c r="AB270" s="87" t="s">
        <v>1495</v>
      </c>
      <c r="AC270" s="81" t="b">
        <v>0</v>
      </c>
      <c r="AD270" s="81">
        <v>2</v>
      </c>
      <c r="AE270" s="87" t="s">
        <v>1839</v>
      </c>
      <c r="AF270" s="81" t="b">
        <v>0</v>
      </c>
      <c r="AG270" s="81" t="s">
        <v>1864</v>
      </c>
      <c r="AH270" s="81"/>
      <c r="AI270" s="87" t="s">
        <v>1832</v>
      </c>
      <c r="AJ270" s="81" t="b">
        <v>0</v>
      </c>
      <c r="AK270" s="81">
        <v>1</v>
      </c>
      <c r="AL270" s="87" t="s">
        <v>1832</v>
      </c>
      <c r="AM270" s="81" t="s">
        <v>1882</v>
      </c>
      <c r="AN270" s="81" t="b">
        <v>0</v>
      </c>
      <c r="AO270" s="87" t="s">
        <v>1495</v>
      </c>
      <c r="AP270" s="81" t="s">
        <v>176</v>
      </c>
      <c r="AQ270" s="81">
        <v>0</v>
      </c>
      <c r="AR270" s="81">
        <v>0</v>
      </c>
      <c r="AS270" s="81"/>
      <c r="AT270" s="81"/>
      <c r="AU270" s="81"/>
      <c r="AV270" s="81"/>
      <c r="AW270" s="81"/>
      <c r="AX270" s="81"/>
      <c r="AY270" s="81"/>
      <c r="AZ270" s="81"/>
      <c r="BA270">
        <v>3</v>
      </c>
      <c r="BB270" s="80" t="str">
        <f>REPLACE(INDEX(GroupVertices[Group],MATCH(Edges[[#This Row],[Vertex 1]],GroupVertices[Vertex],0)),1,1,"")</f>
        <v>3</v>
      </c>
      <c r="BC270" s="80" t="str">
        <f>REPLACE(INDEX(GroupVertices[Group],MATCH(Edges[[#This Row],[Vertex 2]],GroupVertices[Vertex],0)),1,1,"")</f>
        <v>3</v>
      </c>
    </row>
    <row r="271" spans="1:55" ht="15">
      <c r="A271" s="66" t="s">
        <v>279</v>
      </c>
      <c r="B271" s="66" t="s">
        <v>347</v>
      </c>
      <c r="C271" s="67" t="s">
        <v>3313</v>
      </c>
      <c r="D271" s="68">
        <v>5.333333333333334</v>
      </c>
      <c r="E271" s="69" t="s">
        <v>136</v>
      </c>
      <c r="F271" s="70">
        <v>27.333333333333332</v>
      </c>
      <c r="G271" s="67"/>
      <c r="H271" s="71"/>
      <c r="I271" s="72"/>
      <c r="J271" s="72"/>
      <c r="K271" s="34"/>
      <c r="L271" s="79">
        <v>271</v>
      </c>
      <c r="M271" s="79"/>
      <c r="N271" s="74"/>
      <c r="O271" s="81" t="s">
        <v>394</v>
      </c>
      <c r="P271" s="83">
        <v>43653.5008912037</v>
      </c>
      <c r="Q271" s="81" t="s">
        <v>439</v>
      </c>
      <c r="R271" s="81"/>
      <c r="S271" s="81"/>
      <c r="T271" s="81" t="s">
        <v>785</v>
      </c>
      <c r="U271" s="81"/>
      <c r="V271" s="85" t="s">
        <v>951</v>
      </c>
      <c r="W271" s="83">
        <v>43653.5008912037</v>
      </c>
      <c r="X271" s="85" t="s">
        <v>1089</v>
      </c>
      <c r="Y271" s="81"/>
      <c r="Z271" s="81"/>
      <c r="AA271" s="87" t="s">
        <v>1497</v>
      </c>
      <c r="AB271" s="87" t="s">
        <v>1495</v>
      </c>
      <c r="AC271" s="81" t="b">
        <v>0</v>
      </c>
      <c r="AD271" s="81">
        <v>2</v>
      </c>
      <c r="AE271" s="87" t="s">
        <v>1839</v>
      </c>
      <c r="AF271" s="81" t="b">
        <v>0</v>
      </c>
      <c r="AG271" s="81" t="s">
        <v>1864</v>
      </c>
      <c r="AH271" s="81"/>
      <c r="AI271" s="87" t="s">
        <v>1832</v>
      </c>
      <c r="AJ271" s="81" t="b">
        <v>0</v>
      </c>
      <c r="AK271" s="81">
        <v>1</v>
      </c>
      <c r="AL271" s="87" t="s">
        <v>1832</v>
      </c>
      <c r="AM271" s="81" t="s">
        <v>1882</v>
      </c>
      <c r="AN271" s="81" t="b">
        <v>0</v>
      </c>
      <c r="AO271" s="87" t="s">
        <v>1495</v>
      </c>
      <c r="AP271" s="81" t="s">
        <v>176</v>
      </c>
      <c r="AQ271" s="81">
        <v>0</v>
      </c>
      <c r="AR271" s="81">
        <v>0</v>
      </c>
      <c r="AS271" s="81"/>
      <c r="AT271" s="81"/>
      <c r="AU271" s="81"/>
      <c r="AV271" s="81"/>
      <c r="AW271" s="81"/>
      <c r="AX271" s="81"/>
      <c r="AY271" s="81"/>
      <c r="AZ271" s="81"/>
      <c r="BA271">
        <v>6</v>
      </c>
      <c r="BB271" s="80" t="str">
        <f>REPLACE(INDEX(GroupVertices[Group],MATCH(Edges[[#This Row],[Vertex 1]],GroupVertices[Vertex],0)),1,1,"")</f>
        <v>3</v>
      </c>
      <c r="BC271" s="80" t="str">
        <f>REPLACE(INDEX(GroupVertices[Group],MATCH(Edges[[#This Row],[Vertex 2]],GroupVertices[Vertex],0)),1,1,"")</f>
        <v>3</v>
      </c>
    </row>
    <row r="272" spans="1:55" ht="15">
      <c r="A272" s="66" t="s">
        <v>279</v>
      </c>
      <c r="B272" s="66" t="s">
        <v>280</v>
      </c>
      <c r="C272" s="67" t="s">
        <v>3311</v>
      </c>
      <c r="D272" s="68">
        <v>5.8</v>
      </c>
      <c r="E272" s="69" t="s">
        <v>136</v>
      </c>
      <c r="F272" s="70">
        <v>25.8</v>
      </c>
      <c r="G272" s="67"/>
      <c r="H272" s="71"/>
      <c r="I272" s="72"/>
      <c r="J272" s="72"/>
      <c r="K272" s="34"/>
      <c r="L272" s="79">
        <v>272</v>
      </c>
      <c r="M272" s="79"/>
      <c r="N272" s="74"/>
      <c r="O272" s="81" t="s">
        <v>394</v>
      </c>
      <c r="P272" s="83">
        <v>43653.5008912037</v>
      </c>
      <c r="Q272" s="81" t="s">
        <v>439</v>
      </c>
      <c r="R272" s="81"/>
      <c r="S272" s="81"/>
      <c r="T272" s="81" t="s">
        <v>785</v>
      </c>
      <c r="U272" s="81"/>
      <c r="V272" s="85" t="s">
        <v>951</v>
      </c>
      <c r="W272" s="83">
        <v>43653.5008912037</v>
      </c>
      <c r="X272" s="85" t="s">
        <v>1089</v>
      </c>
      <c r="Y272" s="81"/>
      <c r="Z272" s="81"/>
      <c r="AA272" s="87" t="s">
        <v>1497</v>
      </c>
      <c r="AB272" s="87" t="s">
        <v>1495</v>
      </c>
      <c r="AC272" s="81" t="b">
        <v>0</v>
      </c>
      <c r="AD272" s="81">
        <v>2</v>
      </c>
      <c r="AE272" s="87" t="s">
        <v>1839</v>
      </c>
      <c r="AF272" s="81" t="b">
        <v>0</v>
      </c>
      <c r="AG272" s="81" t="s">
        <v>1864</v>
      </c>
      <c r="AH272" s="81"/>
      <c r="AI272" s="87" t="s">
        <v>1832</v>
      </c>
      <c r="AJ272" s="81" t="b">
        <v>0</v>
      </c>
      <c r="AK272" s="81">
        <v>1</v>
      </c>
      <c r="AL272" s="87" t="s">
        <v>1832</v>
      </c>
      <c r="AM272" s="81" t="s">
        <v>1882</v>
      </c>
      <c r="AN272" s="81" t="b">
        <v>0</v>
      </c>
      <c r="AO272" s="87" t="s">
        <v>1495</v>
      </c>
      <c r="AP272" s="81" t="s">
        <v>176</v>
      </c>
      <c r="AQ272" s="81">
        <v>0</v>
      </c>
      <c r="AR272" s="81">
        <v>0</v>
      </c>
      <c r="AS272" s="81"/>
      <c r="AT272" s="81"/>
      <c r="AU272" s="81"/>
      <c r="AV272" s="81"/>
      <c r="AW272" s="81"/>
      <c r="AX272" s="81"/>
      <c r="AY272" s="81"/>
      <c r="AZ272" s="81"/>
      <c r="BA272">
        <v>7</v>
      </c>
      <c r="BB272" s="80" t="str">
        <f>REPLACE(INDEX(GroupVertices[Group],MATCH(Edges[[#This Row],[Vertex 1]],GroupVertices[Vertex],0)),1,1,"")</f>
        <v>3</v>
      </c>
      <c r="BC272" s="80" t="str">
        <f>REPLACE(INDEX(GroupVertices[Group],MATCH(Edges[[#This Row],[Vertex 2]],GroupVertices[Vertex],0)),1,1,"")</f>
        <v>3</v>
      </c>
    </row>
    <row r="273" spans="1:55" ht="15">
      <c r="A273" s="66" t="s">
        <v>279</v>
      </c>
      <c r="B273" s="66" t="s">
        <v>348</v>
      </c>
      <c r="C273" s="67" t="s">
        <v>3311</v>
      </c>
      <c r="D273" s="68">
        <v>5.8</v>
      </c>
      <c r="E273" s="69" t="s">
        <v>136</v>
      </c>
      <c r="F273" s="70">
        <v>25.8</v>
      </c>
      <c r="G273" s="67"/>
      <c r="H273" s="71"/>
      <c r="I273" s="72"/>
      <c r="J273" s="72"/>
      <c r="K273" s="34"/>
      <c r="L273" s="79">
        <v>273</v>
      </c>
      <c r="M273" s="79"/>
      <c r="N273" s="74"/>
      <c r="O273" s="81" t="s">
        <v>394</v>
      </c>
      <c r="P273" s="83">
        <v>43653.5008912037</v>
      </c>
      <c r="Q273" s="81" t="s">
        <v>439</v>
      </c>
      <c r="R273" s="81"/>
      <c r="S273" s="81"/>
      <c r="T273" s="81" t="s">
        <v>785</v>
      </c>
      <c r="U273" s="81"/>
      <c r="V273" s="85" t="s">
        <v>951</v>
      </c>
      <c r="W273" s="83">
        <v>43653.5008912037</v>
      </c>
      <c r="X273" s="85" t="s">
        <v>1089</v>
      </c>
      <c r="Y273" s="81"/>
      <c r="Z273" s="81"/>
      <c r="AA273" s="87" t="s">
        <v>1497</v>
      </c>
      <c r="AB273" s="87" t="s">
        <v>1495</v>
      </c>
      <c r="AC273" s="81" t="b">
        <v>0</v>
      </c>
      <c r="AD273" s="81">
        <v>2</v>
      </c>
      <c r="AE273" s="87" t="s">
        <v>1839</v>
      </c>
      <c r="AF273" s="81" t="b">
        <v>0</v>
      </c>
      <c r="AG273" s="81" t="s">
        <v>1864</v>
      </c>
      <c r="AH273" s="81"/>
      <c r="AI273" s="87" t="s">
        <v>1832</v>
      </c>
      <c r="AJ273" s="81" t="b">
        <v>0</v>
      </c>
      <c r="AK273" s="81">
        <v>1</v>
      </c>
      <c r="AL273" s="87" t="s">
        <v>1832</v>
      </c>
      <c r="AM273" s="81" t="s">
        <v>1882</v>
      </c>
      <c r="AN273" s="81" t="b">
        <v>0</v>
      </c>
      <c r="AO273" s="87" t="s">
        <v>1495</v>
      </c>
      <c r="AP273" s="81" t="s">
        <v>176</v>
      </c>
      <c r="AQ273" s="81">
        <v>0</v>
      </c>
      <c r="AR273" s="81">
        <v>0</v>
      </c>
      <c r="AS273" s="81"/>
      <c r="AT273" s="81"/>
      <c r="AU273" s="81"/>
      <c r="AV273" s="81"/>
      <c r="AW273" s="81"/>
      <c r="AX273" s="81"/>
      <c r="AY273" s="81"/>
      <c r="AZ273" s="81"/>
      <c r="BA273">
        <v>7</v>
      </c>
      <c r="BB273" s="80" t="str">
        <f>REPLACE(INDEX(GroupVertices[Group],MATCH(Edges[[#This Row],[Vertex 1]],GroupVertices[Vertex],0)),1,1,"")</f>
        <v>3</v>
      </c>
      <c r="BC273" s="80" t="str">
        <f>REPLACE(INDEX(GroupVertices[Group],MATCH(Edges[[#This Row],[Vertex 2]],GroupVertices[Vertex],0)),1,1,"")</f>
        <v>3</v>
      </c>
    </row>
    <row r="274" spans="1:55" ht="15">
      <c r="A274" s="66" t="s">
        <v>279</v>
      </c>
      <c r="B274" s="66" t="s">
        <v>281</v>
      </c>
      <c r="C274" s="67" t="s">
        <v>3308</v>
      </c>
      <c r="D274" s="68">
        <v>3.466666666666667</v>
      </c>
      <c r="E274" s="69" t="s">
        <v>136</v>
      </c>
      <c r="F274" s="70">
        <v>33.46666666666667</v>
      </c>
      <c r="G274" s="67"/>
      <c r="H274" s="71"/>
      <c r="I274" s="72"/>
      <c r="J274" s="72"/>
      <c r="K274" s="34"/>
      <c r="L274" s="79">
        <v>274</v>
      </c>
      <c r="M274" s="79"/>
      <c r="N274" s="74"/>
      <c r="O274" s="81" t="s">
        <v>395</v>
      </c>
      <c r="P274" s="83">
        <v>43653.5008912037</v>
      </c>
      <c r="Q274" s="81" t="s">
        <v>439</v>
      </c>
      <c r="R274" s="81"/>
      <c r="S274" s="81"/>
      <c r="T274" s="81" t="s">
        <v>785</v>
      </c>
      <c r="U274" s="81"/>
      <c r="V274" s="85" t="s">
        <v>951</v>
      </c>
      <c r="W274" s="83">
        <v>43653.5008912037</v>
      </c>
      <c r="X274" s="85" t="s">
        <v>1089</v>
      </c>
      <c r="Y274" s="81"/>
      <c r="Z274" s="81"/>
      <c r="AA274" s="87" t="s">
        <v>1497</v>
      </c>
      <c r="AB274" s="87" t="s">
        <v>1495</v>
      </c>
      <c r="AC274" s="81" t="b">
        <v>0</v>
      </c>
      <c r="AD274" s="81">
        <v>2</v>
      </c>
      <c r="AE274" s="87" t="s">
        <v>1839</v>
      </c>
      <c r="AF274" s="81" t="b">
        <v>0</v>
      </c>
      <c r="AG274" s="81" t="s">
        <v>1864</v>
      </c>
      <c r="AH274" s="81"/>
      <c r="AI274" s="87" t="s">
        <v>1832</v>
      </c>
      <c r="AJ274" s="81" t="b">
        <v>0</v>
      </c>
      <c r="AK274" s="81">
        <v>1</v>
      </c>
      <c r="AL274" s="87" t="s">
        <v>1832</v>
      </c>
      <c r="AM274" s="81" t="s">
        <v>1882</v>
      </c>
      <c r="AN274" s="81" t="b">
        <v>0</v>
      </c>
      <c r="AO274" s="87" t="s">
        <v>1495</v>
      </c>
      <c r="AP274" s="81" t="s">
        <v>176</v>
      </c>
      <c r="AQ274" s="81">
        <v>0</v>
      </c>
      <c r="AR274" s="81">
        <v>0</v>
      </c>
      <c r="AS274" s="81"/>
      <c r="AT274" s="81"/>
      <c r="AU274" s="81"/>
      <c r="AV274" s="81"/>
      <c r="AW274" s="81"/>
      <c r="AX274" s="81"/>
      <c r="AY274" s="81"/>
      <c r="AZ274" s="81"/>
      <c r="BA274">
        <v>2</v>
      </c>
      <c r="BB274" s="80" t="str">
        <f>REPLACE(INDEX(GroupVertices[Group],MATCH(Edges[[#This Row],[Vertex 1]],GroupVertices[Vertex],0)),1,1,"")</f>
        <v>3</v>
      </c>
      <c r="BC274" s="80" t="str">
        <f>REPLACE(INDEX(GroupVertices[Group],MATCH(Edges[[#This Row],[Vertex 2]],GroupVertices[Vertex],0)),1,1,"")</f>
        <v>3</v>
      </c>
    </row>
    <row r="275" spans="1:55" ht="15">
      <c r="A275" s="66" t="s">
        <v>280</v>
      </c>
      <c r="B275" s="66" t="s">
        <v>279</v>
      </c>
      <c r="C275" s="67" t="s">
        <v>3309</v>
      </c>
      <c r="D275" s="68">
        <v>4.4</v>
      </c>
      <c r="E275" s="69" t="s">
        <v>136</v>
      </c>
      <c r="F275" s="70">
        <v>30.4</v>
      </c>
      <c r="G275" s="67"/>
      <c r="H275" s="71"/>
      <c r="I275" s="72"/>
      <c r="J275" s="72"/>
      <c r="K275" s="34"/>
      <c r="L275" s="79">
        <v>275</v>
      </c>
      <c r="M275" s="79"/>
      <c r="N275" s="74"/>
      <c r="O275" s="81" t="s">
        <v>394</v>
      </c>
      <c r="P275" s="83">
        <v>43646.50050925926</v>
      </c>
      <c r="Q275" s="81" t="s">
        <v>401</v>
      </c>
      <c r="R275" s="85" t="s">
        <v>682</v>
      </c>
      <c r="S275" s="81" t="s">
        <v>749</v>
      </c>
      <c r="T275" s="81" t="s">
        <v>348</v>
      </c>
      <c r="U275" s="81"/>
      <c r="V275" s="85" t="s">
        <v>952</v>
      </c>
      <c r="W275" s="83">
        <v>43646.50050925926</v>
      </c>
      <c r="X275" s="85" t="s">
        <v>1094</v>
      </c>
      <c r="Y275" s="81"/>
      <c r="Z275" s="81"/>
      <c r="AA275" s="87" t="s">
        <v>1502</v>
      </c>
      <c r="AB275" s="81"/>
      <c r="AC275" s="81" t="b">
        <v>0</v>
      </c>
      <c r="AD275" s="81">
        <v>0</v>
      </c>
      <c r="AE275" s="87" t="s">
        <v>1832</v>
      </c>
      <c r="AF275" s="81" t="b">
        <v>0</v>
      </c>
      <c r="AG275" s="81" t="s">
        <v>1864</v>
      </c>
      <c r="AH275" s="81"/>
      <c r="AI275" s="87" t="s">
        <v>1832</v>
      </c>
      <c r="AJ275" s="81" t="b">
        <v>0</v>
      </c>
      <c r="AK275" s="81">
        <v>4</v>
      </c>
      <c r="AL275" s="87" t="s">
        <v>1494</v>
      </c>
      <c r="AM275" s="81" t="s">
        <v>1881</v>
      </c>
      <c r="AN275" s="81" t="b">
        <v>0</v>
      </c>
      <c r="AO275" s="87" t="s">
        <v>1494</v>
      </c>
      <c r="AP275" s="81" t="s">
        <v>176</v>
      </c>
      <c r="AQ275" s="81">
        <v>0</v>
      </c>
      <c r="AR275" s="81">
        <v>0</v>
      </c>
      <c r="AS275" s="81"/>
      <c r="AT275" s="81"/>
      <c r="AU275" s="81"/>
      <c r="AV275" s="81"/>
      <c r="AW275" s="81"/>
      <c r="AX275" s="81"/>
      <c r="AY275" s="81"/>
      <c r="AZ275" s="81"/>
      <c r="BA275">
        <v>4</v>
      </c>
      <c r="BB275" s="80" t="str">
        <f>REPLACE(INDEX(GroupVertices[Group],MATCH(Edges[[#This Row],[Vertex 1]],GroupVertices[Vertex],0)),1,1,"")</f>
        <v>3</v>
      </c>
      <c r="BC275" s="80" t="str">
        <f>REPLACE(INDEX(GroupVertices[Group],MATCH(Edges[[#This Row],[Vertex 2]],GroupVertices[Vertex],0)),1,1,"")</f>
        <v>3</v>
      </c>
    </row>
    <row r="276" spans="1:55" ht="15">
      <c r="A276" s="66" t="s">
        <v>280</v>
      </c>
      <c r="B276" s="66" t="s">
        <v>279</v>
      </c>
      <c r="C276" s="67" t="s">
        <v>3309</v>
      </c>
      <c r="D276" s="68">
        <v>4.4</v>
      </c>
      <c r="E276" s="69" t="s">
        <v>136</v>
      </c>
      <c r="F276" s="70">
        <v>30.4</v>
      </c>
      <c r="G276" s="67"/>
      <c r="H276" s="71"/>
      <c r="I276" s="72"/>
      <c r="J276" s="72"/>
      <c r="K276" s="34"/>
      <c r="L276" s="79">
        <v>276</v>
      </c>
      <c r="M276" s="79"/>
      <c r="N276" s="74"/>
      <c r="O276" s="81" t="s">
        <v>394</v>
      </c>
      <c r="P276" s="83">
        <v>43646.500625</v>
      </c>
      <c r="Q276" s="81" t="s">
        <v>434</v>
      </c>
      <c r="R276" s="85" t="s">
        <v>682</v>
      </c>
      <c r="S276" s="81" t="s">
        <v>749</v>
      </c>
      <c r="T276" s="81" t="s">
        <v>348</v>
      </c>
      <c r="U276" s="81"/>
      <c r="V276" s="85" t="s">
        <v>952</v>
      </c>
      <c r="W276" s="83">
        <v>43646.500625</v>
      </c>
      <c r="X276" s="85" t="s">
        <v>1085</v>
      </c>
      <c r="Y276" s="81"/>
      <c r="Z276" s="81"/>
      <c r="AA276" s="87" t="s">
        <v>1493</v>
      </c>
      <c r="AB276" s="81"/>
      <c r="AC276" s="81" t="b">
        <v>0</v>
      </c>
      <c r="AD276" s="81">
        <v>0</v>
      </c>
      <c r="AE276" s="87" t="s">
        <v>1832</v>
      </c>
      <c r="AF276" s="81" t="b">
        <v>0</v>
      </c>
      <c r="AG276" s="81" t="s">
        <v>1864</v>
      </c>
      <c r="AH276" s="81"/>
      <c r="AI276" s="87" t="s">
        <v>1832</v>
      </c>
      <c r="AJ276" s="81" t="b">
        <v>0</v>
      </c>
      <c r="AK276" s="81">
        <v>3</v>
      </c>
      <c r="AL276" s="87" t="s">
        <v>1490</v>
      </c>
      <c r="AM276" s="81" t="s">
        <v>1881</v>
      </c>
      <c r="AN276" s="81" t="b">
        <v>0</v>
      </c>
      <c r="AO276" s="87" t="s">
        <v>1490</v>
      </c>
      <c r="AP276" s="81" t="s">
        <v>176</v>
      </c>
      <c r="AQ276" s="81">
        <v>0</v>
      </c>
      <c r="AR276" s="81">
        <v>0</v>
      </c>
      <c r="AS276" s="81"/>
      <c r="AT276" s="81"/>
      <c r="AU276" s="81"/>
      <c r="AV276" s="81"/>
      <c r="AW276" s="81"/>
      <c r="AX276" s="81"/>
      <c r="AY276" s="81"/>
      <c r="AZ276" s="81"/>
      <c r="BA276">
        <v>4</v>
      </c>
      <c r="BB276" s="80" t="str">
        <f>REPLACE(INDEX(GroupVertices[Group],MATCH(Edges[[#This Row],[Vertex 1]],GroupVertices[Vertex],0)),1,1,"")</f>
        <v>3</v>
      </c>
      <c r="BC276" s="80" t="str">
        <f>REPLACE(INDEX(GroupVertices[Group],MATCH(Edges[[#This Row],[Vertex 2]],GroupVertices[Vertex],0)),1,1,"")</f>
        <v>3</v>
      </c>
    </row>
    <row r="277" spans="1:55" ht="15">
      <c r="A277" s="66" t="s">
        <v>280</v>
      </c>
      <c r="B277" s="66" t="s">
        <v>279</v>
      </c>
      <c r="C277" s="67" t="s">
        <v>3309</v>
      </c>
      <c r="D277" s="68">
        <v>4.4</v>
      </c>
      <c r="E277" s="69" t="s">
        <v>136</v>
      </c>
      <c r="F277" s="70">
        <v>30.4</v>
      </c>
      <c r="G277" s="67"/>
      <c r="H277" s="71"/>
      <c r="I277" s="72"/>
      <c r="J277" s="72"/>
      <c r="K277" s="34"/>
      <c r="L277" s="79">
        <v>277</v>
      </c>
      <c r="M277" s="79"/>
      <c r="N277" s="74"/>
      <c r="O277" s="81" t="s">
        <v>394</v>
      </c>
      <c r="P277" s="83">
        <v>43653.50570601852</v>
      </c>
      <c r="Q277" s="81" t="s">
        <v>440</v>
      </c>
      <c r="R277" s="81"/>
      <c r="S277" s="81"/>
      <c r="T277" s="81" t="s">
        <v>348</v>
      </c>
      <c r="U277" s="81"/>
      <c r="V277" s="85" t="s">
        <v>952</v>
      </c>
      <c r="W277" s="83">
        <v>43653.50570601852</v>
      </c>
      <c r="X277" s="85" t="s">
        <v>1090</v>
      </c>
      <c r="Y277" s="81"/>
      <c r="Z277" s="81"/>
      <c r="AA277" s="87" t="s">
        <v>1498</v>
      </c>
      <c r="AB277" s="81"/>
      <c r="AC277" s="81" t="b">
        <v>0</v>
      </c>
      <c r="AD277" s="81">
        <v>0</v>
      </c>
      <c r="AE277" s="87" t="s">
        <v>1832</v>
      </c>
      <c r="AF277" s="81" t="b">
        <v>0</v>
      </c>
      <c r="AG277" s="81" t="s">
        <v>1864</v>
      </c>
      <c r="AH277" s="81"/>
      <c r="AI277" s="87" t="s">
        <v>1832</v>
      </c>
      <c r="AJ277" s="81" t="b">
        <v>0</v>
      </c>
      <c r="AK277" s="81">
        <v>1</v>
      </c>
      <c r="AL277" s="87" t="s">
        <v>1497</v>
      </c>
      <c r="AM277" s="81" t="s">
        <v>1881</v>
      </c>
      <c r="AN277" s="81" t="b">
        <v>0</v>
      </c>
      <c r="AO277" s="87" t="s">
        <v>1497</v>
      </c>
      <c r="AP277" s="81" t="s">
        <v>176</v>
      </c>
      <c r="AQ277" s="81">
        <v>0</v>
      </c>
      <c r="AR277" s="81">
        <v>0</v>
      </c>
      <c r="AS277" s="81"/>
      <c r="AT277" s="81"/>
      <c r="AU277" s="81"/>
      <c r="AV277" s="81"/>
      <c r="AW277" s="81"/>
      <c r="AX277" s="81"/>
      <c r="AY277" s="81"/>
      <c r="AZ277" s="81"/>
      <c r="BA277">
        <v>4</v>
      </c>
      <c r="BB277" s="80" t="str">
        <f>REPLACE(INDEX(GroupVertices[Group],MATCH(Edges[[#This Row],[Vertex 1]],GroupVertices[Vertex],0)),1,1,"")</f>
        <v>3</v>
      </c>
      <c r="BC277" s="80" t="str">
        <f>REPLACE(INDEX(GroupVertices[Group],MATCH(Edges[[#This Row],[Vertex 2]],GroupVertices[Vertex],0)),1,1,"")</f>
        <v>3</v>
      </c>
    </row>
    <row r="278" spans="1:55" ht="15">
      <c r="A278" s="66" t="s">
        <v>280</v>
      </c>
      <c r="B278" s="66" t="s">
        <v>279</v>
      </c>
      <c r="C278" s="67" t="s">
        <v>3309</v>
      </c>
      <c r="D278" s="68">
        <v>4.4</v>
      </c>
      <c r="E278" s="69" t="s">
        <v>136</v>
      </c>
      <c r="F278" s="70">
        <v>30.4</v>
      </c>
      <c r="G278" s="67"/>
      <c r="H278" s="71"/>
      <c r="I278" s="72"/>
      <c r="J278" s="72"/>
      <c r="K278" s="34"/>
      <c r="L278" s="79">
        <v>278</v>
      </c>
      <c r="M278" s="79"/>
      <c r="N278" s="74"/>
      <c r="O278" s="81" t="s">
        <v>394</v>
      </c>
      <c r="P278" s="83">
        <v>43653.50577546296</v>
      </c>
      <c r="Q278" s="81" t="s">
        <v>441</v>
      </c>
      <c r="R278" s="85" t="s">
        <v>682</v>
      </c>
      <c r="S278" s="81" t="s">
        <v>749</v>
      </c>
      <c r="T278" s="81" t="s">
        <v>348</v>
      </c>
      <c r="U278" s="81"/>
      <c r="V278" s="85" t="s">
        <v>952</v>
      </c>
      <c r="W278" s="83">
        <v>43653.50577546296</v>
      </c>
      <c r="X278" s="85" t="s">
        <v>1092</v>
      </c>
      <c r="Y278" s="81"/>
      <c r="Z278" s="81"/>
      <c r="AA278" s="87" t="s">
        <v>1500</v>
      </c>
      <c r="AB278" s="81"/>
      <c r="AC278" s="81" t="b">
        <v>0</v>
      </c>
      <c r="AD278" s="81">
        <v>0</v>
      </c>
      <c r="AE278" s="87" t="s">
        <v>1832</v>
      </c>
      <c r="AF278" s="81" t="b">
        <v>0</v>
      </c>
      <c r="AG278" s="81" t="s">
        <v>1864</v>
      </c>
      <c r="AH278" s="81"/>
      <c r="AI278" s="87" t="s">
        <v>1832</v>
      </c>
      <c r="AJ278" s="81" t="b">
        <v>0</v>
      </c>
      <c r="AK278" s="81">
        <v>2</v>
      </c>
      <c r="AL278" s="87" t="s">
        <v>1495</v>
      </c>
      <c r="AM278" s="81" t="s">
        <v>1881</v>
      </c>
      <c r="AN278" s="81" t="b">
        <v>0</v>
      </c>
      <c r="AO278" s="87" t="s">
        <v>1495</v>
      </c>
      <c r="AP278" s="81" t="s">
        <v>176</v>
      </c>
      <c r="AQ278" s="81">
        <v>0</v>
      </c>
      <c r="AR278" s="81">
        <v>0</v>
      </c>
      <c r="AS278" s="81"/>
      <c r="AT278" s="81"/>
      <c r="AU278" s="81"/>
      <c r="AV278" s="81"/>
      <c r="AW278" s="81"/>
      <c r="AX278" s="81"/>
      <c r="AY278" s="81"/>
      <c r="AZ278" s="81"/>
      <c r="BA278">
        <v>4</v>
      </c>
      <c r="BB278" s="80" t="str">
        <f>REPLACE(INDEX(GroupVertices[Group],MATCH(Edges[[#This Row],[Vertex 1]],GroupVertices[Vertex],0)),1,1,"")</f>
        <v>3</v>
      </c>
      <c r="BC278" s="80" t="str">
        <f>REPLACE(INDEX(GroupVertices[Group],MATCH(Edges[[#This Row],[Vertex 2]],GroupVertices[Vertex],0)),1,1,"")</f>
        <v>3</v>
      </c>
    </row>
    <row r="279" spans="1:55" ht="15">
      <c r="A279" s="66" t="s">
        <v>281</v>
      </c>
      <c r="B279" s="66" t="s">
        <v>347</v>
      </c>
      <c r="C279" s="67" t="s">
        <v>3308</v>
      </c>
      <c r="D279" s="68">
        <v>3.466666666666667</v>
      </c>
      <c r="E279" s="69" t="s">
        <v>136</v>
      </c>
      <c r="F279" s="70">
        <v>33.46666666666667</v>
      </c>
      <c r="G279" s="67"/>
      <c r="H279" s="71"/>
      <c r="I279" s="72"/>
      <c r="J279" s="72"/>
      <c r="K279" s="34"/>
      <c r="L279" s="79">
        <v>279</v>
      </c>
      <c r="M279" s="79"/>
      <c r="N279" s="74"/>
      <c r="O279" s="81" t="s">
        <v>394</v>
      </c>
      <c r="P279" s="83">
        <v>43646.495833333334</v>
      </c>
      <c r="Q279" s="81" t="s">
        <v>436</v>
      </c>
      <c r="R279" s="85" t="s">
        <v>682</v>
      </c>
      <c r="S279" s="81" t="s">
        <v>749</v>
      </c>
      <c r="T279" s="81" t="s">
        <v>783</v>
      </c>
      <c r="U279" s="85" t="s">
        <v>840</v>
      </c>
      <c r="V279" s="85" t="s">
        <v>840</v>
      </c>
      <c r="W279" s="83">
        <v>43646.495833333334</v>
      </c>
      <c r="X279" s="85" t="s">
        <v>1086</v>
      </c>
      <c r="Y279" s="81"/>
      <c r="Z279" s="81"/>
      <c r="AA279" s="87" t="s">
        <v>1494</v>
      </c>
      <c r="AB279" s="81"/>
      <c r="AC279" s="81" t="b">
        <v>0</v>
      </c>
      <c r="AD279" s="81">
        <v>8</v>
      </c>
      <c r="AE279" s="87" t="s">
        <v>1832</v>
      </c>
      <c r="AF279" s="81" t="b">
        <v>0</v>
      </c>
      <c r="AG279" s="81" t="s">
        <v>1864</v>
      </c>
      <c r="AH279" s="81"/>
      <c r="AI279" s="87" t="s">
        <v>1832</v>
      </c>
      <c r="AJ279" s="81" t="b">
        <v>0</v>
      </c>
      <c r="AK279" s="81">
        <v>4</v>
      </c>
      <c r="AL279" s="87" t="s">
        <v>1832</v>
      </c>
      <c r="AM279" s="81" t="s">
        <v>1893</v>
      </c>
      <c r="AN279" s="81" t="b">
        <v>0</v>
      </c>
      <c r="AO279" s="87" t="s">
        <v>1494</v>
      </c>
      <c r="AP279" s="81" t="s">
        <v>176</v>
      </c>
      <c r="AQ279" s="81">
        <v>0</v>
      </c>
      <c r="AR279" s="81">
        <v>0</v>
      </c>
      <c r="AS279" s="81"/>
      <c r="AT279" s="81"/>
      <c r="AU279" s="81"/>
      <c r="AV279" s="81"/>
      <c r="AW279" s="81"/>
      <c r="AX279" s="81"/>
      <c r="AY279" s="81"/>
      <c r="AZ279" s="81"/>
      <c r="BA279">
        <v>2</v>
      </c>
      <c r="BB279" s="80" t="str">
        <f>REPLACE(INDEX(GroupVertices[Group],MATCH(Edges[[#This Row],[Vertex 1]],GroupVertices[Vertex],0)),1,1,"")</f>
        <v>3</v>
      </c>
      <c r="BC279" s="80" t="str">
        <f>REPLACE(INDEX(GroupVertices[Group],MATCH(Edges[[#This Row],[Vertex 2]],GroupVertices[Vertex],0)),1,1,"")</f>
        <v>3</v>
      </c>
    </row>
    <row r="280" spans="1:55" ht="15">
      <c r="A280" s="66" t="s">
        <v>281</v>
      </c>
      <c r="B280" s="66" t="s">
        <v>347</v>
      </c>
      <c r="C280" s="67" t="s">
        <v>3308</v>
      </c>
      <c r="D280" s="68">
        <v>3.466666666666667</v>
      </c>
      <c r="E280" s="69" t="s">
        <v>136</v>
      </c>
      <c r="F280" s="70">
        <v>33.46666666666667</v>
      </c>
      <c r="G280" s="67"/>
      <c r="H280" s="71"/>
      <c r="I280" s="72"/>
      <c r="J280" s="72"/>
      <c r="K280" s="34"/>
      <c r="L280" s="79">
        <v>280</v>
      </c>
      <c r="M280" s="79"/>
      <c r="N280" s="74"/>
      <c r="O280" s="81" t="s">
        <v>394</v>
      </c>
      <c r="P280" s="83">
        <v>43653.495833333334</v>
      </c>
      <c r="Q280" s="81" t="s">
        <v>437</v>
      </c>
      <c r="R280" s="85" t="s">
        <v>682</v>
      </c>
      <c r="S280" s="81" t="s">
        <v>749</v>
      </c>
      <c r="T280" s="81" t="s">
        <v>783</v>
      </c>
      <c r="U280" s="85" t="s">
        <v>841</v>
      </c>
      <c r="V280" s="85" t="s">
        <v>841</v>
      </c>
      <c r="W280" s="83">
        <v>43653.495833333334</v>
      </c>
      <c r="X280" s="85" t="s">
        <v>1087</v>
      </c>
      <c r="Y280" s="81"/>
      <c r="Z280" s="81"/>
      <c r="AA280" s="87" t="s">
        <v>1495</v>
      </c>
      <c r="AB280" s="81"/>
      <c r="AC280" s="81" t="b">
        <v>0</v>
      </c>
      <c r="AD280" s="81">
        <v>4</v>
      </c>
      <c r="AE280" s="87" t="s">
        <v>1832</v>
      </c>
      <c r="AF280" s="81" t="b">
        <v>0</v>
      </c>
      <c r="AG280" s="81" t="s">
        <v>1864</v>
      </c>
      <c r="AH280" s="81"/>
      <c r="AI280" s="87" t="s">
        <v>1832</v>
      </c>
      <c r="AJ280" s="81" t="b">
        <v>0</v>
      </c>
      <c r="AK280" s="81">
        <v>2</v>
      </c>
      <c r="AL280" s="87" t="s">
        <v>1832</v>
      </c>
      <c r="AM280" s="81" t="s">
        <v>1893</v>
      </c>
      <c r="AN280" s="81" t="b">
        <v>0</v>
      </c>
      <c r="AO280" s="87" t="s">
        <v>1495</v>
      </c>
      <c r="AP280" s="81" t="s">
        <v>176</v>
      </c>
      <c r="AQ280" s="81">
        <v>0</v>
      </c>
      <c r="AR280" s="81">
        <v>0</v>
      </c>
      <c r="AS280" s="81"/>
      <c r="AT280" s="81"/>
      <c r="AU280" s="81"/>
      <c r="AV280" s="81"/>
      <c r="AW280" s="81"/>
      <c r="AX280" s="81"/>
      <c r="AY280" s="81"/>
      <c r="AZ280" s="81"/>
      <c r="BA280">
        <v>2</v>
      </c>
      <c r="BB280" s="80" t="str">
        <f>REPLACE(INDEX(GroupVertices[Group],MATCH(Edges[[#This Row],[Vertex 1]],GroupVertices[Vertex],0)),1,1,"")</f>
        <v>3</v>
      </c>
      <c r="BC280" s="80" t="str">
        <f>REPLACE(INDEX(GroupVertices[Group],MATCH(Edges[[#This Row],[Vertex 2]],GroupVertices[Vertex],0)),1,1,"")</f>
        <v>3</v>
      </c>
    </row>
    <row r="281" spans="1:55" ht="15">
      <c r="A281" s="66" t="s">
        <v>280</v>
      </c>
      <c r="B281" s="66" t="s">
        <v>347</v>
      </c>
      <c r="C281" s="67" t="s">
        <v>3309</v>
      </c>
      <c r="D281" s="68">
        <v>4.4</v>
      </c>
      <c r="E281" s="69" t="s">
        <v>136</v>
      </c>
      <c r="F281" s="70">
        <v>30.4</v>
      </c>
      <c r="G281" s="67"/>
      <c r="H281" s="71"/>
      <c r="I281" s="72"/>
      <c r="J281" s="72"/>
      <c r="K281" s="34"/>
      <c r="L281" s="79">
        <v>281</v>
      </c>
      <c r="M281" s="79"/>
      <c r="N281" s="74"/>
      <c r="O281" s="81" t="s">
        <v>394</v>
      </c>
      <c r="P281" s="83">
        <v>43646.50050925926</v>
      </c>
      <c r="Q281" s="81" t="s">
        <v>401</v>
      </c>
      <c r="R281" s="85" t="s">
        <v>682</v>
      </c>
      <c r="S281" s="81" t="s">
        <v>749</v>
      </c>
      <c r="T281" s="81" t="s">
        <v>348</v>
      </c>
      <c r="U281" s="81"/>
      <c r="V281" s="85" t="s">
        <v>952</v>
      </c>
      <c r="W281" s="83">
        <v>43646.50050925926</v>
      </c>
      <c r="X281" s="85" t="s">
        <v>1094</v>
      </c>
      <c r="Y281" s="81"/>
      <c r="Z281" s="81"/>
      <c r="AA281" s="87" t="s">
        <v>1502</v>
      </c>
      <c r="AB281" s="81"/>
      <c r="AC281" s="81" t="b">
        <v>0</v>
      </c>
      <c r="AD281" s="81">
        <v>0</v>
      </c>
      <c r="AE281" s="87" t="s">
        <v>1832</v>
      </c>
      <c r="AF281" s="81" t="b">
        <v>0</v>
      </c>
      <c r="AG281" s="81" t="s">
        <v>1864</v>
      </c>
      <c r="AH281" s="81"/>
      <c r="AI281" s="87" t="s">
        <v>1832</v>
      </c>
      <c r="AJ281" s="81" t="b">
        <v>0</v>
      </c>
      <c r="AK281" s="81">
        <v>4</v>
      </c>
      <c r="AL281" s="87" t="s">
        <v>1494</v>
      </c>
      <c r="AM281" s="81" t="s">
        <v>1881</v>
      </c>
      <c r="AN281" s="81" t="b">
        <v>0</v>
      </c>
      <c r="AO281" s="87" t="s">
        <v>1494</v>
      </c>
      <c r="AP281" s="81" t="s">
        <v>176</v>
      </c>
      <c r="AQ281" s="81">
        <v>0</v>
      </c>
      <c r="AR281" s="81">
        <v>0</v>
      </c>
      <c r="AS281" s="81"/>
      <c r="AT281" s="81"/>
      <c r="AU281" s="81"/>
      <c r="AV281" s="81"/>
      <c r="AW281" s="81"/>
      <c r="AX281" s="81"/>
      <c r="AY281" s="81"/>
      <c r="AZ281" s="81"/>
      <c r="BA281">
        <v>4</v>
      </c>
      <c r="BB281" s="80" t="str">
        <f>REPLACE(INDEX(GroupVertices[Group],MATCH(Edges[[#This Row],[Vertex 1]],GroupVertices[Vertex],0)),1,1,"")</f>
        <v>3</v>
      </c>
      <c r="BC281" s="80" t="str">
        <f>REPLACE(INDEX(GroupVertices[Group],MATCH(Edges[[#This Row],[Vertex 2]],GroupVertices[Vertex],0)),1,1,"")</f>
        <v>3</v>
      </c>
    </row>
    <row r="282" spans="1:55" ht="15">
      <c r="A282" s="66" t="s">
        <v>280</v>
      </c>
      <c r="B282" s="66" t="s">
        <v>347</v>
      </c>
      <c r="C282" s="67" t="s">
        <v>3309</v>
      </c>
      <c r="D282" s="68">
        <v>4.4</v>
      </c>
      <c r="E282" s="69" t="s">
        <v>136</v>
      </c>
      <c r="F282" s="70">
        <v>30.4</v>
      </c>
      <c r="G282" s="67"/>
      <c r="H282" s="71"/>
      <c r="I282" s="72"/>
      <c r="J282" s="72"/>
      <c r="K282" s="34"/>
      <c r="L282" s="79">
        <v>282</v>
      </c>
      <c r="M282" s="79"/>
      <c r="N282" s="74"/>
      <c r="O282" s="81" t="s">
        <v>394</v>
      </c>
      <c r="P282" s="83">
        <v>43646.500625</v>
      </c>
      <c r="Q282" s="81" t="s">
        <v>434</v>
      </c>
      <c r="R282" s="85" t="s">
        <v>682</v>
      </c>
      <c r="S282" s="81" t="s">
        <v>749</v>
      </c>
      <c r="T282" s="81" t="s">
        <v>348</v>
      </c>
      <c r="U282" s="81"/>
      <c r="V282" s="85" t="s">
        <v>952</v>
      </c>
      <c r="W282" s="83">
        <v>43646.500625</v>
      </c>
      <c r="X282" s="85" t="s">
        <v>1085</v>
      </c>
      <c r="Y282" s="81"/>
      <c r="Z282" s="81"/>
      <c r="AA282" s="87" t="s">
        <v>1493</v>
      </c>
      <c r="AB282" s="81"/>
      <c r="AC282" s="81" t="b">
        <v>0</v>
      </c>
      <c r="AD282" s="81">
        <v>0</v>
      </c>
      <c r="AE282" s="87" t="s">
        <v>1832</v>
      </c>
      <c r="AF282" s="81" t="b">
        <v>0</v>
      </c>
      <c r="AG282" s="81" t="s">
        <v>1864</v>
      </c>
      <c r="AH282" s="81"/>
      <c r="AI282" s="87" t="s">
        <v>1832</v>
      </c>
      <c r="AJ282" s="81" t="b">
        <v>0</v>
      </c>
      <c r="AK282" s="81">
        <v>3</v>
      </c>
      <c r="AL282" s="87" t="s">
        <v>1490</v>
      </c>
      <c r="AM282" s="81" t="s">
        <v>1881</v>
      </c>
      <c r="AN282" s="81" t="b">
        <v>0</v>
      </c>
      <c r="AO282" s="87" t="s">
        <v>1490</v>
      </c>
      <c r="AP282" s="81" t="s">
        <v>176</v>
      </c>
      <c r="AQ282" s="81">
        <v>0</v>
      </c>
      <c r="AR282" s="81">
        <v>0</v>
      </c>
      <c r="AS282" s="81"/>
      <c r="AT282" s="81"/>
      <c r="AU282" s="81"/>
      <c r="AV282" s="81"/>
      <c r="AW282" s="81"/>
      <c r="AX282" s="81"/>
      <c r="AY282" s="81"/>
      <c r="AZ282" s="81"/>
      <c r="BA282">
        <v>4</v>
      </c>
      <c r="BB282" s="80" t="str">
        <f>REPLACE(INDEX(GroupVertices[Group],MATCH(Edges[[#This Row],[Vertex 1]],GroupVertices[Vertex],0)),1,1,"")</f>
        <v>3</v>
      </c>
      <c r="BC282" s="80" t="str">
        <f>REPLACE(INDEX(GroupVertices[Group],MATCH(Edges[[#This Row],[Vertex 2]],GroupVertices[Vertex],0)),1,1,"")</f>
        <v>3</v>
      </c>
    </row>
    <row r="283" spans="1:55" ht="15">
      <c r="A283" s="66" t="s">
        <v>280</v>
      </c>
      <c r="B283" s="66" t="s">
        <v>347</v>
      </c>
      <c r="C283" s="67" t="s">
        <v>3309</v>
      </c>
      <c r="D283" s="68">
        <v>4.4</v>
      </c>
      <c r="E283" s="69" t="s">
        <v>136</v>
      </c>
      <c r="F283" s="70">
        <v>30.4</v>
      </c>
      <c r="G283" s="67"/>
      <c r="H283" s="71"/>
      <c r="I283" s="72"/>
      <c r="J283" s="72"/>
      <c r="K283" s="34"/>
      <c r="L283" s="79">
        <v>283</v>
      </c>
      <c r="M283" s="79"/>
      <c r="N283" s="74"/>
      <c r="O283" s="81" t="s">
        <v>394</v>
      </c>
      <c r="P283" s="83">
        <v>43653.50570601852</v>
      </c>
      <c r="Q283" s="81" t="s">
        <v>440</v>
      </c>
      <c r="R283" s="81"/>
      <c r="S283" s="81"/>
      <c r="T283" s="81" t="s">
        <v>348</v>
      </c>
      <c r="U283" s="81"/>
      <c r="V283" s="85" t="s">
        <v>952</v>
      </c>
      <c r="W283" s="83">
        <v>43653.50570601852</v>
      </c>
      <c r="X283" s="85" t="s">
        <v>1090</v>
      </c>
      <c r="Y283" s="81"/>
      <c r="Z283" s="81"/>
      <c r="AA283" s="87" t="s">
        <v>1498</v>
      </c>
      <c r="AB283" s="81"/>
      <c r="AC283" s="81" t="b">
        <v>0</v>
      </c>
      <c r="AD283" s="81">
        <v>0</v>
      </c>
      <c r="AE283" s="87" t="s">
        <v>1832</v>
      </c>
      <c r="AF283" s="81" t="b">
        <v>0</v>
      </c>
      <c r="AG283" s="81" t="s">
        <v>1864</v>
      </c>
      <c r="AH283" s="81"/>
      <c r="AI283" s="87" t="s">
        <v>1832</v>
      </c>
      <c r="AJ283" s="81" t="b">
        <v>0</v>
      </c>
      <c r="AK283" s="81">
        <v>1</v>
      </c>
      <c r="AL283" s="87" t="s">
        <v>1497</v>
      </c>
      <c r="AM283" s="81" t="s">
        <v>1881</v>
      </c>
      <c r="AN283" s="81" t="b">
        <v>0</v>
      </c>
      <c r="AO283" s="87" t="s">
        <v>1497</v>
      </c>
      <c r="AP283" s="81" t="s">
        <v>176</v>
      </c>
      <c r="AQ283" s="81">
        <v>0</v>
      </c>
      <c r="AR283" s="81">
        <v>0</v>
      </c>
      <c r="AS283" s="81"/>
      <c r="AT283" s="81"/>
      <c r="AU283" s="81"/>
      <c r="AV283" s="81"/>
      <c r="AW283" s="81"/>
      <c r="AX283" s="81"/>
      <c r="AY283" s="81"/>
      <c r="AZ283" s="81"/>
      <c r="BA283">
        <v>4</v>
      </c>
      <c r="BB283" s="80" t="str">
        <f>REPLACE(INDEX(GroupVertices[Group],MATCH(Edges[[#This Row],[Vertex 1]],GroupVertices[Vertex],0)),1,1,"")</f>
        <v>3</v>
      </c>
      <c r="BC283" s="80" t="str">
        <f>REPLACE(INDEX(GroupVertices[Group],MATCH(Edges[[#This Row],[Vertex 2]],GroupVertices[Vertex],0)),1,1,"")</f>
        <v>3</v>
      </c>
    </row>
    <row r="284" spans="1:55" ht="15">
      <c r="A284" s="66" t="s">
        <v>280</v>
      </c>
      <c r="B284" s="66" t="s">
        <v>347</v>
      </c>
      <c r="C284" s="67" t="s">
        <v>3309</v>
      </c>
      <c r="D284" s="68">
        <v>4.4</v>
      </c>
      <c r="E284" s="69" t="s">
        <v>136</v>
      </c>
      <c r="F284" s="70">
        <v>30.4</v>
      </c>
      <c r="G284" s="67"/>
      <c r="H284" s="71"/>
      <c r="I284" s="72"/>
      <c r="J284" s="72"/>
      <c r="K284" s="34"/>
      <c r="L284" s="79">
        <v>284</v>
      </c>
      <c r="M284" s="79"/>
      <c r="N284" s="74"/>
      <c r="O284" s="81" t="s">
        <v>394</v>
      </c>
      <c r="P284" s="83">
        <v>43653.50577546296</v>
      </c>
      <c r="Q284" s="81" t="s">
        <v>441</v>
      </c>
      <c r="R284" s="85" t="s">
        <v>682</v>
      </c>
      <c r="S284" s="81" t="s">
        <v>749</v>
      </c>
      <c r="T284" s="81" t="s">
        <v>348</v>
      </c>
      <c r="U284" s="81"/>
      <c r="V284" s="85" t="s">
        <v>952</v>
      </c>
      <c r="W284" s="83">
        <v>43653.50577546296</v>
      </c>
      <c r="X284" s="85" t="s">
        <v>1092</v>
      </c>
      <c r="Y284" s="81"/>
      <c r="Z284" s="81"/>
      <c r="AA284" s="87" t="s">
        <v>1500</v>
      </c>
      <c r="AB284" s="81"/>
      <c r="AC284" s="81" t="b">
        <v>0</v>
      </c>
      <c r="AD284" s="81">
        <v>0</v>
      </c>
      <c r="AE284" s="87" t="s">
        <v>1832</v>
      </c>
      <c r="AF284" s="81" t="b">
        <v>0</v>
      </c>
      <c r="AG284" s="81" t="s">
        <v>1864</v>
      </c>
      <c r="AH284" s="81"/>
      <c r="AI284" s="87" t="s">
        <v>1832</v>
      </c>
      <c r="AJ284" s="81" t="b">
        <v>0</v>
      </c>
      <c r="AK284" s="81">
        <v>2</v>
      </c>
      <c r="AL284" s="87" t="s">
        <v>1495</v>
      </c>
      <c r="AM284" s="81" t="s">
        <v>1881</v>
      </c>
      <c r="AN284" s="81" t="b">
        <v>0</v>
      </c>
      <c r="AO284" s="87" t="s">
        <v>1495</v>
      </c>
      <c r="AP284" s="81" t="s">
        <v>176</v>
      </c>
      <c r="AQ284" s="81">
        <v>0</v>
      </c>
      <c r="AR284" s="81">
        <v>0</v>
      </c>
      <c r="AS284" s="81"/>
      <c r="AT284" s="81"/>
      <c r="AU284" s="81"/>
      <c r="AV284" s="81"/>
      <c r="AW284" s="81"/>
      <c r="AX284" s="81"/>
      <c r="AY284" s="81"/>
      <c r="AZ284" s="81"/>
      <c r="BA284">
        <v>4</v>
      </c>
      <c r="BB284" s="80" t="str">
        <f>REPLACE(INDEX(GroupVertices[Group],MATCH(Edges[[#This Row],[Vertex 1]],GroupVertices[Vertex],0)),1,1,"")</f>
        <v>3</v>
      </c>
      <c r="BC284" s="80" t="str">
        <f>REPLACE(INDEX(GroupVertices[Group],MATCH(Edges[[#This Row],[Vertex 2]],GroupVertices[Vertex],0)),1,1,"")</f>
        <v>3</v>
      </c>
    </row>
    <row r="285" spans="1:55" ht="15">
      <c r="A285" s="66" t="s">
        <v>281</v>
      </c>
      <c r="B285" s="66" t="s">
        <v>303</v>
      </c>
      <c r="C285" s="67" t="s">
        <v>3308</v>
      </c>
      <c r="D285" s="68">
        <v>3.466666666666667</v>
      </c>
      <c r="E285" s="69" t="s">
        <v>136</v>
      </c>
      <c r="F285" s="70">
        <v>33.46666666666667</v>
      </c>
      <c r="G285" s="67"/>
      <c r="H285" s="71"/>
      <c r="I285" s="72"/>
      <c r="J285" s="72"/>
      <c r="K285" s="34"/>
      <c r="L285" s="79">
        <v>285</v>
      </c>
      <c r="M285" s="79"/>
      <c r="N285" s="74"/>
      <c r="O285" s="81" t="s">
        <v>394</v>
      </c>
      <c r="P285" s="83">
        <v>43646.495833333334</v>
      </c>
      <c r="Q285" s="81" t="s">
        <v>436</v>
      </c>
      <c r="R285" s="85" t="s">
        <v>682</v>
      </c>
      <c r="S285" s="81" t="s">
        <v>749</v>
      </c>
      <c r="T285" s="81" t="s">
        <v>783</v>
      </c>
      <c r="U285" s="85" t="s">
        <v>840</v>
      </c>
      <c r="V285" s="85" t="s">
        <v>840</v>
      </c>
      <c r="W285" s="83">
        <v>43646.495833333334</v>
      </c>
      <c r="X285" s="85" t="s">
        <v>1086</v>
      </c>
      <c r="Y285" s="81"/>
      <c r="Z285" s="81"/>
      <c r="AA285" s="87" t="s">
        <v>1494</v>
      </c>
      <c r="AB285" s="81"/>
      <c r="AC285" s="81" t="b">
        <v>0</v>
      </c>
      <c r="AD285" s="81">
        <v>8</v>
      </c>
      <c r="AE285" s="87" t="s">
        <v>1832</v>
      </c>
      <c r="AF285" s="81" t="b">
        <v>0</v>
      </c>
      <c r="AG285" s="81" t="s">
        <v>1864</v>
      </c>
      <c r="AH285" s="81"/>
      <c r="AI285" s="87" t="s">
        <v>1832</v>
      </c>
      <c r="AJ285" s="81" t="b">
        <v>0</v>
      </c>
      <c r="AK285" s="81">
        <v>4</v>
      </c>
      <c r="AL285" s="87" t="s">
        <v>1832</v>
      </c>
      <c r="AM285" s="81" t="s">
        <v>1893</v>
      </c>
      <c r="AN285" s="81" t="b">
        <v>0</v>
      </c>
      <c r="AO285" s="87" t="s">
        <v>1494</v>
      </c>
      <c r="AP285" s="81" t="s">
        <v>176</v>
      </c>
      <c r="AQ285" s="81">
        <v>0</v>
      </c>
      <c r="AR285" s="81">
        <v>0</v>
      </c>
      <c r="AS285" s="81"/>
      <c r="AT285" s="81"/>
      <c r="AU285" s="81"/>
      <c r="AV285" s="81"/>
      <c r="AW285" s="81"/>
      <c r="AX285" s="81"/>
      <c r="AY285" s="81"/>
      <c r="AZ285" s="81"/>
      <c r="BA285">
        <v>2</v>
      </c>
      <c r="BB285" s="80" t="str">
        <f>REPLACE(INDEX(GroupVertices[Group],MATCH(Edges[[#This Row],[Vertex 1]],GroupVertices[Vertex],0)),1,1,"")</f>
        <v>3</v>
      </c>
      <c r="BC285" s="80" t="str">
        <f>REPLACE(INDEX(GroupVertices[Group],MATCH(Edges[[#This Row],[Vertex 2]],GroupVertices[Vertex],0)),1,1,"")</f>
        <v>1</v>
      </c>
    </row>
    <row r="286" spans="1:55" ht="15">
      <c r="A286" s="66" t="s">
        <v>281</v>
      </c>
      <c r="B286" s="66" t="s">
        <v>336</v>
      </c>
      <c r="C286" s="67" t="s">
        <v>3308</v>
      </c>
      <c r="D286" s="68">
        <v>3.466666666666667</v>
      </c>
      <c r="E286" s="69" t="s">
        <v>136</v>
      </c>
      <c r="F286" s="70">
        <v>33.46666666666667</v>
      </c>
      <c r="G286" s="67"/>
      <c r="H286" s="71"/>
      <c r="I286" s="72"/>
      <c r="J286" s="72"/>
      <c r="K286" s="34"/>
      <c r="L286" s="79">
        <v>286</v>
      </c>
      <c r="M286" s="79"/>
      <c r="N286" s="74"/>
      <c r="O286" s="81" t="s">
        <v>394</v>
      </c>
      <c r="P286" s="83">
        <v>43646.495833333334</v>
      </c>
      <c r="Q286" s="81" t="s">
        <v>436</v>
      </c>
      <c r="R286" s="85" t="s">
        <v>682</v>
      </c>
      <c r="S286" s="81" t="s">
        <v>749</v>
      </c>
      <c r="T286" s="81" t="s">
        <v>783</v>
      </c>
      <c r="U286" s="85" t="s">
        <v>840</v>
      </c>
      <c r="V286" s="85" t="s">
        <v>840</v>
      </c>
      <c r="W286" s="83">
        <v>43646.495833333334</v>
      </c>
      <c r="X286" s="85" t="s">
        <v>1086</v>
      </c>
      <c r="Y286" s="81"/>
      <c r="Z286" s="81"/>
      <c r="AA286" s="87" t="s">
        <v>1494</v>
      </c>
      <c r="AB286" s="81"/>
      <c r="AC286" s="81" t="b">
        <v>0</v>
      </c>
      <c r="AD286" s="81">
        <v>8</v>
      </c>
      <c r="AE286" s="87" t="s">
        <v>1832</v>
      </c>
      <c r="AF286" s="81" t="b">
        <v>0</v>
      </c>
      <c r="AG286" s="81" t="s">
        <v>1864</v>
      </c>
      <c r="AH286" s="81"/>
      <c r="AI286" s="87" t="s">
        <v>1832</v>
      </c>
      <c r="AJ286" s="81" t="b">
        <v>0</v>
      </c>
      <c r="AK286" s="81">
        <v>4</v>
      </c>
      <c r="AL286" s="87" t="s">
        <v>1832</v>
      </c>
      <c r="AM286" s="81" t="s">
        <v>1893</v>
      </c>
      <c r="AN286" s="81" t="b">
        <v>0</v>
      </c>
      <c r="AO286" s="87" t="s">
        <v>1494</v>
      </c>
      <c r="AP286" s="81" t="s">
        <v>176</v>
      </c>
      <c r="AQ286" s="81">
        <v>0</v>
      </c>
      <c r="AR286" s="81">
        <v>0</v>
      </c>
      <c r="AS286" s="81"/>
      <c r="AT286" s="81"/>
      <c r="AU286" s="81"/>
      <c r="AV286" s="81"/>
      <c r="AW286" s="81"/>
      <c r="AX286" s="81"/>
      <c r="AY286" s="81"/>
      <c r="AZ286" s="81"/>
      <c r="BA286">
        <v>2</v>
      </c>
      <c r="BB286" s="80" t="str">
        <f>REPLACE(INDEX(GroupVertices[Group],MATCH(Edges[[#This Row],[Vertex 1]],GroupVertices[Vertex],0)),1,1,"")</f>
        <v>3</v>
      </c>
      <c r="BC286" s="80" t="str">
        <f>REPLACE(INDEX(GroupVertices[Group],MATCH(Edges[[#This Row],[Vertex 2]],GroupVertices[Vertex],0)),1,1,"")</f>
        <v>3</v>
      </c>
    </row>
    <row r="287" spans="1:55" ht="15">
      <c r="A287" s="66" t="s">
        <v>281</v>
      </c>
      <c r="B287" s="66" t="s">
        <v>280</v>
      </c>
      <c r="C287" s="67" t="s">
        <v>3308</v>
      </c>
      <c r="D287" s="68">
        <v>3.466666666666667</v>
      </c>
      <c r="E287" s="69" t="s">
        <v>136</v>
      </c>
      <c r="F287" s="70">
        <v>33.46666666666667</v>
      </c>
      <c r="G287" s="67"/>
      <c r="H287" s="71"/>
      <c r="I287" s="72"/>
      <c r="J287" s="72"/>
      <c r="K287" s="34"/>
      <c r="L287" s="79">
        <v>287</v>
      </c>
      <c r="M287" s="79"/>
      <c r="N287" s="74"/>
      <c r="O287" s="81" t="s">
        <v>394</v>
      </c>
      <c r="P287" s="83">
        <v>43646.495833333334</v>
      </c>
      <c r="Q287" s="81" t="s">
        <v>436</v>
      </c>
      <c r="R287" s="85" t="s">
        <v>682</v>
      </c>
      <c r="S287" s="81" t="s">
        <v>749</v>
      </c>
      <c r="T287" s="81" t="s">
        <v>783</v>
      </c>
      <c r="U287" s="85" t="s">
        <v>840</v>
      </c>
      <c r="V287" s="85" t="s">
        <v>840</v>
      </c>
      <c r="W287" s="83">
        <v>43646.495833333334</v>
      </c>
      <c r="X287" s="85" t="s">
        <v>1086</v>
      </c>
      <c r="Y287" s="81"/>
      <c r="Z287" s="81"/>
      <c r="AA287" s="87" t="s">
        <v>1494</v>
      </c>
      <c r="AB287" s="81"/>
      <c r="AC287" s="81" t="b">
        <v>0</v>
      </c>
      <c r="AD287" s="81">
        <v>8</v>
      </c>
      <c r="AE287" s="87" t="s">
        <v>1832</v>
      </c>
      <c r="AF287" s="81" t="b">
        <v>0</v>
      </c>
      <c r="AG287" s="81" t="s">
        <v>1864</v>
      </c>
      <c r="AH287" s="81"/>
      <c r="AI287" s="87" t="s">
        <v>1832</v>
      </c>
      <c r="AJ287" s="81" t="b">
        <v>0</v>
      </c>
      <c r="AK287" s="81">
        <v>4</v>
      </c>
      <c r="AL287" s="87" t="s">
        <v>1832</v>
      </c>
      <c r="AM287" s="81" t="s">
        <v>1893</v>
      </c>
      <c r="AN287" s="81" t="b">
        <v>0</v>
      </c>
      <c r="AO287" s="87" t="s">
        <v>1494</v>
      </c>
      <c r="AP287" s="81" t="s">
        <v>176</v>
      </c>
      <c r="AQ287" s="81">
        <v>0</v>
      </c>
      <c r="AR287" s="81">
        <v>0</v>
      </c>
      <c r="AS287" s="81"/>
      <c r="AT287" s="81"/>
      <c r="AU287" s="81"/>
      <c r="AV287" s="81"/>
      <c r="AW287" s="81"/>
      <c r="AX287" s="81"/>
      <c r="AY287" s="81"/>
      <c r="AZ287" s="81"/>
      <c r="BA287">
        <v>2</v>
      </c>
      <c r="BB287" s="80" t="str">
        <f>REPLACE(INDEX(GroupVertices[Group],MATCH(Edges[[#This Row],[Vertex 1]],GroupVertices[Vertex],0)),1,1,"")</f>
        <v>3</v>
      </c>
      <c r="BC287" s="80" t="str">
        <f>REPLACE(INDEX(GroupVertices[Group],MATCH(Edges[[#This Row],[Vertex 2]],GroupVertices[Vertex],0)),1,1,"")</f>
        <v>3</v>
      </c>
    </row>
    <row r="288" spans="1:55" ht="15">
      <c r="A288" s="66" t="s">
        <v>281</v>
      </c>
      <c r="B288" s="66" t="s">
        <v>348</v>
      </c>
      <c r="C288" s="67" t="s">
        <v>3308</v>
      </c>
      <c r="D288" s="68">
        <v>3.466666666666667</v>
      </c>
      <c r="E288" s="69" t="s">
        <v>136</v>
      </c>
      <c r="F288" s="70">
        <v>33.46666666666667</v>
      </c>
      <c r="G288" s="67"/>
      <c r="H288" s="71"/>
      <c r="I288" s="72"/>
      <c r="J288" s="72"/>
      <c r="K288" s="34"/>
      <c r="L288" s="79">
        <v>288</v>
      </c>
      <c r="M288" s="79"/>
      <c r="N288" s="74"/>
      <c r="O288" s="81" t="s">
        <v>394</v>
      </c>
      <c r="P288" s="83">
        <v>43646.495833333334</v>
      </c>
      <c r="Q288" s="81" t="s">
        <v>436</v>
      </c>
      <c r="R288" s="85" t="s">
        <v>682</v>
      </c>
      <c r="S288" s="81" t="s">
        <v>749</v>
      </c>
      <c r="T288" s="81" t="s">
        <v>783</v>
      </c>
      <c r="U288" s="85" t="s">
        <v>840</v>
      </c>
      <c r="V288" s="85" t="s">
        <v>840</v>
      </c>
      <c r="W288" s="83">
        <v>43646.495833333334</v>
      </c>
      <c r="X288" s="85" t="s">
        <v>1086</v>
      </c>
      <c r="Y288" s="81"/>
      <c r="Z288" s="81"/>
      <c r="AA288" s="87" t="s">
        <v>1494</v>
      </c>
      <c r="AB288" s="81"/>
      <c r="AC288" s="81" t="b">
        <v>0</v>
      </c>
      <c r="AD288" s="81">
        <v>8</v>
      </c>
      <c r="AE288" s="87" t="s">
        <v>1832</v>
      </c>
      <c r="AF288" s="81" t="b">
        <v>0</v>
      </c>
      <c r="AG288" s="81" t="s">
        <v>1864</v>
      </c>
      <c r="AH288" s="81"/>
      <c r="AI288" s="87" t="s">
        <v>1832</v>
      </c>
      <c r="AJ288" s="81" t="b">
        <v>0</v>
      </c>
      <c r="AK288" s="81">
        <v>4</v>
      </c>
      <c r="AL288" s="87" t="s">
        <v>1832</v>
      </c>
      <c r="AM288" s="81" t="s">
        <v>1893</v>
      </c>
      <c r="AN288" s="81" t="b">
        <v>0</v>
      </c>
      <c r="AO288" s="87" t="s">
        <v>1494</v>
      </c>
      <c r="AP288" s="81" t="s">
        <v>176</v>
      </c>
      <c r="AQ288" s="81">
        <v>0</v>
      </c>
      <c r="AR288" s="81">
        <v>0</v>
      </c>
      <c r="AS288" s="81"/>
      <c r="AT288" s="81"/>
      <c r="AU288" s="81"/>
      <c r="AV288" s="81"/>
      <c r="AW288" s="81"/>
      <c r="AX288" s="81"/>
      <c r="AY288" s="81"/>
      <c r="AZ288" s="81"/>
      <c r="BA288">
        <v>2</v>
      </c>
      <c r="BB288" s="80" t="str">
        <f>REPLACE(INDEX(GroupVertices[Group],MATCH(Edges[[#This Row],[Vertex 1]],GroupVertices[Vertex],0)),1,1,"")</f>
        <v>3</v>
      </c>
      <c r="BC288" s="80" t="str">
        <f>REPLACE(INDEX(GroupVertices[Group],MATCH(Edges[[#This Row],[Vertex 2]],GroupVertices[Vertex],0)),1,1,"")</f>
        <v>3</v>
      </c>
    </row>
    <row r="289" spans="1:55" ht="15">
      <c r="A289" s="66" t="s">
        <v>281</v>
      </c>
      <c r="B289" s="66" t="s">
        <v>303</v>
      </c>
      <c r="C289" s="67" t="s">
        <v>3308</v>
      </c>
      <c r="D289" s="68">
        <v>3.466666666666667</v>
      </c>
      <c r="E289" s="69" t="s">
        <v>136</v>
      </c>
      <c r="F289" s="70">
        <v>33.46666666666667</v>
      </c>
      <c r="G289" s="67"/>
      <c r="H289" s="71"/>
      <c r="I289" s="72"/>
      <c r="J289" s="72"/>
      <c r="K289" s="34"/>
      <c r="L289" s="79">
        <v>289</v>
      </c>
      <c r="M289" s="79"/>
      <c r="N289" s="74"/>
      <c r="O289" s="81" t="s">
        <v>394</v>
      </c>
      <c r="P289" s="83">
        <v>43653.495833333334</v>
      </c>
      <c r="Q289" s="81" t="s">
        <v>437</v>
      </c>
      <c r="R289" s="85" t="s">
        <v>682</v>
      </c>
      <c r="S289" s="81" t="s">
        <v>749</v>
      </c>
      <c r="T289" s="81" t="s">
        <v>783</v>
      </c>
      <c r="U289" s="85" t="s">
        <v>841</v>
      </c>
      <c r="V289" s="85" t="s">
        <v>841</v>
      </c>
      <c r="W289" s="83">
        <v>43653.495833333334</v>
      </c>
      <c r="X289" s="85" t="s">
        <v>1087</v>
      </c>
      <c r="Y289" s="81"/>
      <c r="Z289" s="81"/>
      <c r="AA289" s="87" t="s">
        <v>1495</v>
      </c>
      <c r="AB289" s="81"/>
      <c r="AC289" s="81" t="b">
        <v>0</v>
      </c>
      <c r="AD289" s="81">
        <v>4</v>
      </c>
      <c r="AE289" s="87" t="s">
        <v>1832</v>
      </c>
      <c r="AF289" s="81" t="b">
        <v>0</v>
      </c>
      <c r="AG289" s="81" t="s">
        <v>1864</v>
      </c>
      <c r="AH289" s="81"/>
      <c r="AI289" s="87" t="s">
        <v>1832</v>
      </c>
      <c r="AJ289" s="81" t="b">
        <v>0</v>
      </c>
      <c r="AK289" s="81">
        <v>2</v>
      </c>
      <c r="AL289" s="87" t="s">
        <v>1832</v>
      </c>
      <c r="AM289" s="81" t="s">
        <v>1893</v>
      </c>
      <c r="AN289" s="81" t="b">
        <v>0</v>
      </c>
      <c r="AO289" s="87" t="s">
        <v>1495</v>
      </c>
      <c r="AP289" s="81" t="s">
        <v>176</v>
      </c>
      <c r="AQ289" s="81">
        <v>0</v>
      </c>
      <c r="AR289" s="81">
        <v>0</v>
      </c>
      <c r="AS289" s="81"/>
      <c r="AT289" s="81"/>
      <c r="AU289" s="81"/>
      <c r="AV289" s="81"/>
      <c r="AW289" s="81"/>
      <c r="AX289" s="81"/>
      <c r="AY289" s="81"/>
      <c r="AZ289" s="81"/>
      <c r="BA289">
        <v>2</v>
      </c>
      <c r="BB289" s="80" t="str">
        <f>REPLACE(INDEX(GroupVertices[Group],MATCH(Edges[[#This Row],[Vertex 1]],GroupVertices[Vertex],0)),1,1,"")</f>
        <v>3</v>
      </c>
      <c r="BC289" s="80" t="str">
        <f>REPLACE(INDEX(GroupVertices[Group],MATCH(Edges[[#This Row],[Vertex 2]],GroupVertices[Vertex],0)),1,1,"")</f>
        <v>1</v>
      </c>
    </row>
    <row r="290" spans="1:55" ht="15">
      <c r="A290" s="66" t="s">
        <v>281</v>
      </c>
      <c r="B290" s="66" t="s">
        <v>336</v>
      </c>
      <c r="C290" s="67" t="s">
        <v>3308</v>
      </c>
      <c r="D290" s="68">
        <v>3.466666666666667</v>
      </c>
      <c r="E290" s="69" t="s">
        <v>136</v>
      </c>
      <c r="F290" s="70">
        <v>33.46666666666667</v>
      </c>
      <c r="G290" s="67"/>
      <c r="H290" s="71"/>
      <c r="I290" s="72"/>
      <c r="J290" s="72"/>
      <c r="K290" s="34"/>
      <c r="L290" s="79">
        <v>290</v>
      </c>
      <c r="M290" s="79"/>
      <c r="N290" s="74"/>
      <c r="O290" s="81" t="s">
        <v>394</v>
      </c>
      <c r="P290" s="83">
        <v>43653.495833333334</v>
      </c>
      <c r="Q290" s="81" t="s">
        <v>437</v>
      </c>
      <c r="R290" s="85" t="s">
        <v>682</v>
      </c>
      <c r="S290" s="81" t="s">
        <v>749</v>
      </c>
      <c r="T290" s="81" t="s">
        <v>783</v>
      </c>
      <c r="U290" s="85" t="s">
        <v>841</v>
      </c>
      <c r="V290" s="85" t="s">
        <v>841</v>
      </c>
      <c r="W290" s="83">
        <v>43653.495833333334</v>
      </c>
      <c r="X290" s="85" t="s">
        <v>1087</v>
      </c>
      <c r="Y290" s="81"/>
      <c r="Z290" s="81"/>
      <c r="AA290" s="87" t="s">
        <v>1495</v>
      </c>
      <c r="AB290" s="81"/>
      <c r="AC290" s="81" t="b">
        <v>0</v>
      </c>
      <c r="AD290" s="81">
        <v>4</v>
      </c>
      <c r="AE290" s="87" t="s">
        <v>1832</v>
      </c>
      <c r="AF290" s="81" t="b">
        <v>0</v>
      </c>
      <c r="AG290" s="81" t="s">
        <v>1864</v>
      </c>
      <c r="AH290" s="81"/>
      <c r="AI290" s="87" t="s">
        <v>1832</v>
      </c>
      <c r="AJ290" s="81" t="b">
        <v>0</v>
      </c>
      <c r="AK290" s="81">
        <v>2</v>
      </c>
      <c r="AL290" s="87" t="s">
        <v>1832</v>
      </c>
      <c r="AM290" s="81" t="s">
        <v>1893</v>
      </c>
      <c r="AN290" s="81" t="b">
        <v>0</v>
      </c>
      <c r="AO290" s="87" t="s">
        <v>1495</v>
      </c>
      <c r="AP290" s="81" t="s">
        <v>176</v>
      </c>
      <c r="AQ290" s="81">
        <v>0</v>
      </c>
      <c r="AR290" s="81">
        <v>0</v>
      </c>
      <c r="AS290" s="81"/>
      <c r="AT290" s="81"/>
      <c r="AU290" s="81"/>
      <c r="AV290" s="81"/>
      <c r="AW290" s="81"/>
      <c r="AX290" s="81"/>
      <c r="AY290" s="81"/>
      <c r="AZ290" s="81"/>
      <c r="BA290">
        <v>2</v>
      </c>
      <c r="BB290" s="80" t="str">
        <f>REPLACE(INDEX(GroupVertices[Group],MATCH(Edges[[#This Row],[Vertex 1]],GroupVertices[Vertex],0)),1,1,"")</f>
        <v>3</v>
      </c>
      <c r="BC290" s="80" t="str">
        <f>REPLACE(INDEX(GroupVertices[Group],MATCH(Edges[[#This Row],[Vertex 2]],GroupVertices[Vertex],0)),1,1,"")</f>
        <v>3</v>
      </c>
    </row>
    <row r="291" spans="1:55" ht="15">
      <c r="A291" s="66" t="s">
        <v>281</v>
      </c>
      <c r="B291" s="66" t="s">
        <v>280</v>
      </c>
      <c r="C291" s="67" t="s">
        <v>3308</v>
      </c>
      <c r="D291" s="68">
        <v>3.466666666666667</v>
      </c>
      <c r="E291" s="69" t="s">
        <v>136</v>
      </c>
      <c r="F291" s="70">
        <v>33.46666666666667</v>
      </c>
      <c r="G291" s="67"/>
      <c r="H291" s="71"/>
      <c r="I291" s="72"/>
      <c r="J291" s="72"/>
      <c r="K291" s="34"/>
      <c r="L291" s="79">
        <v>291</v>
      </c>
      <c r="M291" s="79"/>
      <c r="N291" s="74"/>
      <c r="O291" s="81" t="s">
        <v>394</v>
      </c>
      <c r="P291" s="83">
        <v>43653.495833333334</v>
      </c>
      <c r="Q291" s="81" t="s">
        <v>437</v>
      </c>
      <c r="R291" s="85" t="s">
        <v>682</v>
      </c>
      <c r="S291" s="81" t="s">
        <v>749</v>
      </c>
      <c r="T291" s="81" t="s">
        <v>783</v>
      </c>
      <c r="U291" s="85" t="s">
        <v>841</v>
      </c>
      <c r="V291" s="85" t="s">
        <v>841</v>
      </c>
      <c r="W291" s="83">
        <v>43653.495833333334</v>
      </c>
      <c r="X291" s="85" t="s">
        <v>1087</v>
      </c>
      <c r="Y291" s="81"/>
      <c r="Z291" s="81"/>
      <c r="AA291" s="87" t="s">
        <v>1495</v>
      </c>
      <c r="AB291" s="81"/>
      <c r="AC291" s="81" t="b">
        <v>0</v>
      </c>
      <c r="AD291" s="81">
        <v>4</v>
      </c>
      <c r="AE291" s="87" t="s">
        <v>1832</v>
      </c>
      <c r="AF291" s="81" t="b">
        <v>0</v>
      </c>
      <c r="AG291" s="81" t="s">
        <v>1864</v>
      </c>
      <c r="AH291" s="81"/>
      <c r="AI291" s="87" t="s">
        <v>1832</v>
      </c>
      <c r="AJ291" s="81" t="b">
        <v>0</v>
      </c>
      <c r="AK291" s="81">
        <v>2</v>
      </c>
      <c r="AL291" s="87" t="s">
        <v>1832</v>
      </c>
      <c r="AM291" s="81" t="s">
        <v>1893</v>
      </c>
      <c r="AN291" s="81" t="b">
        <v>0</v>
      </c>
      <c r="AO291" s="87" t="s">
        <v>1495</v>
      </c>
      <c r="AP291" s="81" t="s">
        <v>176</v>
      </c>
      <c r="AQ291" s="81">
        <v>0</v>
      </c>
      <c r="AR291" s="81">
        <v>0</v>
      </c>
      <c r="AS291" s="81"/>
      <c r="AT291" s="81"/>
      <c r="AU291" s="81"/>
      <c r="AV291" s="81"/>
      <c r="AW291" s="81"/>
      <c r="AX291" s="81"/>
      <c r="AY291" s="81"/>
      <c r="AZ291" s="81"/>
      <c r="BA291">
        <v>2</v>
      </c>
      <c r="BB291" s="80" t="str">
        <f>REPLACE(INDEX(GroupVertices[Group],MATCH(Edges[[#This Row],[Vertex 1]],GroupVertices[Vertex],0)),1,1,"")</f>
        <v>3</v>
      </c>
      <c r="BC291" s="80" t="str">
        <f>REPLACE(INDEX(GroupVertices[Group],MATCH(Edges[[#This Row],[Vertex 2]],GroupVertices[Vertex],0)),1,1,"")</f>
        <v>3</v>
      </c>
    </row>
    <row r="292" spans="1:55" ht="15">
      <c r="A292" s="66" t="s">
        <v>281</v>
      </c>
      <c r="B292" s="66" t="s">
        <v>348</v>
      </c>
      <c r="C292" s="67" t="s">
        <v>3308</v>
      </c>
      <c r="D292" s="68">
        <v>3.466666666666667</v>
      </c>
      <c r="E292" s="69" t="s">
        <v>136</v>
      </c>
      <c r="F292" s="70">
        <v>33.46666666666667</v>
      </c>
      <c r="G292" s="67"/>
      <c r="H292" s="71"/>
      <c r="I292" s="72"/>
      <c r="J292" s="72"/>
      <c r="K292" s="34"/>
      <c r="L292" s="79">
        <v>292</v>
      </c>
      <c r="M292" s="79"/>
      <c r="N292" s="74"/>
      <c r="O292" s="81" t="s">
        <v>394</v>
      </c>
      <c r="P292" s="83">
        <v>43653.495833333334</v>
      </c>
      <c r="Q292" s="81" t="s">
        <v>437</v>
      </c>
      <c r="R292" s="85" t="s">
        <v>682</v>
      </c>
      <c r="S292" s="81" t="s">
        <v>749</v>
      </c>
      <c r="T292" s="81" t="s">
        <v>783</v>
      </c>
      <c r="U292" s="85" t="s">
        <v>841</v>
      </c>
      <c r="V292" s="85" t="s">
        <v>841</v>
      </c>
      <c r="W292" s="83">
        <v>43653.495833333334</v>
      </c>
      <c r="X292" s="85" t="s">
        <v>1087</v>
      </c>
      <c r="Y292" s="81"/>
      <c r="Z292" s="81"/>
      <c r="AA292" s="87" t="s">
        <v>1495</v>
      </c>
      <c r="AB292" s="81"/>
      <c r="AC292" s="81" t="b">
        <v>0</v>
      </c>
      <c r="AD292" s="81">
        <v>4</v>
      </c>
      <c r="AE292" s="87" t="s">
        <v>1832</v>
      </c>
      <c r="AF292" s="81" t="b">
        <v>0</v>
      </c>
      <c r="AG292" s="81" t="s">
        <v>1864</v>
      </c>
      <c r="AH292" s="81"/>
      <c r="AI292" s="87" t="s">
        <v>1832</v>
      </c>
      <c r="AJ292" s="81" t="b">
        <v>0</v>
      </c>
      <c r="AK292" s="81">
        <v>2</v>
      </c>
      <c r="AL292" s="87" t="s">
        <v>1832</v>
      </c>
      <c r="AM292" s="81" t="s">
        <v>1893</v>
      </c>
      <c r="AN292" s="81" t="b">
        <v>0</v>
      </c>
      <c r="AO292" s="87" t="s">
        <v>1495</v>
      </c>
      <c r="AP292" s="81" t="s">
        <v>176</v>
      </c>
      <c r="AQ292" s="81">
        <v>0</v>
      </c>
      <c r="AR292" s="81">
        <v>0</v>
      </c>
      <c r="AS292" s="81"/>
      <c r="AT292" s="81"/>
      <c r="AU292" s="81"/>
      <c r="AV292" s="81"/>
      <c r="AW292" s="81"/>
      <c r="AX292" s="81"/>
      <c r="AY292" s="81"/>
      <c r="AZ292" s="81"/>
      <c r="BA292">
        <v>2</v>
      </c>
      <c r="BB292" s="80" t="str">
        <f>REPLACE(INDEX(GroupVertices[Group],MATCH(Edges[[#This Row],[Vertex 1]],GroupVertices[Vertex],0)),1,1,"")</f>
        <v>3</v>
      </c>
      <c r="BC292" s="80" t="str">
        <f>REPLACE(INDEX(GroupVertices[Group],MATCH(Edges[[#This Row],[Vertex 2]],GroupVertices[Vertex],0)),1,1,"")</f>
        <v>3</v>
      </c>
    </row>
    <row r="293" spans="1:55" ht="15">
      <c r="A293" s="66" t="s">
        <v>280</v>
      </c>
      <c r="B293" s="66" t="s">
        <v>281</v>
      </c>
      <c r="C293" s="67" t="s">
        <v>3312</v>
      </c>
      <c r="D293" s="68">
        <v>4.866666666666667</v>
      </c>
      <c r="E293" s="69" t="s">
        <v>136</v>
      </c>
      <c r="F293" s="70">
        <v>28.866666666666667</v>
      </c>
      <c r="G293" s="67"/>
      <c r="H293" s="71"/>
      <c r="I293" s="72"/>
      <c r="J293" s="72"/>
      <c r="K293" s="34"/>
      <c r="L293" s="79">
        <v>293</v>
      </c>
      <c r="M293" s="79"/>
      <c r="N293" s="74"/>
      <c r="O293" s="81" t="s">
        <v>394</v>
      </c>
      <c r="P293" s="83">
        <v>43646.50050925926</v>
      </c>
      <c r="Q293" s="81" t="s">
        <v>401</v>
      </c>
      <c r="R293" s="85" t="s">
        <v>682</v>
      </c>
      <c r="S293" s="81" t="s">
        <v>749</v>
      </c>
      <c r="T293" s="81" t="s">
        <v>348</v>
      </c>
      <c r="U293" s="81"/>
      <c r="V293" s="85" t="s">
        <v>952</v>
      </c>
      <c r="W293" s="83">
        <v>43646.50050925926</v>
      </c>
      <c r="X293" s="85" t="s">
        <v>1094</v>
      </c>
      <c r="Y293" s="81"/>
      <c r="Z293" s="81"/>
      <c r="AA293" s="87" t="s">
        <v>1502</v>
      </c>
      <c r="AB293" s="81"/>
      <c r="AC293" s="81" t="b">
        <v>0</v>
      </c>
      <c r="AD293" s="81">
        <v>0</v>
      </c>
      <c r="AE293" s="87" t="s">
        <v>1832</v>
      </c>
      <c r="AF293" s="81" t="b">
        <v>0</v>
      </c>
      <c r="AG293" s="81" t="s">
        <v>1864</v>
      </c>
      <c r="AH293" s="81"/>
      <c r="AI293" s="87" t="s">
        <v>1832</v>
      </c>
      <c r="AJ293" s="81" t="b">
        <v>0</v>
      </c>
      <c r="AK293" s="81">
        <v>4</v>
      </c>
      <c r="AL293" s="87" t="s">
        <v>1494</v>
      </c>
      <c r="AM293" s="81" t="s">
        <v>1881</v>
      </c>
      <c r="AN293" s="81" t="b">
        <v>0</v>
      </c>
      <c r="AO293" s="87" t="s">
        <v>1494</v>
      </c>
      <c r="AP293" s="81" t="s">
        <v>176</v>
      </c>
      <c r="AQ293" s="81">
        <v>0</v>
      </c>
      <c r="AR293" s="81">
        <v>0</v>
      </c>
      <c r="AS293" s="81"/>
      <c r="AT293" s="81"/>
      <c r="AU293" s="81"/>
      <c r="AV293" s="81"/>
      <c r="AW293" s="81"/>
      <c r="AX293" s="81"/>
      <c r="AY293" s="81"/>
      <c r="AZ293" s="81"/>
      <c r="BA293">
        <v>5</v>
      </c>
      <c r="BB293" s="80" t="str">
        <f>REPLACE(INDEX(GroupVertices[Group],MATCH(Edges[[#This Row],[Vertex 1]],GroupVertices[Vertex],0)),1,1,"")</f>
        <v>3</v>
      </c>
      <c r="BC293" s="80" t="str">
        <f>REPLACE(INDEX(GroupVertices[Group],MATCH(Edges[[#This Row],[Vertex 2]],GroupVertices[Vertex],0)),1,1,"")</f>
        <v>3</v>
      </c>
    </row>
    <row r="294" spans="1:55" ht="15">
      <c r="A294" s="66" t="s">
        <v>280</v>
      </c>
      <c r="B294" s="66" t="s">
        <v>281</v>
      </c>
      <c r="C294" s="67" t="s">
        <v>3312</v>
      </c>
      <c r="D294" s="68">
        <v>4.866666666666667</v>
      </c>
      <c r="E294" s="69" t="s">
        <v>136</v>
      </c>
      <c r="F294" s="70">
        <v>28.866666666666667</v>
      </c>
      <c r="G294" s="67"/>
      <c r="H294" s="71"/>
      <c r="I294" s="72"/>
      <c r="J294" s="72"/>
      <c r="K294" s="34"/>
      <c r="L294" s="79">
        <v>294</v>
      </c>
      <c r="M294" s="79"/>
      <c r="N294" s="74"/>
      <c r="O294" s="81" t="s">
        <v>394</v>
      </c>
      <c r="P294" s="83">
        <v>43646.500625</v>
      </c>
      <c r="Q294" s="81" t="s">
        <v>434</v>
      </c>
      <c r="R294" s="85" t="s">
        <v>682</v>
      </c>
      <c r="S294" s="81" t="s">
        <v>749</v>
      </c>
      <c r="T294" s="81" t="s">
        <v>348</v>
      </c>
      <c r="U294" s="81"/>
      <c r="V294" s="85" t="s">
        <v>952</v>
      </c>
      <c r="W294" s="83">
        <v>43646.500625</v>
      </c>
      <c r="X294" s="85" t="s">
        <v>1085</v>
      </c>
      <c r="Y294" s="81"/>
      <c r="Z294" s="81"/>
      <c r="AA294" s="87" t="s">
        <v>1493</v>
      </c>
      <c r="AB294" s="81"/>
      <c r="AC294" s="81" t="b">
        <v>0</v>
      </c>
      <c r="AD294" s="81">
        <v>0</v>
      </c>
      <c r="AE294" s="87" t="s">
        <v>1832</v>
      </c>
      <c r="AF294" s="81" t="b">
        <v>0</v>
      </c>
      <c r="AG294" s="81" t="s">
        <v>1864</v>
      </c>
      <c r="AH294" s="81"/>
      <c r="AI294" s="87" t="s">
        <v>1832</v>
      </c>
      <c r="AJ294" s="81" t="b">
        <v>0</v>
      </c>
      <c r="AK294" s="81">
        <v>3</v>
      </c>
      <c r="AL294" s="87" t="s">
        <v>1490</v>
      </c>
      <c r="AM294" s="81" t="s">
        <v>1881</v>
      </c>
      <c r="AN294" s="81" t="b">
        <v>0</v>
      </c>
      <c r="AO294" s="87" t="s">
        <v>1490</v>
      </c>
      <c r="AP294" s="81" t="s">
        <v>176</v>
      </c>
      <c r="AQ294" s="81">
        <v>0</v>
      </c>
      <c r="AR294" s="81">
        <v>0</v>
      </c>
      <c r="AS294" s="81"/>
      <c r="AT294" s="81"/>
      <c r="AU294" s="81"/>
      <c r="AV294" s="81"/>
      <c r="AW294" s="81"/>
      <c r="AX294" s="81"/>
      <c r="AY294" s="81"/>
      <c r="AZ294" s="81"/>
      <c r="BA294">
        <v>5</v>
      </c>
      <c r="BB294" s="80" t="str">
        <f>REPLACE(INDEX(GroupVertices[Group],MATCH(Edges[[#This Row],[Vertex 1]],GroupVertices[Vertex],0)),1,1,"")</f>
        <v>3</v>
      </c>
      <c r="BC294" s="80" t="str">
        <f>REPLACE(INDEX(GroupVertices[Group],MATCH(Edges[[#This Row],[Vertex 2]],GroupVertices[Vertex],0)),1,1,"")</f>
        <v>3</v>
      </c>
    </row>
    <row r="295" spans="1:55" ht="15">
      <c r="A295" s="66" t="s">
        <v>280</v>
      </c>
      <c r="B295" s="66" t="s">
        <v>281</v>
      </c>
      <c r="C295" s="67" t="s">
        <v>3312</v>
      </c>
      <c r="D295" s="68">
        <v>4.866666666666667</v>
      </c>
      <c r="E295" s="69" t="s">
        <v>136</v>
      </c>
      <c r="F295" s="70">
        <v>28.866666666666667</v>
      </c>
      <c r="G295" s="67"/>
      <c r="H295" s="71"/>
      <c r="I295" s="72"/>
      <c r="J295" s="72"/>
      <c r="K295" s="34"/>
      <c r="L295" s="79">
        <v>295</v>
      </c>
      <c r="M295" s="79"/>
      <c r="N295" s="74"/>
      <c r="O295" s="81" t="s">
        <v>394</v>
      </c>
      <c r="P295" s="83">
        <v>43646.53071759259</v>
      </c>
      <c r="Q295" s="81" t="s">
        <v>403</v>
      </c>
      <c r="R295" s="85" t="s">
        <v>682</v>
      </c>
      <c r="S295" s="81" t="s">
        <v>749</v>
      </c>
      <c r="T295" s="81" t="s">
        <v>348</v>
      </c>
      <c r="U295" s="81"/>
      <c r="V295" s="85" t="s">
        <v>952</v>
      </c>
      <c r="W295" s="83">
        <v>43646.53071759259</v>
      </c>
      <c r="X295" s="85" t="s">
        <v>1081</v>
      </c>
      <c r="Y295" s="81"/>
      <c r="Z295" s="81"/>
      <c r="AA295" s="87" t="s">
        <v>1489</v>
      </c>
      <c r="AB295" s="81"/>
      <c r="AC295" s="81" t="b">
        <v>0</v>
      </c>
      <c r="AD295" s="81">
        <v>0</v>
      </c>
      <c r="AE295" s="87" t="s">
        <v>1832</v>
      </c>
      <c r="AF295" s="81" t="b">
        <v>0</v>
      </c>
      <c r="AG295" s="81" t="s">
        <v>1864</v>
      </c>
      <c r="AH295" s="81"/>
      <c r="AI295" s="87" t="s">
        <v>1832</v>
      </c>
      <c r="AJ295" s="81" t="b">
        <v>0</v>
      </c>
      <c r="AK295" s="81">
        <v>4</v>
      </c>
      <c r="AL295" s="87" t="s">
        <v>1487</v>
      </c>
      <c r="AM295" s="81" t="s">
        <v>1881</v>
      </c>
      <c r="AN295" s="81" t="b">
        <v>0</v>
      </c>
      <c r="AO295" s="87" t="s">
        <v>1487</v>
      </c>
      <c r="AP295" s="81" t="s">
        <v>176</v>
      </c>
      <c r="AQ295" s="81">
        <v>0</v>
      </c>
      <c r="AR295" s="81">
        <v>0</v>
      </c>
      <c r="AS295" s="81"/>
      <c r="AT295" s="81"/>
      <c r="AU295" s="81"/>
      <c r="AV295" s="81"/>
      <c r="AW295" s="81"/>
      <c r="AX295" s="81"/>
      <c r="AY295" s="81"/>
      <c r="AZ295" s="81"/>
      <c r="BA295">
        <v>5</v>
      </c>
      <c r="BB295" s="80" t="str">
        <f>REPLACE(INDEX(GroupVertices[Group],MATCH(Edges[[#This Row],[Vertex 1]],GroupVertices[Vertex],0)),1,1,"")</f>
        <v>3</v>
      </c>
      <c r="BC295" s="80" t="str">
        <f>REPLACE(INDEX(GroupVertices[Group],MATCH(Edges[[#This Row],[Vertex 2]],GroupVertices[Vertex],0)),1,1,"")</f>
        <v>3</v>
      </c>
    </row>
    <row r="296" spans="1:55" ht="15">
      <c r="A296" s="66" t="s">
        <v>280</v>
      </c>
      <c r="B296" s="66" t="s">
        <v>281</v>
      </c>
      <c r="C296" s="67" t="s">
        <v>3312</v>
      </c>
      <c r="D296" s="68">
        <v>4.866666666666667</v>
      </c>
      <c r="E296" s="69" t="s">
        <v>136</v>
      </c>
      <c r="F296" s="70">
        <v>28.866666666666667</v>
      </c>
      <c r="G296" s="67"/>
      <c r="H296" s="71"/>
      <c r="I296" s="72"/>
      <c r="J296" s="72"/>
      <c r="K296" s="34"/>
      <c r="L296" s="79">
        <v>296</v>
      </c>
      <c r="M296" s="79"/>
      <c r="N296" s="74"/>
      <c r="O296" s="81" t="s">
        <v>394</v>
      </c>
      <c r="P296" s="83">
        <v>43653.50570601852</v>
      </c>
      <c r="Q296" s="81" t="s">
        <v>440</v>
      </c>
      <c r="R296" s="81"/>
      <c r="S296" s="81"/>
      <c r="T296" s="81" t="s">
        <v>348</v>
      </c>
      <c r="U296" s="81"/>
      <c r="V296" s="85" t="s">
        <v>952</v>
      </c>
      <c r="W296" s="83">
        <v>43653.50570601852</v>
      </c>
      <c r="X296" s="85" t="s">
        <v>1090</v>
      </c>
      <c r="Y296" s="81"/>
      <c r="Z296" s="81"/>
      <c r="AA296" s="87" t="s">
        <v>1498</v>
      </c>
      <c r="AB296" s="81"/>
      <c r="AC296" s="81" t="b">
        <v>0</v>
      </c>
      <c r="AD296" s="81">
        <v>0</v>
      </c>
      <c r="AE296" s="87" t="s">
        <v>1832</v>
      </c>
      <c r="AF296" s="81" t="b">
        <v>0</v>
      </c>
      <c r="AG296" s="81" t="s">
        <v>1864</v>
      </c>
      <c r="AH296" s="81"/>
      <c r="AI296" s="87" t="s">
        <v>1832</v>
      </c>
      <c r="AJ296" s="81" t="b">
        <v>0</v>
      </c>
      <c r="AK296" s="81">
        <v>1</v>
      </c>
      <c r="AL296" s="87" t="s">
        <v>1497</v>
      </c>
      <c r="AM296" s="81" t="s">
        <v>1881</v>
      </c>
      <c r="AN296" s="81" t="b">
        <v>0</v>
      </c>
      <c r="AO296" s="87" t="s">
        <v>1497</v>
      </c>
      <c r="AP296" s="81" t="s">
        <v>176</v>
      </c>
      <c r="AQ296" s="81">
        <v>0</v>
      </c>
      <c r="AR296" s="81">
        <v>0</v>
      </c>
      <c r="AS296" s="81"/>
      <c r="AT296" s="81"/>
      <c r="AU296" s="81"/>
      <c r="AV296" s="81"/>
      <c r="AW296" s="81"/>
      <c r="AX296" s="81"/>
      <c r="AY296" s="81"/>
      <c r="AZ296" s="81"/>
      <c r="BA296">
        <v>5</v>
      </c>
      <c r="BB296" s="80" t="str">
        <f>REPLACE(INDEX(GroupVertices[Group],MATCH(Edges[[#This Row],[Vertex 1]],GroupVertices[Vertex],0)),1,1,"")</f>
        <v>3</v>
      </c>
      <c r="BC296" s="80" t="str">
        <f>REPLACE(INDEX(GroupVertices[Group],MATCH(Edges[[#This Row],[Vertex 2]],GroupVertices[Vertex],0)),1,1,"")</f>
        <v>3</v>
      </c>
    </row>
    <row r="297" spans="1:55" ht="15">
      <c r="A297" s="66" t="s">
        <v>280</v>
      </c>
      <c r="B297" s="66" t="s">
        <v>281</v>
      </c>
      <c r="C297" s="67" t="s">
        <v>3312</v>
      </c>
      <c r="D297" s="68">
        <v>4.866666666666667</v>
      </c>
      <c r="E297" s="69" t="s">
        <v>136</v>
      </c>
      <c r="F297" s="70">
        <v>28.866666666666667</v>
      </c>
      <c r="G297" s="67"/>
      <c r="H297" s="71"/>
      <c r="I297" s="72"/>
      <c r="J297" s="72"/>
      <c r="K297" s="34"/>
      <c r="L297" s="79">
        <v>297</v>
      </c>
      <c r="M297" s="79"/>
      <c r="N297" s="74"/>
      <c r="O297" s="81" t="s">
        <v>394</v>
      </c>
      <c r="P297" s="83">
        <v>43653.50577546296</v>
      </c>
      <c r="Q297" s="81" t="s">
        <v>441</v>
      </c>
      <c r="R297" s="85" t="s">
        <v>682</v>
      </c>
      <c r="S297" s="81" t="s">
        <v>749</v>
      </c>
      <c r="T297" s="81" t="s">
        <v>348</v>
      </c>
      <c r="U297" s="81"/>
      <c r="V297" s="85" t="s">
        <v>952</v>
      </c>
      <c r="W297" s="83">
        <v>43653.50577546296</v>
      </c>
      <c r="X297" s="85" t="s">
        <v>1092</v>
      </c>
      <c r="Y297" s="81"/>
      <c r="Z297" s="81"/>
      <c r="AA297" s="87" t="s">
        <v>1500</v>
      </c>
      <c r="AB297" s="81"/>
      <c r="AC297" s="81" t="b">
        <v>0</v>
      </c>
      <c r="AD297" s="81">
        <v>0</v>
      </c>
      <c r="AE297" s="87" t="s">
        <v>1832</v>
      </c>
      <c r="AF297" s="81" t="b">
        <v>0</v>
      </c>
      <c r="AG297" s="81" t="s">
        <v>1864</v>
      </c>
      <c r="AH297" s="81"/>
      <c r="AI297" s="87" t="s">
        <v>1832</v>
      </c>
      <c r="AJ297" s="81" t="b">
        <v>0</v>
      </c>
      <c r="AK297" s="81">
        <v>2</v>
      </c>
      <c r="AL297" s="87" t="s">
        <v>1495</v>
      </c>
      <c r="AM297" s="81" t="s">
        <v>1881</v>
      </c>
      <c r="AN297" s="81" t="b">
        <v>0</v>
      </c>
      <c r="AO297" s="87" t="s">
        <v>1495</v>
      </c>
      <c r="AP297" s="81" t="s">
        <v>176</v>
      </c>
      <c r="AQ297" s="81">
        <v>0</v>
      </c>
      <c r="AR297" s="81">
        <v>0</v>
      </c>
      <c r="AS297" s="81"/>
      <c r="AT297" s="81"/>
      <c r="AU297" s="81"/>
      <c r="AV297" s="81"/>
      <c r="AW297" s="81"/>
      <c r="AX297" s="81"/>
      <c r="AY297" s="81"/>
      <c r="AZ297" s="81"/>
      <c r="BA297">
        <v>5</v>
      </c>
      <c r="BB297" s="80" t="str">
        <f>REPLACE(INDEX(GroupVertices[Group],MATCH(Edges[[#This Row],[Vertex 1]],GroupVertices[Vertex],0)),1,1,"")</f>
        <v>3</v>
      </c>
      <c r="BC297" s="80" t="str">
        <f>REPLACE(INDEX(GroupVertices[Group],MATCH(Edges[[#This Row],[Vertex 2]],GroupVertices[Vertex],0)),1,1,"")</f>
        <v>3</v>
      </c>
    </row>
    <row r="298" spans="1:55" ht="15">
      <c r="A298" s="66" t="s">
        <v>280</v>
      </c>
      <c r="B298" s="66" t="s">
        <v>348</v>
      </c>
      <c r="C298" s="67" t="s">
        <v>3312</v>
      </c>
      <c r="D298" s="68">
        <v>4.866666666666667</v>
      </c>
      <c r="E298" s="69" t="s">
        <v>136</v>
      </c>
      <c r="F298" s="70">
        <v>28.866666666666667</v>
      </c>
      <c r="G298" s="67"/>
      <c r="H298" s="71"/>
      <c r="I298" s="72"/>
      <c r="J298" s="72"/>
      <c r="K298" s="34"/>
      <c r="L298" s="79">
        <v>298</v>
      </c>
      <c r="M298" s="79"/>
      <c r="N298" s="74"/>
      <c r="O298" s="81" t="s">
        <v>394</v>
      </c>
      <c r="P298" s="83">
        <v>43646.50050925926</v>
      </c>
      <c r="Q298" s="81" t="s">
        <v>401</v>
      </c>
      <c r="R298" s="85" t="s">
        <v>682</v>
      </c>
      <c r="S298" s="81" t="s">
        <v>749</v>
      </c>
      <c r="T298" s="81" t="s">
        <v>348</v>
      </c>
      <c r="U298" s="81"/>
      <c r="V298" s="85" t="s">
        <v>952</v>
      </c>
      <c r="W298" s="83">
        <v>43646.50050925926</v>
      </c>
      <c r="X298" s="85" t="s">
        <v>1094</v>
      </c>
      <c r="Y298" s="81"/>
      <c r="Z298" s="81"/>
      <c r="AA298" s="87" t="s">
        <v>1502</v>
      </c>
      <c r="AB298" s="81"/>
      <c r="AC298" s="81" t="b">
        <v>0</v>
      </c>
      <c r="AD298" s="81">
        <v>0</v>
      </c>
      <c r="AE298" s="87" t="s">
        <v>1832</v>
      </c>
      <c r="AF298" s="81" t="b">
        <v>0</v>
      </c>
      <c r="AG298" s="81" t="s">
        <v>1864</v>
      </c>
      <c r="AH298" s="81"/>
      <c r="AI298" s="87" t="s">
        <v>1832</v>
      </c>
      <c r="AJ298" s="81" t="b">
        <v>0</v>
      </c>
      <c r="AK298" s="81">
        <v>4</v>
      </c>
      <c r="AL298" s="87" t="s">
        <v>1494</v>
      </c>
      <c r="AM298" s="81" t="s">
        <v>1881</v>
      </c>
      <c r="AN298" s="81" t="b">
        <v>0</v>
      </c>
      <c r="AO298" s="87" t="s">
        <v>1494</v>
      </c>
      <c r="AP298" s="81" t="s">
        <v>176</v>
      </c>
      <c r="AQ298" s="81">
        <v>0</v>
      </c>
      <c r="AR298" s="81">
        <v>0</v>
      </c>
      <c r="AS298" s="81"/>
      <c r="AT298" s="81"/>
      <c r="AU298" s="81"/>
      <c r="AV298" s="81"/>
      <c r="AW298" s="81"/>
      <c r="AX298" s="81"/>
      <c r="AY298" s="81"/>
      <c r="AZ298" s="81"/>
      <c r="BA298">
        <v>5</v>
      </c>
      <c r="BB298" s="80" t="str">
        <f>REPLACE(INDEX(GroupVertices[Group],MATCH(Edges[[#This Row],[Vertex 1]],GroupVertices[Vertex],0)),1,1,"")</f>
        <v>3</v>
      </c>
      <c r="BC298" s="80" t="str">
        <f>REPLACE(INDEX(GroupVertices[Group],MATCH(Edges[[#This Row],[Vertex 2]],GroupVertices[Vertex],0)),1,1,"")</f>
        <v>3</v>
      </c>
    </row>
    <row r="299" spans="1:55" ht="15">
      <c r="A299" s="66" t="s">
        <v>280</v>
      </c>
      <c r="B299" s="66" t="s">
        <v>348</v>
      </c>
      <c r="C299" s="67" t="s">
        <v>3312</v>
      </c>
      <c r="D299" s="68">
        <v>4.866666666666667</v>
      </c>
      <c r="E299" s="69" t="s">
        <v>136</v>
      </c>
      <c r="F299" s="70">
        <v>28.866666666666667</v>
      </c>
      <c r="G299" s="67"/>
      <c r="H299" s="71"/>
      <c r="I299" s="72"/>
      <c r="J299" s="72"/>
      <c r="K299" s="34"/>
      <c r="L299" s="79">
        <v>299</v>
      </c>
      <c r="M299" s="79"/>
      <c r="N299" s="74"/>
      <c r="O299" s="81" t="s">
        <v>394</v>
      </c>
      <c r="P299" s="83">
        <v>43646.500625</v>
      </c>
      <c r="Q299" s="81" t="s">
        <v>434</v>
      </c>
      <c r="R299" s="85" t="s">
        <v>682</v>
      </c>
      <c r="S299" s="81" t="s">
        <v>749</v>
      </c>
      <c r="T299" s="81" t="s">
        <v>348</v>
      </c>
      <c r="U299" s="81"/>
      <c r="V299" s="85" t="s">
        <v>952</v>
      </c>
      <c r="W299" s="83">
        <v>43646.500625</v>
      </c>
      <c r="X299" s="85" t="s">
        <v>1085</v>
      </c>
      <c r="Y299" s="81"/>
      <c r="Z299" s="81"/>
      <c r="AA299" s="87" t="s">
        <v>1493</v>
      </c>
      <c r="AB299" s="81"/>
      <c r="AC299" s="81" t="b">
        <v>0</v>
      </c>
      <c r="AD299" s="81">
        <v>0</v>
      </c>
      <c r="AE299" s="87" t="s">
        <v>1832</v>
      </c>
      <c r="AF299" s="81" t="b">
        <v>0</v>
      </c>
      <c r="AG299" s="81" t="s">
        <v>1864</v>
      </c>
      <c r="AH299" s="81"/>
      <c r="AI299" s="87" t="s">
        <v>1832</v>
      </c>
      <c r="AJ299" s="81" t="b">
        <v>0</v>
      </c>
      <c r="AK299" s="81">
        <v>3</v>
      </c>
      <c r="AL299" s="87" t="s">
        <v>1490</v>
      </c>
      <c r="AM299" s="81" t="s">
        <v>1881</v>
      </c>
      <c r="AN299" s="81" t="b">
        <v>0</v>
      </c>
      <c r="AO299" s="87" t="s">
        <v>1490</v>
      </c>
      <c r="AP299" s="81" t="s">
        <v>176</v>
      </c>
      <c r="AQ299" s="81">
        <v>0</v>
      </c>
      <c r="AR299" s="81">
        <v>0</v>
      </c>
      <c r="AS299" s="81"/>
      <c r="AT299" s="81"/>
      <c r="AU299" s="81"/>
      <c r="AV299" s="81"/>
      <c r="AW299" s="81"/>
      <c r="AX299" s="81"/>
      <c r="AY299" s="81"/>
      <c r="AZ299" s="81"/>
      <c r="BA299">
        <v>5</v>
      </c>
      <c r="BB299" s="80" t="str">
        <f>REPLACE(INDEX(GroupVertices[Group],MATCH(Edges[[#This Row],[Vertex 1]],GroupVertices[Vertex],0)),1,1,"")</f>
        <v>3</v>
      </c>
      <c r="BC299" s="80" t="str">
        <f>REPLACE(INDEX(GroupVertices[Group],MATCH(Edges[[#This Row],[Vertex 2]],GroupVertices[Vertex],0)),1,1,"")</f>
        <v>3</v>
      </c>
    </row>
    <row r="300" spans="1:55" ht="15">
      <c r="A300" s="66" t="s">
        <v>280</v>
      </c>
      <c r="B300" s="66" t="s">
        <v>348</v>
      </c>
      <c r="C300" s="67" t="s">
        <v>3312</v>
      </c>
      <c r="D300" s="68">
        <v>4.866666666666667</v>
      </c>
      <c r="E300" s="69" t="s">
        <v>136</v>
      </c>
      <c r="F300" s="70">
        <v>28.866666666666667</v>
      </c>
      <c r="G300" s="67"/>
      <c r="H300" s="71"/>
      <c r="I300" s="72"/>
      <c r="J300" s="72"/>
      <c r="K300" s="34"/>
      <c r="L300" s="79">
        <v>300</v>
      </c>
      <c r="M300" s="79"/>
      <c r="N300" s="74"/>
      <c r="O300" s="81" t="s">
        <v>394</v>
      </c>
      <c r="P300" s="83">
        <v>43646.53071759259</v>
      </c>
      <c r="Q300" s="81" t="s">
        <v>403</v>
      </c>
      <c r="R300" s="85" t="s">
        <v>682</v>
      </c>
      <c r="S300" s="81" t="s">
        <v>749</v>
      </c>
      <c r="T300" s="81" t="s">
        <v>348</v>
      </c>
      <c r="U300" s="81"/>
      <c r="V300" s="85" t="s">
        <v>952</v>
      </c>
      <c r="W300" s="83">
        <v>43646.53071759259</v>
      </c>
      <c r="X300" s="85" t="s">
        <v>1081</v>
      </c>
      <c r="Y300" s="81"/>
      <c r="Z300" s="81"/>
      <c r="AA300" s="87" t="s">
        <v>1489</v>
      </c>
      <c r="AB300" s="81"/>
      <c r="AC300" s="81" t="b">
        <v>0</v>
      </c>
      <c r="AD300" s="81">
        <v>0</v>
      </c>
      <c r="AE300" s="87" t="s">
        <v>1832</v>
      </c>
      <c r="AF300" s="81" t="b">
        <v>0</v>
      </c>
      <c r="AG300" s="81" t="s">
        <v>1864</v>
      </c>
      <c r="AH300" s="81"/>
      <c r="AI300" s="87" t="s">
        <v>1832</v>
      </c>
      <c r="AJ300" s="81" t="b">
        <v>0</v>
      </c>
      <c r="AK300" s="81">
        <v>4</v>
      </c>
      <c r="AL300" s="87" t="s">
        <v>1487</v>
      </c>
      <c r="AM300" s="81" t="s">
        <v>1881</v>
      </c>
      <c r="AN300" s="81" t="b">
        <v>0</v>
      </c>
      <c r="AO300" s="87" t="s">
        <v>1487</v>
      </c>
      <c r="AP300" s="81" t="s">
        <v>176</v>
      </c>
      <c r="AQ300" s="81">
        <v>0</v>
      </c>
      <c r="AR300" s="81">
        <v>0</v>
      </c>
      <c r="AS300" s="81"/>
      <c r="AT300" s="81"/>
      <c r="AU300" s="81"/>
      <c r="AV300" s="81"/>
      <c r="AW300" s="81"/>
      <c r="AX300" s="81"/>
      <c r="AY300" s="81"/>
      <c r="AZ300" s="81"/>
      <c r="BA300">
        <v>5</v>
      </c>
      <c r="BB300" s="80" t="str">
        <f>REPLACE(INDEX(GroupVertices[Group],MATCH(Edges[[#This Row],[Vertex 1]],GroupVertices[Vertex],0)),1,1,"")</f>
        <v>3</v>
      </c>
      <c r="BC300" s="80" t="str">
        <f>REPLACE(INDEX(GroupVertices[Group],MATCH(Edges[[#This Row],[Vertex 2]],GroupVertices[Vertex],0)),1,1,"")</f>
        <v>3</v>
      </c>
    </row>
    <row r="301" spans="1:55" ht="15">
      <c r="A301" s="66" t="s">
        <v>280</v>
      </c>
      <c r="B301" s="66" t="s">
        <v>319</v>
      </c>
      <c r="C301" s="67" t="s">
        <v>3307</v>
      </c>
      <c r="D301" s="68">
        <v>3</v>
      </c>
      <c r="E301" s="69" t="s">
        <v>132</v>
      </c>
      <c r="F301" s="70">
        <v>35</v>
      </c>
      <c r="G301" s="67"/>
      <c r="H301" s="71"/>
      <c r="I301" s="72"/>
      <c r="J301" s="72"/>
      <c r="K301" s="34"/>
      <c r="L301" s="79">
        <v>301</v>
      </c>
      <c r="M301" s="79"/>
      <c r="N301" s="74"/>
      <c r="O301" s="81" t="s">
        <v>394</v>
      </c>
      <c r="P301" s="83">
        <v>43652.40403935185</v>
      </c>
      <c r="Q301" s="81" t="s">
        <v>425</v>
      </c>
      <c r="R301" s="81"/>
      <c r="S301" s="81"/>
      <c r="T301" s="81"/>
      <c r="U301" s="81"/>
      <c r="V301" s="85" t="s">
        <v>952</v>
      </c>
      <c r="W301" s="83">
        <v>43652.40403935185</v>
      </c>
      <c r="X301" s="85" t="s">
        <v>1095</v>
      </c>
      <c r="Y301" s="81"/>
      <c r="Z301" s="81"/>
      <c r="AA301" s="87" t="s">
        <v>1503</v>
      </c>
      <c r="AB301" s="81"/>
      <c r="AC301" s="81" t="b">
        <v>0</v>
      </c>
      <c r="AD301" s="81">
        <v>0</v>
      </c>
      <c r="AE301" s="87" t="s">
        <v>1832</v>
      </c>
      <c r="AF301" s="81" t="b">
        <v>0</v>
      </c>
      <c r="AG301" s="81" t="s">
        <v>1864</v>
      </c>
      <c r="AH301" s="81"/>
      <c r="AI301" s="87" t="s">
        <v>1832</v>
      </c>
      <c r="AJ301" s="81" t="b">
        <v>0</v>
      </c>
      <c r="AK301" s="81">
        <v>3</v>
      </c>
      <c r="AL301" s="87" t="s">
        <v>1620</v>
      </c>
      <c r="AM301" s="81" t="s">
        <v>1881</v>
      </c>
      <c r="AN301" s="81" t="b">
        <v>0</v>
      </c>
      <c r="AO301" s="87" t="s">
        <v>1620</v>
      </c>
      <c r="AP301" s="81" t="s">
        <v>176</v>
      </c>
      <c r="AQ301" s="81">
        <v>0</v>
      </c>
      <c r="AR301" s="81">
        <v>0</v>
      </c>
      <c r="AS301" s="81"/>
      <c r="AT301" s="81"/>
      <c r="AU301" s="81"/>
      <c r="AV301" s="81"/>
      <c r="AW301" s="81"/>
      <c r="AX301" s="81"/>
      <c r="AY301" s="81"/>
      <c r="AZ301" s="81"/>
      <c r="BA301">
        <v>1</v>
      </c>
      <c r="BB301" s="80" t="str">
        <f>REPLACE(INDEX(GroupVertices[Group],MATCH(Edges[[#This Row],[Vertex 1]],GroupVertices[Vertex],0)),1,1,"")</f>
        <v>3</v>
      </c>
      <c r="BC301" s="80" t="str">
        <f>REPLACE(INDEX(GroupVertices[Group],MATCH(Edges[[#This Row],[Vertex 2]],GroupVertices[Vertex],0)),1,1,"")</f>
        <v>1</v>
      </c>
    </row>
    <row r="302" spans="1:55" ht="15">
      <c r="A302" s="66" t="s">
        <v>280</v>
      </c>
      <c r="B302" s="66" t="s">
        <v>303</v>
      </c>
      <c r="C302" s="67" t="s">
        <v>3307</v>
      </c>
      <c r="D302" s="68">
        <v>3</v>
      </c>
      <c r="E302" s="69" t="s">
        <v>132</v>
      </c>
      <c r="F302" s="70">
        <v>35</v>
      </c>
      <c r="G302" s="67"/>
      <c r="H302" s="71"/>
      <c r="I302" s="72"/>
      <c r="J302" s="72"/>
      <c r="K302" s="34"/>
      <c r="L302" s="79">
        <v>302</v>
      </c>
      <c r="M302" s="79"/>
      <c r="N302" s="74"/>
      <c r="O302" s="81" t="s">
        <v>394</v>
      </c>
      <c r="P302" s="83">
        <v>43653.50570601852</v>
      </c>
      <c r="Q302" s="81" t="s">
        <v>440</v>
      </c>
      <c r="R302" s="81"/>
      <c r="S302" s="81"/>
      <c r="T302" s="81" t="s">
        <v>348</v>
      </c>
      <c r="U302" s="81"/>
      <c r="V302" s="85" t="s">
        <v>952</v>
      </c>
      <c r="W302" s="83">
        <v>43653.50570601852</v>
      </c>
      <c r="X302" s="85" t="s">
        <v>1090</v>
      </c>
      <c r="Y302" s="81"/>
      <c r="Z302" s="81"/>
      <c r="AA302" s="87" t="s">
        <v>1498</v>
      </c>
      <c r="AB302" s="81"/>
      <c r="AC302" s="81" t="b">
        <v>0</v>
      </c>
      <c r="AD302" s="81">
        <v>0</v>
      </c>
      <c r="AE302" s="87" t="s">
        <v>1832</v>
      </c>
      <c r="AF302" s="81" t="b">
        <v>0</v>
      </c>
      <c r="AG302" s="81" t="s">
        <v>1864</v>
      </c>
      <c r="AH302" s="81"/>
      <c r="AI302" s="87" t="s">
        <v>1832</v>
      </c>
      <c r="AJ302" s="81" t="b">
        <v>0</v>
      </c>
      <c r="AK302" s="81">
        <v>1</v>
      </c>
      <c r="AL302" s="87" t="s">
        <v>1497</v>
      </c>
      <c r="AM302" s="81" t="s">
        <v>1881</v>
      </c>
      <c r="AN302" s="81" t="b">
        <v>0</v>
      </c>
      <c r="AO302" s="87" t="s">
        <v>1497</v>
      </c>
      <c r="AP302" s="81" t="s">
        <v>176</v>
      </c>
      <c r="AQ302" s="81">
        <v>0</v>
      </c>
      <c r="AR302" s="81">
        <v>0</v>
      </c>
      <c r="AS302" s="81"/>
      <c r="AT302" s="81"/>
      <c r="AU302" s="81"/>
      <c r="AV302" s="81"/>
      <c r="AW302" s="81"/>
      <c r="AX302" s="81"/>
      <c r="AY302" s="81"/>
      <c r="AZ302" s="81"/>
      <c r="BA302">
        <v>1</v>
      </c>
      <c r="BB302" s="80" t="str">
        <f>REPLACE(INDEX(GroupVertices[Group],MATCH(Edges[[#This Row],[Vertex 1]],GroupVertices[Vertex],0)),1,1,"")</f>
        <v>3</v>
      </c>
      <c r="BC302" s="80" t="str">
        <f>REPLACE(INDEX(GroupVertices[Group],MATCH(Edges[[#This Row],[Vertex 2]],GroupVertices[Vertex],0)),1,1,"")</f>
        <v>1</v>
      </c>
    </row>
    <row r="303" spans="1:55" ht="15">
      <c r="A303" s="66" t="s">
        <v>280</v>
      </c>
      <c r="B303" s="66" t="s">
        <v>336</v>
      </c>
      <c r="C303" s="67" t="s">
        <v>3307</v>
      </c>
      <c r="D303" s="68">
        <v>3</v>
      </c>
      <c r="E303" s="69" t="s">
        <v>132</v>
      </c>
      <c r="F303" s="70">
        <v>35</v>
      </c>
      <c r="G303" s="67"/>
      <c r="H303" s="71"/>
      <c r="I303" s="72"/>
      <c r="J303" s="72"/>
      <c r="K303" s="34"/>
      <c r="L303" s="79">
        <v>303</v>
      </c>
      <c r="M303" s="79"/>
      <c r="N303" s="74"/>
      <c r="O303" s="81" t="s">
        <v>394</v>
      </c>
      <c r="P303" s="83">
        <v>43653.50570601852</v>
      </c>
      <c r="Q303" s="81" t="s">
        <v>440</v>
      </c>
      <c r="R303" s="81"/>
      <c r="S303" s="81"/>
      <c r="T303" s="81" t="s">
        <v>348</v>
      </c>
      <c r="U303" s="81"/>
      <c r="V303" s="85" t="s">
        <v>952</v>
      </c>
      <c r="W303" s="83">
        <v>43653.50570601852</v>
      </c>
      <c r="X303" s="85" t="s">
        <v>1090</v>
      </c>
      <c r="Y303" s="81"/>
      <c r="Z303" s="81"/>
      <c r="AA303" s="87" t="s">
        <v>1498</v>
      </c>
      <c r="AB303" s="81"/>
      <c r="AC303" s="81" t="b">
        <v>0</v>
      </c>
      <c r="AD303" s="81">
        <v>0</v>
      </c>
      <c r="AE303" s="87" t="s">
        <v>1832</v>
      </c>
      <c r="AF303" s="81" t="b">
        <v>0</v>
      </c>
      <c r="AG303" s="81" t="s">
        <v>1864</v>
      </c>
      <c r="AH303" s="81"/>
      <c r="AI303" s="87" t="s">
        <v>1832</v>
      </c>
      <c r="AJ303" s="81" t="b">
        <v>0</v>
      </c>
      <c r="AK303" s="81">
        <v>1</v>
      </c>
      <c r="AL303" s="87" t="s">
        <v>1497</v>
      </c>
      <c r="AM303" s="81" t="s">
        <v>1881</v>
      </c>
      <c r="AN303" s="81" t="b">
        <v>0</v>
      </c>
      <c r="AO303" s="87" t="s">
        <v>1497</v>
      </c>
      <c r="AP303" s="81" t="s">
        <v>176</v>
      </c>
      <c r="AQ303" s="81">
        <v>0</v>
      </c>
      <c r="AR303" s="81">
        <v>0</v>
      </c>
      <c r="AS303" s="81"/>
      <c r="AT303" s="81"/>
      <c r="AU303" s="81"/>
      <c r="AV303" s="81"/>
      <c r="AW303" s="81"/>
      <c r="AX303" s="81"/>
      <c r="AY303" s="81"/>
      <c r="AZ303" s="81"/>
      <c r="BA303">
        <v>1</v>
      </c>
      <c r="BB303" s="80" t="str">
        <f>REPLACE(INDEX(GroupVertices[Group],MATCH(Edges[[#This Row],[Vertex 1]],GroupVertices[Vertex],0)),1,1,"")</f>
        <v>3</v>
      </c>
      <c r="BC303" s="80" t="str">
        <f>REPLACE(INDEX(GroupVertices[Group],MATCH(Edges[[#This Row],[Vertex 2]],GroupVertices[Vertex],0)),1,1,"")</f>
        <v>3</v>
      </c>
    </row>
    <row r="304" spans="1:55" ht="15">
      <c r="A304" s="66" t="s">
        <v>280</v>
      </c>
      <c r="B304" s="66" t="s">
        <v>348</v>
      </c>
      <c r="C304" s="67" t="s">
        <v>3312</v>
      </c>
      <c r="D304" s="68">
        <v>4.866666666666667</v>
      </c>
      <c r="E304" s="69" t="s">
        <v>136</v>
      </c>
      <c r="F304" s="70">
        <v>28.866666666666667</v>
      </c>
      <c r="G304" s="67"/>
      <c r="H304" s="71"/>
      <c r="I304" s="72"/>
      <c r="J304" s="72"/>
      <c r="K304" s="34"/>
      <c r="L304" s="79">
        <v>304</v>
      </c>
      <c r="M304" s="79"/>
      <c r="N304" s="74"/>
      <c r="O304" s="81" t="s">
        <v>394</v>
      </c>
      <c r="P304" s="83">
        <v>43653.50570601852</v>
      </c>
      <c r="Q304" s="81" t="s">
        <v>440</v>
      </c>
      <c r="R304" s="81"/>
      <c r="S304" s="81"/>
      <c r="T304" s="81" t="s">
        <v>348</v>
      </c>
      <c r="U304" s="81"/>
      <c r="V304" s="85" t="s">
        <v>952</v>
      </c>
      <c r="W304" s="83">
        <v>43653.50570601852</v>
      </c>
      <c r="X304" s="85" t="s">
        <v>1090</v>
      </c>
      <c r="Y304" s="81"/>
      <c r="Z304" s="81"/>
      <c r="AA304" s="87" t="s">
        <v>1498</v>
      </c>
      <c r="AB304" s="81"/>
      <c r="AC304" s="81" t="b">
        <v>0</v>
      </c>
      <c r="AD304" s="81">
        <v>0</v>
      </c>
      <c r="AE304" s="87" t="s">
        <v>1832</v>
      </c>
      <c r="AF304" s="81" t="b">
        <v>0</v>
      </c>
      <c r="AG304" s="81" t="s">
        <v>1864</v>
      </c>
      <c r="AH304" s="81"/>
      <c r="AI304" s="87" t="s">
        <v>1832</v>
      </c>
      <c r="AJ304" s="81" t="b">
        <v>0</v>
      </c>
      <c r="AK304" s="81">
        <v>1</v>
      </c>
      <c r="AL304" s="87" t="s">
        <v>1497</v>
      </c>
      <c r="AM304" s="81" t="s">
        <v>1881</v>
      </c>
      <c r="AN304" s="81" t="b">
        <v>0</v>
      </c>
      <c r="AO304" s="87" t="s">
        <v>1497</v>
      </c>
      <c r="AP304" s="81" t="s">
        <v>176</v>
      </c>
      <c r="AQ304" s="81">
        <v>0</v>
      </c>
      <c r="AR304" s="81">
        <v>0</v>
      </c>
      <c r="AS304" s="81"/>
      <c r="AT304" s="81"/>
      <c r="AU304" s="81"/>
      <c r="AV304" s="81"/>
      <c r="AW304" s="81"/>
      <c r="AX304" s="81"/>
      <c r="AY304" s="81"/>
      <c r="AZ304" s="81"/>
      <c r="BA304">
        <v>5</v>
      </c>
      <c r="BB304" s="80" t="str">
        <f>REPLACE(INDEX(GroupVertices[Group],MATCH(Edges[[#This Row],[Vertex 1]],GroupVertices[Vertex],0)),1,1,"")</f>
        <v>3</v>
      </c>
      <c r="BC304" s="80" t="str">
        <f>REPLACE(INDEX(GroupVertices[Group],MATCH(Edges[[#This Row],[Vertex 2]],GroupVertices[Vertex],0)),1,1,"")</f>
        <v>3</v>
      </c>
    </row>
    <row r="305" spans="1:55" ht="15">
      <c r="A305" s="66" t="s">
        <v>280</v>
      </c>
      <c r="B305" s="66" t="s">
        <v>348</v>
      </c>
      <c r="C305" s="67" t="s">
        <v>3312</v>
      </c>
      <c r="D305" s="68">
        <v>4.866666666666667</v>
      </c>
      <c r="E305" s="69" t="s">
        <v>136</v>
      </c>
      <c r="F305" s="70">
        <v>28.866666666666667</v>
      </c>
      <c r="G305" s="67"/>
      <c r="H305" s="71"/>
      <c r="I305" s="72"/>
      <c r="J305" s="72"/>
      <c r="K305" s="34"/>
      <c r="L305" s="79">
        <v>305</v>
      </c>
      <c r="M305" s="79"/>
      <c r="N305" s="74"/>
      <c r="O305" s="81" t="s">
        <v>394</v>
      </c>
      <c r="P305" s="83">
        <v>43653.50577546296</v>
      </c>
      <c r="Q305" s="81" t="s">
        <v>441</v>
      </c>
      <c r="R305" s="85" t="s">
        <v>682</v>
      </c>
      <c r="S305" s="81" t="s">
        <v>749</v>
      </c>
      <c r="T305" s="81" t="s">
        <v>348</v>
      </c>
      <c r="U305" s="81"/>
      <c r="V305" s="85" t="s">
        <v>952</v>
      </c>
      <c r="W305" s="83">
        <v>43653.50577546296</v>
      </c>
      <c r="X305" s="85" t="s">
        <v>1092</v>
      </c>
      <c r="Y305" s="81"/>
      <c r="Z305" s="81"/>
      <c r="AA305" s="87" t="s">
        <v>1500</v>
      </c>
      <c r="AB305" s="81"/>
      <c r="AC305" s="81" t="b">
        <v>0</v>
      </c>
      <c r="AD305" s="81">
        <v>0</v>
      </c>
      <c r="AE305" s="87" t="s">
        <v>1832</v>
      </c>
      <c r="AF305" s="81" t="b">
        <v>0</v>
      </c>
      <c r="AG305" s="81" t="s">
        <v>1864</v>
      </c>
      <c r="AH305" s="81"/>
      <c r="AI305" s="87" t="s">
        <v>1832</v>
      </c>
      <c r="AJ305" s="81" t="b">
        <v>0</v>
      </c>
      <c r="AK305" s="81">
        <v>2</v>
      </c>
      <c r="AL305" s="87" t="s">
        <v>1495</v>
      </c>
      <c r="AM305" s="81" t="s">
        <v>1881</v>
      </c>
      <c r="AN305" s="81" t="b">
        <v>0</v>
      </c>
      <c r="AO305" s="87" t="s">
        <v>1495</v>
      </c>
      <c r="AP305" s="81" t="s">
        <v>176</v>
      </c>
      <c r="AQ305" s="81">
        <v>0</v>
      </c>
      <c r="AR305" s="81">
        <v>0</v>
      </c>
      <c r="AS305" s="81"/>
      <c r="AT305" s="81"/>
      <c r="AU305" s="81"/>
      <c r="AV305" s="81"/>
      <c r="AW305" s="81"/>
      <c r="AX305" s="81"/>
      <c r="AY305" s="81"/>
      <c r="AZ305" s="81"/>
      <c r="BA305">
        <v>5</v>
      </c>
      <c r="BB305" s="80" t="str">
        <f>REPLACE(INDEX(GroupVertices[Group],MATCH(Edges[[#This Row],[Vertex 1]],GroupVertices[Vertex],0)),1,1,"")</f>
        <v>3</v>
      </c>
      <c r="BC305" s="80" t="str">
        <f>REPLACE(INDEX(GroupVertices[Group],MATCH(Edges[[#This Row],[Vertex 2]],GroupVertices[Vertex],0)),1,1,"")</f>
        <v>3</v>
      </c>
    </row>
    <row r="306" spans="1:55" ht="15">
      <c r="A306" s="66" t="s">
        <v>282</v>
      </c>
      <c r="B306" s="66" t="s">
        <v>358</v>
      </c>
      <c r="C306" s="67" t="s">
        <v>3307</v>
      </c>
      <c r="D306" s="68">
        <v>3</v>
      </c>
      <c r="E306" s="69" t="s">
        <v>132</v>
      </c>
      <c r="F306" s="70">
        <v>35</v>
      </c>
      <c r="G306" s="67"/>
      <c r="H306" s="71"/>
      <c r="I306" s="72"/>
      <c r="J306" s="72"/>
      <c r="K306" s="34"/>
      <c r="L306" s="79">
        <v>306</v>
      </c>
      <c r="M306" s="79"/>
      <c r="N306" s="74"/>
      <c r="O306" s="81" t="s">
        <v>394</v>
      </c>
      <c r="P306" s="83">
        <v>43653.57538194444</v>
      </c>
      <c r="Q306" s="81" t="s">
        <v>421</v>
      </c>
      <c r="R306" s="81"/>
      <c r="S306" s="81"/>
      <c r="T306" s="81"/>
      <c r="U306" s="81"/>
      <c r="V306" s="85" t="s">
        <v>953</v>
      </c>
      <c r="W306" s="83">
        <v>43653.57538194444</v>
      </c>
      <c r="X306" s="85" t="s">
        <v>1096</v>
      </c>
      <c r="Y306" s="81"/>
      <c r="Z306" s="81"/>
      <c r="AA306" s="87" t="s">
        <v>1504</v>
      </c>
      <c r="AB306" s="81"/>
      <c r="AC306" s="81" t="b">
        <v>0</v>
      </c>
      <c r="AD306" s="81">
        <v>0</v>
      </c>
      <c r="AE306" s="87" t="s">
        <v>1832</v>
      </c>
      <c r="AF306" s="81" t="b">
        <v>0</v>
      </c>
      <c r="AG306" s="81" t="s">
        <v>1864</v>
      </c>
      <c r="AH306" s="81"/>
      <c r="AI306" s="87" t="s">
        <v>1832</v>
      </c>
      <c r="AJ306" s="81" t="b">
        <v>0</v>
      </c>
      <c r="AK306" s="81">
        <v>3</v>
      </c>
      <c r="AL306" s="87" t="s">
        <v>1743</v>
      </c>
      <c r="AM306" s="81" t="s">
        <v>1879</v>
      </c>
      <c r="AN306" s="81" t="b">
        <v>0</v>
      </c>
      <c r="AO306" s="87" t="s">
        <v>1743</v>
      </c>
      <c r="AP306" s="81" t="s">
        <v>176</v>
      </c>
      <c r="AQ306" s="81">
        <v>0</v>
      </c>
      <c r="AR306" s="81">
        <v>0</v>
      </c>
      <c r="AS306" s="81"/>
      <c r="AT306" s="81"/>
      <c r="AU306" s="81"/>
      <c r="AV306" s="81"/>
      <c r="AW306" s="81"/>
      <c r="AX306" s="81"/>
      <c r="AY306" s="81"/>
      <c r="AZ306" s="81"/>
      <c r="BA306">
        <v>1</v>
      </c>
      <c r="BB306" s="80" t="str">
        <f>REPLACE(INDEX(GroupVertices[Group],MATCH(Edges[[#This Row],[Vertex 1]],GroupVertices[Vertex],0)),1,1,"")</f>
        <v>1</v>
      </c>
      <c r="BC306" s="80" t="str">
        <f>REPLACE(INDEX(GroupVertices[Group],MATCH(Edges[[#This Row],[Vertex 2]],GroupVertices[Vertex],0)),1,1,"")</f>
        <v>1</v>
      </c>
    </row>
    <row r="307" spans="1:55" ht="15">
      <c r="A307" s="66" t="s">
        <v>282</v>
      </c>
      <c r="B307" s="66" t="s">
        <v>303</v>
      </c>
      <c r="C307" s="67" t="s">
        <v>3307</v>
      </c>
      <c r="D307" s="68">
        <v>3</v>
      </c>
      <c r="E307" s="69" t="s">
        <v>132</v>
      </c>
      <c r="F307" s="70">
        <v>35</v>
      </c>
      <c r="G307" s="67"/>
      <c r="H307" s="71"/>
      <c r="I307" s="72"/>
      <c r="J307" s="72"/>
      <c r="K307" s="34"/>
      <c r="L307" s="79">
        <v>307</v>
      </c>
      <c r="M307" s="79"/>
      <c r="N307" s="74"/>
      <c r="O307" s="81" t="s">
        <v>394</v>
      </c>
      <c r="P307" s="83">
        <v>43653.57538194444</v>
      </c>
      <c r="Q307" s="81" t="s">
        <v>421</v>
      </c>
      <c r="R307" s="81"/>
      <c r="S307" s="81"/>
      <c r="T307" s="81"/>
      <c r="U307" s="81"/>
      <c r="V307" s="85" t="s">
        <v>953</v>
      </c>
      <c r="W307" s="83">
        <v>43653.57538194444</v>
      </c>
      <c r="X307" s="85" t="s">
        <v>1096</v>
      </c>
      <c r="Y307" s="81"/>
      <c r="Z307" s="81"/>
      <c r="AA307" s="87" t="s">
        <v>1504</v>
      </c>
      <c r="AB307" s="81"/>
      <c r="AC307" s="81" t="b">
        <v>0</v>
      </c>
      <c r="AD307" s="81">
        <v>0</v>
      </c>
      <c r="AE307" s="87" t="s">
        <v>1832</v>
      </c>
      <c r="AF307" s="81" t="b">
        <v>0</v>
      </c>
      <c r="AG307" s="81" t="s">
        <v>1864</v>
      </c>
      <c r="AH307" s="81"/>
      <c r="AI307" s="87" t="s">
        <v>1832</v>
      </c>
      <c r="AJ307" s="81" t="b">
        <v>0</v>
      </c>
      <c r="AK307" s="81">
        <v>3</v>
      </c>
      <c r="AL307" s="87" t="s">
        <v>1743</v>
      </c>
      <c r="AM307" s="81" t="s">
        <v>1879</v>
      </c>
      <c r="AN307" s="81" t="b">
        <v>0</v>
      </c>
      <c r="AO307" s="87" t="s">
        <v>1743</v>
      </c>
      <c r="AP307" s="81" t="s">
        <v>176</v>
      </c>
      <c r="AQ307" s="81">
        <v>0</v>
      </c>
      <c r="AR307" s="81">
        <v>0</v>
      </c>
      <c r="AS307" s="81"/>
      <c r="AT307" s="81"/>
      <c r="AU307" s="81"/>
      <c r="AV307" s="81"/>
      <c r="AW307" s="81"/>
      <c r="AX307" s="81"/>
      <c r="AY307" s="81"/>
      <c r="AZ307" s="81"/>
      <c r="BA307">
        <v>1</v>
      </c>
      <c r="BB307" s="80" t="str">
        <f>REPLACE(INDEX(GroupVertices[Group],MATCH(Edges[[#This Row],[Vertex 1]],GroupVertices[Vertex],0)),1,1,"")</f>
        <v>1</v>
      </c>
      <c r="BC307" s="80" t="str">
        <f>REPLACE(INDEX(GroupVertices[Group],MATCH(Edges[[#This Row],[Vertex 2]],GroupVertices[Vertex],0)),1,1,"")</f>
        <v>1</v>
      </c>
    </row>
    <row r="308" spans="1:55" ht="15">
      <c r="A308" s="66" t="s">
        <v>283</v>
      </c>
      <c r="B308" s="66" t="s">
        <v>366</v>
      </c>
      <c r="C308" s="67" t="s">
        <v>3307</v>
      </c>
      <c r="D308" s="68">
        <v>3</v>
      </c>
      <c r="E308" s="69" t="s">
        <v>132</v>
      </c>
      <c r="F308" s="70">
        <v>35</v>
      </c>
      <c r="G308" s="67"/>
      <c r="H308" s="71"/>
      <c r="I308" s="72"/>
      <c r="J308" s="72"/>
      <c r="K308" s="34"/>
      <c r="L308" s="79">
        <v>308</v>
      </c>
      <c r="M308" s="79"/>
      <c r="N308" s="74"/>
      <c r="O308" s="81" t="s">
        <v>395</v>
      </c>
      <c r="P308" s="83">
        <v>43647.215787037036</v>
      </c>
      <c r="Q308" s="81" t="s">
        <v>442</v>
      </c>
      <c r="R308" s="81"/>
      <c r="S308" s="81"/>
      <c r="T308" s="81"/>
      <c r="U308" s="81"/>
      <c r="V308" s="85" t="s">
        <v>954</v>
      </c>
      <c r="W308" s="83">
        <v>43647.215787037036</v>
      </c>
      <c r="X308" s="85" t="s">
        <v>1097</v>
      </c>
      <c r="Y308" s="81"/>
      <c r="Z308" s="81"/>
      <c r="AA308" s="87" t="s">
        <v>1505</v>
      </c>
      <c r="AB308" s="87" t="s">
        <v>1823</v>
      </c>
      <c r="AC308" s="81" t="b">
        <v>0</v>
      </c>
      <c r="AD308" s="81">
        <v>0</v>
      </c>
      <c r="AE308" s="87" t="s">
        <v>1840</v>
      </c>
      <c r="AF308" s="81" t="b">
        <v>0</v>
      </c>
      <c r="AG308" s="81" t="s">
        <v>1867</v>
      </c>
      <c r="AH308" s="81"/>
      <c r="AI308" s="87" t="s">
        <v>1832</v>
      </c>
      <c r="AJ308" s="81" t="b">
        <v>0</v>
      </c>
      <c r="AK308" s="81">
        <v>0</v>
      </c>
      <c r="AL308" s="87" t="s">
        <v>1832</v>
      </c>
      <c r="AM308" s="81" t="s">
        <v>1881</v>
      </c>
      <c r="AN308" s="81" t="b">
        <v>0</v>
      </c>
      <c r="AO308" s="87" t="s">
        <v>1823</v>
      </c>
      <c r="AP308" s="81" t="s">
        <v>176</v>
      </c>
      <c r="AQ308" s="81">
        <v>0</v>
      </c>
      <c r="AR308" s="81">
        <v>0</v>
      </c>
      <c r="AS308" s="81"/>
      <c r="AT308" s="81"/>
      <c r="AU308" s="81"/>
      <c r="AV308" s="81"/>
      <c r="AW308" s="81"/>
      <c r="AX308" s="81"/>
      <c r="AY308" s="81"/>
      <c r="AZ308" s="81"/>
      <c r="BA308">
        <v>1</v>
      </c>
      <c r="BB308" s="80" t="str">
        <f>REPLACE(INDEX(GroupVertices[Group],MATCH(Edges[[#This Row],[Vertex 1]],GroupVertices[Vertex],0)),1,1,"")</f>
        <v>8</v>
      </c>
      <c r="BC308" s="80" t="str">
        <f>REPLACE(INDEX(GroupVertices[Group],MATCH(Edges[[#This Row],[Vertex 2]],GroupVertices[Vertex],0)),1,1,"")</f>
        <v>8</v>
      </c>
    </row>
    <row r="309" spans="1:55" ht="15">
      <c r="A309" s="66" t="s">
        <v>283</v>
      </c>
      <c r="B309" s="66" t="s">
        <v>366</v>
      </c>
      <c r="C309" s="67" t="s">
        <v>3307</v>
      </c>
      <c r="D309" s="68">
        <v>3</v>
      </c>
      <c r="E309" s="69" t="s">
        <v>132</v>
      </c>
      <c r="F309" s="70">
        <v>35</v>
      </c>
      <c r="G309" s="67"/>
      <c r="H309" s="71"/>
      <c r="I309" s="72"/>
      <c r="J309" s="72"/>
      <c r="K309" s="34"/>
      <c r="L309" s="79">
        <v>309</v>
      </c>
      <c r="M309" s="79"/>
      <c r="N309" s="74"/>
      <c r="O309" s="81" t="s">
        <v>394</v>
      </c>
      <c r="P309" s="83">
        <v>43653.44149305556</v>
      </c>
      <c r="Q309" s="81" t="s">
        <v>443</v>
      </c>
      <c r="R309" s="81"/>
      <c r="S309" s="81"/>
      <c r="T309" s="81"/>
      <c r="U309" s="81"/>
      <c r="V309" s="85" t="s">
        <v>954</v>
      </c>
      <c r="W309" s="83">
        <v>43653.44149305556</v>
      </c>
      <c r="X309" s="85" t="s">
        <v>1098</v>
      </c>
      <c r="Y309" s="81"/>
      <c r="Z309" s="81"/>
      <c r="AA309" s="87" t="s">
        <v>1506</v>
      </c>
      <c r="AB309" s="87" t="s">
        <v>1824</v>
      </c>
      <c r="AC309" s="81" t="b">
        <v>0</v>
      </c>
      <c r="AD309" s="81">
        <v>1</v>
      </c>
      <c r="AE309" s="87" t="s">
        <v>1841</v>
      </c>
      <c r="AF309" s="81" t="b">
        <v>0</v>
      </c>
      <c r="AG309" s="81" t="s">
        <v>1864</v>
      </c>
      <c r="AH309" s="81"/>
      <c r="AI309" s="87" t="s">
        <v>1832</v>
      </c>
      <c r="AJ309" s="81" t="b">
        <v>0</v>
      </c>
      <c r="AK309" s="81">
        <v>0</v>
      </c>
      <c r="AL309" s="87" t="s">
        <v>1832</v>
      </c>
      <c r="AM309" s="81" t="s">
        <v>1881</v>
      </c>
      <c r="AN309" s="81" t="b">
        <v>0</v>
      </c>
      <c r="AO309" s="87" t="s">
        <v>1824</v>
      </c>
      <c r="AP309" s="81" t="s">
        <v>176</v>
      </c>
      <c r="AQ309" s="81">
        <v>0</v>
      </c>
      <c r="AR309" s="81">
        <v>0</v>
      </c>
      <c r="AS309" s="81"/>
      <c r="AT309" s="81"/>
      <c r="AU309" s="81"/>
      <c r="AV309" s="81"/>
      <c r="AW309" s="81"/>
      <c r="AX309" s="81"/>
      <c r="AY309" s="81"/>
      <c r="AZ309" s="81"/>
      <c r="BA309">
        <v>1</v>
      </c>
      <c r="BB309" s="80" t="str">
        <f>REPLACE(INDEX(GroupVertices[Group],MATCH(Edges[[#This Row],[Vertex 1]],GroupVertices[Vertex],0)),1,1,"")</f>
        <v>8</v>
      </c>
      <c r="BC309" s="80" t="str">
        <f>REPLACE(INDEX(GroupVertices[Group],MATCH(Edges[[#This Row],[Vertex 2]],GroupVertices[Vertex],0)),1,1,"")</f>
        <v>8</v>
      </c>
    </row>
    <row r="310" spans="1:55" ht="15">
      <c r="A310" s="66" t="s">
        <v>283</v>
      </c>
      <c r="B310" s="66" t="s">
        <v>367</v>
      </c>
      <c r="C310" s="67" t="s">
        <v>3307</v>
      </c>
      <c r="D310" s="68">
        <v>3</v>
      </c>
      <c r="E310" s="69" t="s">
        <v>132</v>
      </c>
      <c r="F310" s="70">
        <v>35</v>
      </c>
      <c r="G310" s="67"/>
      <c r="H310" s="71"/>
      <c r="I310" s="72"/>
      <c r="J310" s="72"/>
      <c r="K310" s="34"/>
      <c r="L310" s="79">
        <v>310</v>
      </c>
      <c r="M310" s="79"/>
      <c r="N310" s="74"/>
      <c r="O310" s="81" t="s">
        <v>395</v>
      </c>
      <c r="P310" s="83">
        <v>43653.44149305556</v>
      </c>
      <c r="Q310" s="81" t="s">
        <v>443</v>
      </c>
      <c r="R310" s="81"/>
      <c r="S310" s="81"/>
      <c r="T310" s="81"/>
      <c r="U310" s="81"/>
      <c r="V310" s="85" t="s">
        <v>954</v>
      </c>
      <c r="W310" s="83">
        <v>43653.44149305556</v>
      </c>
      <c r="X310" s="85" t="s">
        <v>1098</v>
      </c>
      <c r="Y310" s="81"/>
      <c r="Z310" s="81"/>
      <c r="AA310" s="87" t="s">
        <v>1506</v>
      </c>
      <c r="AB310" s="87" t="s">
        <v>1824</v>
      </c>
      <c r="AC310" s="81" t="b">
        <v>0</v>
      </c>
      <c r="AD310" s="81">
        <v>1</v>
      </c>
      <c r="AE310" s="87" t="s">
        <v>1841</v>
      </c>
      <c r="AF310" s="81" t="b">
        <v>0</v>
      </c>
      <c r="AG310" s="81" t="s">
        <v>1864</v>
      </c>
      <c r="AH310" s="81"/>
      <c r="AI310" s="87" t="s">
        <v>1832</v>
      </c>
      <c r="AJ310" s="81" t="b">
        <v>0</v>
      </c>
      <c r="AK310" s="81">
        <v>0</v>
      </c>
      <c r="AL310" s="87" t="s">
        <v>1832</v>
      </c>
      <c r="AM310" s="81" t="s">
        <v>1881</v>
      </c>
      <c r="AN310" s="81" t="b">
        <v>0</v>
      </c>
      <c r="AO310" s="87" t="s">
        <v>1824</v>
      </c>
      <c r="AP310" s="81" t="s">
        <v>176</v>
      </c>
      <c r="AQ310" s="81">
        <v>0</v>
      </c>
      <c r="AR310" s="81">
        <v>0</v>
      </c>
      <c r="AS310" s="81"/>
      <c r="AT310" s="81"/>
      <c r="AU310" s="81"/>
      <c r="AV310" s="81"/>
      <c r="AW310" s="81"/>
      <c r="AX310" s="81"/>
      <c r="AY310" s="81"/>
      <c r="AZ310" s="81"/>
      <c r="BA310">
        <v>1</v>
      </c>
      <c r="BB310" s="80" t="str">
        <f>REPLACE(INDEX(GroupVertices[Group],MATCH(Edges[[#This Row],[Vertex 1]],GroupVertices[Vertex],0)),1,1,"")</f>
        <v>8</v>
      </c>
      <c r="BC310" s="80" t="str">
        <f>REPLACE(INDEX(GroupVertices[Group],MATCH(Edges[[#This Row],[Vertex 2]],GroupVertices[Vertex],0)),1,1,"")</f>
        <v>8</v>
      </c>
    </row>
    <row r="311" spans="1:55" ht="15">
      <c r="A311" s="66" t="s">
        <v>283</v>
      </c>
      <c r="B311" s="66" t="s">
        <v>368</v>
      </c>
      <c r="C311" s="67" t="s">
        <v>3307</v>
      </c>
      <c r="D311" s="68">
        <v>3</v>
      </c>
      <c r="E311" s="69" t="s">
        <v>132</v>
      </c>
      <c r="F311" s="70">
        <v>35</v>
      </c>
      <c r="G311" s="67"/>
      <c r="H311" s="71"/>
      <c r="I311" s="72"/>
      <c r="J311" s="72"/>
      <c r="K311" s="34"/>
      <c r="L311" s="79">
        <v>311</v>
      </c>
      <c r="M311" s="79"/>
      <c r="N311" s="74"/>
      <c r="O311" s="81" t="s">
        <v>395</v>
      </c>
      <c r="P311" s="83">
        <v>43653.44462962963</v>
      </c>
      <c r="Q311" s="81" t="s">
        <v>444</v>
      </c>
      <c r="R311" s="81"/>
      <c r="S311" s="81"/>
      <c r="T311" s="81" t="s">
        <v>786</v>
      </c>
      <c r="U311" s="81"/>
      <c r="V311" s="85" t="s">
        <v>954</v>
      </c>
      <c r="W311" s="83">
        <v>43653.44462962963</v>
      </c>
      <c r="X311" s="85" t="s">
        <v>1099</v>
      </c>
      <c r="Y311" s="81"/>
      <c r="Z311" s="81"/>
      <c r="AA311" s="87" t="s">
        <v>1507</v>
      </c>
      <c r="AB311" s="81"/>
      <c r="AC311" s="81" t="b">
        <v>0</v>
      </c>
      <c r="AD311" s="81">
        <v>0</v>
      </c>
      <c r="AE311" s="87" t="s">
        <v>1842</v>
      </c>
      <c r="AF311" s="81" t="b">
        <v>0</v>
      </c>
      <c r="AG311" s="81" t="s">
        <v>1864</v>
      </c>
      <c r="AH311" s="81"/>
      <c r="AI311" s="87" t="s">
        <v>1832</v>
      </c>
      <c r="AJ311" s="81" t="b">
        <v>0</v>
      </c>
      <c r="AK311" s="81">
        <v>0</v>
      </c>
      <c r="AL311" s="87" t="s">
        <v>1832</v>
      </c>
      <c r="AM311" s="81" t="s">
        <v>1881</v>
      </c>
      <c r="AN311" s="81" t="b">
        <v>0</v>
      </c>
      <c r="AO311" s="87" t="s">
        <v>1507</v>
      </c>
      <c r="AP311" s="81" t="s">
        <v>176</v>
      </c>
      <c r="AQ311" s="81">
        <v>0</v>
      </c>
      <c r="AR311" s="81">
        <v>0</v>
      </c>
      <c r="AS311" s="81"/>
      <c r="AT311" s="81"/>
      <c r="AU311" s="81"/>
      <c r="AV311" s="81"/>
      <c r="AW311" s="81"/>
      <c r="AX311" s="81"/>
      <c r="AY311" s="81"/>
      <c r="AZ311" s="81"/>
      <c r="BA311">
        <v>1</v>
      </c>
      <c r="BB311" s="80" t="str">
        <f>REPLACE(INDEX(GroupVertices[Group],MATCH(Edges[[#This Row],[Vertex 1]],GroupVertices[Vertex],0)),1,1,"")</f>
        <v>8</v>
      </c>
      <c r="BC311" s="80" t="str">
        <f>REPLACE(INDEX(GroupVertices[Group],MATCH(Edges[[#This Row],[Vertex 2]],GroupVertices[Vertex],0)),1,1,"")</f>
        <v>8</v>
      </c>
    </row>
    <row r="312" spans="1:55" ht="15">
      <c r="A312" s="66" t="s">
        <v>283</v>
      </c>
      <c r="B312" s="66" t="s">
        <v>369</v>
      </c>
      <c r="C312" s="67" t="s">
        <v>3307</v>
      </c>
      <c r="D312" s="68">
        <v>3</v>
      </c>
      <c r="E312" s="69" t="s">
        <v>132</v>
      </c>
      <c r="F312" s="70">
        <v>35</v>
      </c>
      <c r="G312" s="67"/>
      <c r="H312" s="71"/>
      <c r="I312" s="72"/>
      <c r="J312" s="72"/>
      <c r="K312" s="34"/>
      <c r="L312" s="79">
        <v>312</v>
      </c>
      <c r="M312" s="79"/>
      <c r="N312" s="74"/>
      <c r="O312" s="81" t="s">
        <v>395</v>
      </c>
      <c r="P312" s="83">
        <v>43647.22143518519</v>
      </c>
      <c r="Q312" s="81" t="s">
        <v>445</v>
      </c>
      <c r="R312" s="81"/>
      <c r="S312" s="81"/>
      <c r="T312" s="81"/>
      <c r="U312" s="81"/>
      <c r="V312" s="85" t="s">
        <v>954</v>
      </c>
      <c r="W312" s="83">
        <v>43647.22143518519</v>
      </c>
      <c r="X312" s="85" t="s">
        <v>1100</v>
      </c>
      <c r="Y312" s="81"/>
      <c r="Z312" s="81"/>
      <c r="AA312" s="87" t="s">
        <v>1508</v>
      </c>
      <c r="AB312" s="87" t="s">
        <v>1825</v>
      </c>
      <c r="AC312" s="81" t="b">
        <v>0</v>
      </c>
      <c r="AD312" s="81">
        <v>0</v>
      </c>
      <c r="AE312" s="87" t="s">
        <v>1843</v>
      </c>
      <c r="AF312" s="81" t="b">
        <v>0</v>
      </c>
      <c r="AG312" s="81" t="s">
        <v>1868</v>
      </c>
      <c r="AH312" s="81"/>
      <c r="AI312" s="87" t="s">
        <v>1832</v>
      </c>
      <c r="AJ312" s="81" t="b">
        <v>0</v>
      </c>
      <c r="AK312" s="81">
        <v>0</v>
      </c>
      <c r="AL312" s="87" t="s">
        <v>1832</v>
      </c>
      <c r="AM312" s="81" t="s">
        <v>1881</v>
      </c>
      <c r="AN312" s="81" t="b">
        <v>0</v>
      </c>
      <c r="AO312" s="87" t="s">
        <v>1825</v>
      </c>
      <c r="AP312" s="81" t="s">
        <v>176</v>
      </c>
      <c r="AQ312" s="81">
        <v>0</v>
      </c>
      <c r="AR312" s="81">
        <v>0</v>
      </c>
      <c r="AS312" s="81"/>
      <c r="AT312" s="81"/>
      <c r="AU312" s="81"/>
      <c r="AV312" s="81"/>
      <c r="AW312" s="81"/>
      <c r="AX312" s="81"/>
      <c r="AY312" s="81"/>
      <c r="AZ312" s="81"/>
      <c r="BA312">
        <v>1</v>
      </c>
      <c r="BB312" s="80" t="str">
        <f>REPLACE(INDEX(GroupVertices[Group],MATCH(Edges[[#This Row],[Vertex 1]],GroupVertices[Vertex],0)),1,1,"")</f>
        <v>8</v>
      </c>
      <c r="BC312" s="80" t="str">
        <f>REPLACE(INDEX(GroupVertices[Group],MATCH(Edges[[#This Row],[Vertex 2]],GroupVertices[Vertex],0)),1,1,"")</f>
        <v>8</v>
      </c>
    </row>
    <row r="313" spans="1:55" ht="15">
      <c r="A313" s="66" t="s">
        <v>283</v>
      </c>
      <c r="B313" s="66" t="s">
        <v>369</v>
      </c>
      <c r="C313" s="67" t="s">
        <v>3307</v>
      </c>
      <c r="D313" s="68">
        <v>3</v>
      </c>
      <c r="E313" s="69" t="s">
        <v>132</v>
      </c>
      <c r="F313" s="70">
        <v>35</v>
      </c>
      <c r="G313" s="67"/>
      <c r="H313" s="71"/>
      <c r="I313" s="72"/>
      <c r="J313" s="72"/>
      <c r="K313" s="34"/>
      <c r="L313" s="79">
        <v>313</v>
      </c>
      <c r="M313" s="79"/>
      <c r="N313" s="74"/>
      <c r="O313" s="81" t="s">
        <v>394</v>
      </c>
      <c r="P313" s="83">
        <v>43654.337002314816</v>
      </c>
      <c r="Q313" s="81" t="s">
        <v>446</v>
      </c>
      <c r="R313" s="81"/>
      <c r="S313" s="81"/>
      <c r="T313" s="81" t="s">
        <v>787</v>
      </c>
      <c r="U313" s="81"/>
      <c r="V313" s="85" t="s">
        <v>954</v>
      </c>
      <c r="W313" s="83">
        <v>43654.337002314816</v>
      </c>
      <c r="X313" s="85" t="s">
        <v>1101</v>
      </c>
      <c r="Y313" s="81"/>
      <c r="Z313" s="81"/>
      <c r="AA313" s="87" t="s">
        <v>1509</v>
      </c>
      <c r="AB313" s="87" t="s">
        <v>1826</v>
      </c>
      <c r="AC313" s="81" t="b">
        <v>0</v>
      </c>
      <c r="AD313" s="81">
        <v>0</v>
      </c>
      <c r="AE313" s="87" t="s">
        <v>1844</v>
      </c>
      <c r="AF313" s="81" t="b">
        <v>0</v>
      </c>
      <c r="AG313" s="81" t="s">
        <v>1865</v>
      </c>
      <c r="AH313" s="81"/>
      <c r="AI313" s="87" t="s">
        <v>1832</v>
      </c>
      <c r="AJ313" s="81" t="b">
        <v>0</v>
      </c>
      <c r="AK313" s="81">
        <v>0</v>
      </c>
      <c r="AL313" s="87" t="s">
        <v>1832</v>
      </c>
      <c r="AM313" s="81" t="s">
        <v>1881</v>
      </c>
      <c r="AN313" s="81" t="b">
        <v>0</v>
      </c>
      <c r="AO313" s="87" t="s">
        <v>1826</v>
      </c>
      <c r="AP313" s="81" t="s">
        <v>176</v>
      </c>
      <c r="AQ313" s="81">
        <v>0</v>
      </c>
      <c r="AR313" s="81">
        <v>0</v>
      </c>
      <c r="AS313" s="81"/>
      <c r="AT313" s="81"/>
      <c r="AU313" s="81"/>
      <c r="AV313" s="81"/>
      <c r="AW313" s="81"/>
      <c r="AX313" s="81"/>
      <c r="AY313" s="81"/>
      <c r="AZ313" s="81"/>
      <c r="BA313">
        <v>1</v>
      </c>
      <c r="BB313" s="80" t="str">
        <f>REPLACE(INDEX(GroupVertices[Group],MATCH(Edges[[#This Row],[Vertex 1]],GroupVertices[Vertex],0)),1,1,"")</f>
        <v>8</v>
      </c>
      <c r="BC313" s="80" t="str">
        <f>REPLACE(INDEX(GroupVertices[Group],MATCH(Edges[[#This Row],[Vertex 2]],GroupVertices[Vertex],0)),1,1,"")</f>
        <v>8</v>
      </c>
    </row>
    <row r="314" spans="1:55" ht="15">
      <c r="A314" s="66" t="s">
        <v>283</v>
      </c>
      <c r="B314" s="66" t="s">
        <v>370</v>
      </c>
      <c r="C314" s="67" t="s">
        <v>3307</v>
      </c>
      <c r="D314" s="68">
        <v>3</v>
      </c>
      <c r="E314" s="69" t="s">
        <v>132</v>
      </c>
      <c r="F314" s="70">
        <v>35</v>
      </c>
      <c r="G314" s="67"/>
      <c r="H314" s="71"/>
      <c r="I314" s="72"/>
      <c r="J314" s="72"/>
      <c r="K314" s="34"/>
      <c r="L314" s="79">
        <v>314</v>
      </c>
      <c r="M314" s="79"/>
      <c r="N314" s="74"/>
      <c r="O314" s="81" t="s">
        <v>395</v>
      </c>
      <c r="P314" s="83">
        <v>43654.337002314816</v>
      </c>
      <c r="Q314" s="81" t="s">
        <v>446</v>
      </c>
      <c r="R314" s="81"/>
      <c r="S314" s="81"/>
      <c r="T314" s="81" t="s">
        <v>787</v>
      </c>
      <c r="U314" s="81"/>
      <c r="V314" s="85" t="s">
        <v>954</v>
      </c>
      <c r="W314" s="83">
        <v>43654.337002314816</v>
      </c>
      <c r="X314" s="85" t="s">
        <v>1101</v>
      </c>
      <c r="Y314" s="81"/>
      <c r="Z314" s="81"/>
      <c r="AA314" s="87" t="s">
        <v>1509</v>
      </c>
      <c r="AB314" s="87" t="s">
        <v>1826</v>
      </c>
      <c r="AC314" s="81" t="b">
        <v>0</v>
      </c>
      <c r="AD314" s="81">
        <v>0</v>
      </c>
      <c r="AE314" s="87" t="s">
        <v>1844</v>
      </c>
      <c r="AF314" s="81" t="b">
        <v>0</v>
      </c>
      <c r="AG314" s="81" t="s">
        <v>1865</v>
      </c>
      <c r="AH314" s="81"/>
      <c r="AI314" s="87" t="s">
        <v>1832</v>
      </c>
      <c r="AJ314" s="81" t="b">
        <v>0</v>
      </c>
      <c r="AK314" s="81">
        <v>0</v>
      </c>
      <c r="AL314" s="87" t="s">
        <v>1832</v>
      </c>
      <c r="AM314" s="81" t="s">
        <v>1881</v>
      </c>
      <c r="AN314" s="81" t="b">
        <v>0</v>
      </c>
      <c r="AO314" s="87" t="s">
        <v>1826</v>
      </c>
      <c r="AP314" s="81" t="s">
        <v>176</v>
      </c>
      <c r="AQ314" s="81">
        <v>0</v>
      </c>
      <c r="AR314" s="81">
        <v>0</v>
      </c>
      <c r="AS314" s="81"/>
      <c r="AT314" s="81"/>
      <c r="AU314" s="81"/>
      <c r="AV314" s="81"/>
      <c r="AW314" s="81"/>
      <c r="AX314" s="81"/>
      <c r="AY314" s="81"/>
      <c r="AZ314" s="81"/>
      <c r="BA314">
        <v>1</v>
      </c>
      <c r="BB314" s="80" t="str">
        <f>REPLACE(INDEX(GroupVertices[Group],MATCH(Edges[[#This Row],[Vertex 1]],GroupVertices[Vertex],0)),1,1,"")</f>
        <v>8</v>
      </c>
      <c r="BC314" s="80" t="str">
        <f>REPLACE(INDEX(GroupVertices[Group],MATCH(Edges[[#This Row],[Vertex 2]],GroupVertices[Vertex],0)),1,1,"")</f>
        <v>8</v>
      </c>
    </row>
    <row r="315" spans="1:55" ht="15">
      <c r="A315" s="66" t="s">
        <v>284</v>
      </c>
      <c r="B315" s="66" t="s">
        <v>328</v>
      </c>
      <c r="C315" s="67" t="s">
        <v>3307</v>
      </c>
      <c r="D315" s="68">
        <v>3</v>
      </c>
      <c r="E315" s="69" t="s">
        <v>132</v>
      </c>
      <c r="F315" s="70">
        <v>35</v>
      </c>
      <c r="G315" s="67"/>
      <c r="H315" s="71"/>
      <c r="I315" s="72"/>
      <c r="J315" s="72"/>
      <c r="K315" s="34"/>
      <c r="L315" s="79">
        <v>315</v>
      </c>
      <c r="M315" s="79"/>
      <c r="N315" s="74"/>
      <c r="O315" s="81" t="s">
        <v>394</v>
      </c>
      <c r="P315" s="83">
        <v>43654.68579861111</v>
      </c>
      <c r="Q315" s="81" t="s">
        <v>447</v>
      </c>
      <c r="R315" s="85" t="s">
        <v>691</v>
      </c>
      <c r="S315" s="81" t="s">
        <v>751</v>
      </c>
      <c r="T315" s="81" t="s">
        <v>788</v>
      </c>
      <c r="U315" s="81"/>
      <c r="V315" s="85" t="s">
        <v>955</v>
      </c>
      <c r="W315" s="83">
        <v>43654.68579861111</v>
      </c>
      <c r="X315" s="85" t="s">
        <v>1102</v>
      </c>
      <c r="Y315" s="81"/>
      <c r="Z315" s="81"/>
      <c r="AA315" s="87" t="s">
        <v>1510</v>
      </c>
      <c r="AB315" s="81"/>
      <c r="AC315" s="81" t="b">
        <v>0</v>
      </c>
      <c r="AD315" s="81">
        <v>0</v>
      </c>
      <c r="AE315" s="87" t="s">
        <v>1832</v>
      </c>
      <c r="AF315" s="81" t="b">
        <v>1</v>
      </c>
      <c r="AG315" s="81" t="s">
        <v>1864</v>
      </c>
      <c r="AH315" s="81"/>
      <c r="AI315" s="87" t="s">
        <v>1812</v>
      </c>
      <c r="AJ315" s="81" t="b">
        <v>0</v>
      </c>
      <c r="AK315" s="81">
        <v>2</v>
      </c>
      <c r="AL315" s="87" t="s">
        <v>1649</v>
      </c>
      <c r="AM315" s="81" t="s">
        <v>1879</v>
      </c>
      <c r="AN315" s="81" t="b">
        <v>0</v>
      </c>
      <c r="AO315" s="87" t="s">
        <v>1649</v>
      </c>
      <c r="AP315" s="81" t="s">
        <v>176</v>
      </c>
      <c r="AQ315" s="81">
        <v>0</v>
      </c>
      <c r="AR315" s="81">
        <v>0</v>
      </c>
      <c r="AS315" s="81"/>
      <c r="AT315" s="81"/>
      <c r="AU315" s="81"/>
      <c r="AV315" s="81"/>
      <c r="AW315" s="81"/>
      <c r="AX315" s="81"/>
      <c r="AY315" s="81"/>
      <c r="AZ315" s="81"/>
      <c r="BA315">
        <v>1</v>
      </c>
      <c r="BB315" s="80" t="str">
        <f>REPLACE(INDEX(GroupVertices[Group],MATCH(Edges[[#This Row],[Vertex 1]],GroupVertices[Vertex],0)),1,1,"")</f>
        <v>2</v>
      </c>
      <c r="BC315" s="80" t="str">
        <f>REPLACE(INDEX(GroupVertices[Group],MATCH(Edges[[#This Row],[Vertex 2]],GroupVertices[Vertex],0)),1,1,"")</f>
        <v>2</v>
      </c>
    </row>
    <row r="316" spans="1:55" ht="15">
      <c r="A316" s="66" t="s">
        <v>285</v>
      </c>
      <c r="B316" s="66" t="s">
        <v>288</v>
      </c>
      <c r="C316" s="67" t="s">
        <v>3307</v>
      </c>
      <c r="D316" s="68">
        <v>3</v>
      </c>
      <c r="E316" s="69" t="s">
        <v>132</v>
      </c>
      <c r="F316" s="70">
        <v>35</v>
      </c>
      <c r="G316" s="67"/>
      <c r="H316" s="71"/>
      <c r="I316" s="72"/>
      <c r="J316" s="72"/>
      <c r="K316" s="34"/>
      <c r="L316" s="79">
        <v>316</v>
      </c>
      <c r="M316" s="79"/>
      <c r="N316" s="74"/>
      <c r="O316" s="81" t="s">
        <v>394</v>
      </c>
      <c r="P316" s="83">
        <v>43655.22486111111</v>
      </c>
      <c r="Q316" s="81" t="s">
        <v>448</v>
      </c>
      <c r="R316" s="81"/>
      <c r="S316" s="81"/>
      <c r="T316" s="81"/>
      <c r="U316" s="81"/>
      <c r="V316" s="85" t="s">
        <v>956</v>
      </c>
      <c r="W316" s="83">
        <v>43655.22486111111</v>
      </c>
      <c r="X316" s="85" t="s">
        <v>1103</v>
      </c>
      <c r="Y316" s="81"/>
      <c r="Z316" s="81"/>
      <c r="AA316" s="87" t="s">
        <v>1511</v>
      </c>
      <c r="AB316" s="81"/>
      <c r="AC316" s="81" t="b">
        <v>0</v>
      </c>
      <c r="AD316" s="81">
        <v>0</v>
      </c>
      <c r="AE316" s="87" t="s">
        <v>1832</v>
      </c>
      <c r="AF316" s="81" t="b">
        <v>0</v>
      </c>
      <c r="AG316" s="81" t="s">
        <v>1864</v>
      </c>
      <c r="AH316" s="81"/>
      <c r="AI316" s="87" t="s">
        <v>1832</v>
      </c>
      <c r="AJ316" s="81" t="b">
        <v>0</v>
      </c>
      <c r="AK316" s="81">
        <v>2</v>
      </c>
      <c r="AL316" s="87" t="s">
        <v>1517</v>
      </c>
      <c r="AM316" s="81" t="s">
        <v>1881</v>
      </c>
      <c r="AN316" s="81" t="b">
        <v>0</v>
      </c>
      <c r="AO316" s="87" t="s">
        <v>1517</v>
      </c>
      <c r="AP316" s="81" t="s">
        <v>176</v>
      </c>
      <c r="AQ316" s="81">
        <v>0</v>
      </c>
      <c r="AR316" s="81">
        <v>0</v>
      </c>
      <c r="AS316" s="81"/>
      <c r="AT316" s="81"/>
      <c r="AU316" s="81"/>
      <c r="AV316" s="81"/>
      <c r="AW316" s="81"/>
      <c r="AX316" s="81"/>
      <c r="AY316" s="81"/>
      <c r="AZ316" s="81"/>
      <c r="BA316">
        <v>1</v>
      </c>
      <c r="BB316" s="80" t="str">
        <f>REPLACE(INDEX(GroupVertices[Group],MATCH(Edges[[#This Row],[Vertex 1]],GroupVertices[Vertex],0)),1,1,"")</f>
        <v>4</v>
      </c>
      <c r="BC316" s="80" t="str">
        <f>REPLACE(INDEX(GroupVertices[Group],MATCH(Edges[[#This Row],[Vertex 2]],GroupVertices[Vertex],0)),1,1,"")</f>
        <v>4</v>
      </c>
    </row>
    <row r="317" spans="1:55" ht="15">
      <c r="A317" s="66" t="s">
        <v>285</v>
      </c>
      <c r="B317" s="66" t="s">
        <v>303</v>
      </c>
      <c r="C317" s="67" t="s">
        <v>3307</v>
      </c>
      <c r="D317" s="68">
        <v>3</v>
      </c>
      <c r="E317" s="69" t="s">
        <v>132</v>
      </c>
      <c r="F317" s="70">
        <v>35</v>
      </c>
      <c r="G317" s="67"/>
      <c r="H317" s="71"/>
      <c r="I317" s="72"/>
      <c r="J317" s="72"/>
      <c r="K317" s="34"/>
      <c r="L317" s="79">
        <v>317</v>
      </c>
      <c r="M317" s="79"/>
      <c r="N317" s="74"/>
      <c r="O317" s="81" t="s">
        <v>394</v>
      </c>
      <c r="P317" s="83">
        <v>43655.22486111111</v>
      </c>
      <c r="Q317" s="81" t="s">
        <v>448</v>
      </c>
      <c r="R317" s="81"/>
      <c r="S317" s="81"/>
      <c r="T317" s="81"/>
      <c r="U317" s="81"/>
      <c r="V317" s="85" t="s">
        <v>956</v>
      </c>
      <c r="W317" s="83">
        <v>43655.22486111111</v>
      </c>
      <c r="X317" s="85" t="s">
        <v>1103</v>
      </c>
      <c r="Y317" s="81"/>
      <c r="Z317" s="81"/>
      <c r="AA317" s="87" t="s">
        <v>1511</v>
      </c>
      <c r="AB317" s="81"/>
      <c r="AC317" s="81" t="b">
        <v>0</v>
      </c>
      <c r="AD317" s="81">
        <v>0</v>
      </c>
      <c r="AE317" s="87" t="s">
        <v>1832</v>
      </c>
      <c r="AF317" s="81" t="b">
        <v>0</v>
      </c>
      <c r="AG317" s="81" t="s">
        <v>1864</v>
      </c>
      <c r="AH317" s="81"/>
      <c r="AI317" s="87" t="s">
        <v>1832</v>
      </c>
      <c r="AJ317" s="81" t="b">
        <v>0</v>
      </c>
      <c r="AK317" s="81">
        <v>2</v>
      </c>
      <c r="AL317" s="87" t="s">
        <v>1517</v>
      </c>
      <c r="AM317" s="81" t="s">
        <v>1881</v>
      </c>
      <c r="AN317" s="81" t="b">
        <v>0</v>
      </c>
      <c r="AO317" s="87" t="s">
        <v>1517</v>
      </c>
      <c r="AP317" s="81" t="s">
        <v>176</v>
      </c>
      <c r="AQ317" s="81">
        <v>0</v>
      </c>
      <c r="AR317" s="81">
        <v>0</v>
      </c>
      <c r="AS317" s="81"/>
      <c r="AT317" s="81"/>
      <c r="AU317" s="81"/>
      <c r="AV317" s="81"/>
      <c r="AW317" s="81"/>
      <c r="AX317" s="81"/>
      <c r="AY317" s="81"/>
      <c r="AZ317" s="81"/>
      <c r="BA317">
        <v>1</v>
      </c>
      <c r="BB317" s="80" t="str">
        <f>REPLACE(INDEX(GroupVertices[Group],MATCH(Edges[[#This Row],[Vertex 1]],GroupVertices[Vertex],0)),1,1,"")</f>
        <v>4</v>
      </c>
      <c r="BC317" s="80" t="str">
        <f>REPLACE(INDEX(GroupVertices[Group],MATCH(Edges[[#This Row],[Vertex 2]],GroupVertices[Vertex],0)),1,1,"")</f>
        <v>1</v>
      </c>
    </row>
    <row r="318" spans="1:55" ht="15">
      <c r="A318" s="66" t="s">
        <v>285</v>
      </c>
      <c r="B318" s="66" t="s">
        <v>371</v>
      </c>
      <c r="C318" s="67" t="s">
        <v>3307</v>
      </c>
      <c r="D318" s="68">
        <v>3</v>
      </c>
      <c r="E318" s="69" t="s">
        <v>132</v>
      </c>
      <c r="F318" s="70">
        <v>35</v>
      </c>
      <c r="G318" s="67"/>
      <c r="H318" s="71"/>
      <c r="I318" s="72"/>
      <c r="J318" s="72"/>
      <c r="K318" s="34"/>
      <c r="L318" s="79">
        <v>318</v>
      </c>
      <c r="M318" s="79"/>
      <c r="N318" s="74"/>
      <c r="O318" s="81" t="s">
        <v>394</v>
      </c>
      <c r="P318" s="83">
        <v>43655.22486111111</v>
      </c>
      <c r="Q318" s="81" t="s">
        <v>448</v>
      </c>
      <c r="R318" s="81"/>
      <c r="S318" s="81"/>
      <c r="T318" s="81"/>
      <c r="U318" s="81"/>
      <c r="V318" s="85" t="s">
        <v>956</v>
      </c>
      <c r="W318" s="83">
        <v>43655.22486111111</v>
      </c>
      <c r="X318" s="85" t="s">
        <v>1103</v>
      </c>
      <c r="Y318" s="81"/>
      <c r="Z318" s="81"/>
      <c r="AA318" s="87" t="s">
        <v>1511</v>
      </c>
      <c r="AB318" s="81"/>
      <c r="AC318" s="81" t="b">
        <v>0</v>
      </c>
      <c r="AD318" s="81">
        <v>0</v>
      </c>
      <c r="AE318" s="87" t="s">
        <v>1832</v>
      </c>
      <c r="AF318" s="81" t="b">
        <v>0</v>
      </c>
      <c r="AG318" s="81" t="s">
        <v>1864</v>
      </c>
      <c r="AH318" s="81"/>
      <c r="AI318" s="87" t="s">
        <v>1832</v>
      </c>
      <c r="AJ318" s="81" t="b">
        <v>0</v>
      </c>
      <c r="AK318" s="81">
        <v>2</v>
      </c>
      <c r="AL318" s="87" t="s">
        <v>1517</v>
      </c>
      <c r="AM318" s="81" t="s">
        <v>1881</v>
      </c>
      <c r="AN318" s="81" t="b">
        <v>0</v>
      </c>
      <c r="AO318" s="87" t="s">
        <v>1517</v>
      </c>
      <c r="AP318" s="81" t="s">
        <v>176</v>
      </c>
      <c r="AQ318" s="81">
        <v>0</v>
      </c>
      <c r="AR318" s="81">
        <v>0</v>
      </c>
      <c r="AS318" s="81"/>
      <c r="AT318" s="81"/>
      <c r="AU318" s="81"/>
      <c r="AV318" s="81"/>
      <c r="AW318" s="81"/>
      <c r="AX318" s="81"/>
      <c r="AY318" s="81"/>
      <c r="AZ318" s="81"/>
      <c r="BA318">
        <v>1</v>
      </c>
      <c r="BB318" s="80" t="str">
        <f>REPLACE(INDEX(GroupVertices[Group],MATCH(Edges[[#This Row],[Vertex 1]],GroupVertices[Vertex],0)),1,1,"")</f>
        <v>4</v>
      </c>
      <c r="BC318" s="80" t="str">
        <f>REPLACE(INDEX(GroupVertices[Group],MATCH(Edges[[#This Row],[Vertex 2]],GroupVertices[Vertex],0)),1,1,"")</f>
        <v>4</v>
      </c>
    </row>
    <row r="319" spans="1:55" ht="15">
      <c r="A319" s="66" t="s">
        <v>285</v>
      </c>
      <c r="B319" s="66" t="s">
        <v>372</v>
      </c>
      <c r="C319" s="67" t="s">
        <v>3307</v>
      </c>
      <c r="D319" s="68">
        <v>3</v>
      </c>
      <c r="E319" s="69" t="s">
        <v>132</v>
      </c>
      <c r="F319" s="70">
        <v>35</v>
      </c>
      <c r="G319" s="67"/>
      <c r="H319" s="71"/>
      <c r="I319" s="72"/>
      <c r="J319" s="72"/>
      <c r="K319" s="34"/>
      <c r="L319" s="79">
        <v>319</v>
      </c>
      <c r="M319" s="79"/>
      <c r="N319" s="74"/>
      <c r="O319" s="81" t="s">
        <v>394</v>
      </c>
      <c r="P319" s="83">
        <v>43655.22486111111</v>
      </c>
      <c r="Q319" s="81" t="s">
        <v>448</v>
      </c>
      <c r="R319" s="81"/>
      <c r="S319" s="81"/>
      <c r="T319" s="81"/>
      <c r="U319" s="81"/>
      <c r="V319" s="85" t="s">
        <v>956</v>
      </c>
      <c r="W319" s="83">
        <v>43655.22486111111</v>
      </c>
      <c r="X319" s="85" t="s">
        <v>1103</v>
      </c>
      <c r="Y319" s="81"/>
      <c r="Z319" s="81"/>
      <c r="AA319" s="87" t="s">
        <v>1511</v>
      </c>
      <c r="AB319" s="81"/>
      <c r="AC319" s="81" t="b">
        <v>0</v>
      </c>
      <c r="AD319" s="81">
        <v>0</v>
      </c>
      <c r="AE319" s="87" t="s">
        <v>1832</v>
      </c>
      <c r="AF319" s="81" t="b">
        <v>0</v>
      </c>
      <c r="AG319" s="81" t="s">
        <v>1864</v>
      </c>
      <c r="AH319" s="81"/>
      <c r="AI319" s="87" t="s">
        <v>1832</v>
      </c>
      <c r="AJ319" s="81" t="b">
        <v>0</v>
      </c>
      <c r="AK319" s="81">
        <v>2</v>
      </c>
      <c r="AL319" s="87" t="s">
        <v>1517</v>
      </c>
      <c r="AM319" s="81" t="s">
        <v>1881</v>
      </c>
      <c r="AN319" s="81" t="b">
        <v>0</v>
      </c>
      <c r="AO319" s="87" t="s">
        <v>1517</v>
      </c>
      <c r="AP319" s="81" t="s">
        <v>176</v>
      </c>
      <c r="AQ319" s="81">
        <v>0</v>
      </c>
      <c r="AR319" s="81">
        <v>0</v>
      </c>
      <c r="AS319" s="81"/>
      <c r="AT319" s="81"/>
      <c r="AU319" s="81"/>
      <c r="AV319" s="81"/>
      <c r="AW319" s="81"/>
      <c r="AX319" s="81"/>
      <c r="AY319" s="81"/>
      <c r="AZ319" s="81"/>
      <c r="BA319">
        <v>1</v>
      </c>
      <c r="BB319" s="80" t="str">
        <f>REPLACE(INDEX(GroupVertices[Group],MATCH(Edges[[#This Row],[Vertex 1]],GroupVertices[Vertex],0)),1,1,"")</f>
        <v>4</v>
      </c>
      <c r="BC319" s="80" t="str">
        <f>REPLACE(INDEX(GroupVertices[Group],MATCH(Edges[[#This Row],[Vertex 2]],GroupVertices[Vertex],0)),1,1,"")</f>
        <v>4</v>
      </c>
    </row>
    <row r="320" spans="1:55" ht="15">
      <c r="A320" s="66" t="s">
        <v>285</v>
      </c>
      <c r="B320" s="66" t="s">
        <v>290</v>
      </c>
      <c r="C320" s="67" t="s">
        <v>3307</v>
      </c>
      <c r="D320" s="68">
        <v>3</v>
      </c>
      <c r="E320" s="69" t="s">
        <v>132</v>
      </c>
      <c r="F320" s="70">
        <v>35</v>
      </c>
      <c r="G320" s="67"/>
      <c r="H320" s="71"/>
      <c r="I320" s="72"/>
      <c r="J320" s="72"/>
      <c r="K320" s="34"/>
      <c r="L320" s="79">
        <v>320</v>
      </c>
      <c r="M320" s="79"/>
      <c r="N320" s="74"/>
      <c r="O320" s="81" t="s">
        <v>394</v>
      </c>
      <c r="P320" s="83">
        <v>43655.22486111111</v>
      </c>
      <c r="Q320" s="81" t="s">
        <v>448</v>
      </c>
      <c r="R320" s="81"/>
      <c r="S320" s="81"/>
      <c r="T320" s="81"/>
      <c r="U320" s="81"/>
      <c r="V320" s="85" t="s">
        <v>956</v>
      </c>
      <c r="W320" s="83">
        <v>43655.22486111111</v>
      </c>
      <c r="X320" s="85" t="s">
        <v>1103</v>
      </c>
      <c r="Y320" s="81"/>
      <c r="Z320" s="81"/>
      <c r="AA320" s="87" t="s">
        <v>1511</v>
      </c>
      <c r="AB320" s="81"/>
      <c r="AC320" s="81" t="b">
        <v>0</v>
      </c>
      <c r="AD320" s="81">
        <v>0</v>
      </c>
      <c r="AE320" s="87" t="s">
        <v>1832</v>
      </c>
      <c r="AF320" s="81" t="b">
        <v>0</v>
      </c>
      <c r="AG320" s="81" t="s">
        <v>1864</v>
      </c>
      <c r="AH320" s="81"/>
      <c r="AI320" s="87" t="s">
        <v>1832</v>
      </c>
      <c r="AJ320" s="81" t="b">
        <v>0</v>
      </c>
      <c r="AK320" s="81">
        <v>2</v>
      </c>
      <c r="AL320" s="87" t="s">
        <v>1517</v>
      </c>
      <c r="AM320" s="81" t="s">
        <v>1881</v>
      </c>
      <c r="AN320" s="81" t="b">
        <v>0</v>
      </c>
      <c r="AO320" s="87" t="s">
        <v>1517</v>
      </c>
      <c r="AP320" s="81" t="s">
        <v>176</v>
      </c>
      <c r="AQ320" s="81">
        <v>0</v>
      </c>
      <c r="AR320" s="81">
        <v>0</v>
      </c>
      <c r="AS320" s="81"/>
      <c r="AT320" s="81"/>
      <c r="AU320" s="81"/>
      <c r="AV320" s="81"/>
      <c r="AW320" s="81"/>
      <c r="AX320" s="81"/>
      <c r="AY320" s="81"/>
      <c r="AZ320" s="81"/>
      <c r="BA320">
        <v>1</v>
      </c>
      <c r="BB320" s="80" t="str">
        <f>REPLACE(INDEX(GroupVertices[Group],MATCH(Edges[[#This Row],[Vertex 1]],GroupVertices[Vertex],0)),1,1,"")</f>
        <v>4</v>
      </c>
      <c r="BC320" s="80" t="str">
        <f>REPLACE(INDEX(GroupVertices[Group],MATCH(Edges[[#This Row],[Vertex 2]],GroupVertices[Vertex],0)),1,1,"")</f>
        <v>4</v>
      </c>
    </row>
    <row r="321" spans="1:55" ht="15">
      <c r="A321" s="66" t="s">
        <v>285</v>
      </c>
      <c r="B321" s="66" t="s">
        <v>286</v>
      </c>
      <c r="C321" s="67" t="s">
        <v>3307</v>
      </c>
      <c r="D321" s="68">
        <v>3</v>
      </c>
      <c r="E321" s="69" t="s">
        <v>132</v>
      </c>
      <c r="F321" s="70">
        <v>35</v>
      </c>
      <c r="G321" s="67"/>
      <c r="H321" s="71"/>
      <c r="I321" s="72"/>
      <c r="J321" s="72"/>
      <c r="K321" s="34"/>
      <c r="L321" s="79">
        <v>321</v>
      </c>
      <c r="M321" s="79"/>
      <c r="N321" s="74"/>
      <c r="O321" s="81" t="s">
        <v>394</v>
      </c>
      <c r="P321" s="83">
        <v>43655.22486111111</v>
      </c>
      <c r="Q321" s="81" t="s">
        <v>448</v>
      </c>
      <c r="R321" s="81"/>
      <c r="S321" s="81"/>
      <c r="T321" s="81"/>
      <c r="U321" s="81"/>
      <c r="V321" s="85" t="s">
        <v>956</v>
      </c>
      <c r="W321" s="83">
        <v>43655.22486111111</v>
      </c>
      <c r="X321" s="85" t="s">
        <v>1103</v>
      </c>
      <c r="Y321" s="81"/>
      <c r="Z321" s="81"/>
      <c r="AA321" s="87" t="s">
        <v>1511</v>
      </c>
      <c r="AB321" s="81"/>
      <c r="AC321" s="81" t="b">
        <v>0</v>
      </c>
      <c r="AD321" s="81">
        <v>0</v>
      </c>
      <c r="AE321" s="87" t="s">
        <v>1832</v>
      </c>
      <c r="AF321" s="81" t="b">
        <v>0</v>
      </c>
      <c r="AG321" s="81" t="s">
        <v>1864</v>
      </c>
      <c r="AH321" s="81"/>
      <c r="AI321" s="87" t="s">
        <v>1832</v>
      </c>
      <c r="AJ321" s="81" t="b">
        <v>0</v>
      </c>
      <c r="AK321" s="81">
        <v>2</v>
      </c>
      <c r="AL321" s="87" t="s">
        <v>1517</v>
      </c>
      <c r="AM321" s="81" t="s">
        <v>1881</v>
      </c>
      <c r="AN321" s="81" t="b">
        <v>0</v>
      </c>
      <c r="AO321" s="87" t="s">
        <v>1517</v>
      </c>
      <c r="AP321" s="81" t="s">
        <v>176</v>
      </c>
      <c r="AQ321" s="81">
        <v>0</v>
      </c>
      <c r="AR321" s="81">
        <v>0</v>
      </c>
      <c r="AS321" s="81"/>
      <c r="AT321" s="81"/>
      <c r="AU321" s="81"/>
      <c r="AV321" s="81"/>
      <c r="AW321" s="81"/>
      <c r="AX321" s="81"/>
      <c r="AY321" s="81"/>
      <c r="AZ321" s="81"/>
      <c r="BA321">
        <v>1</v>
      </c>
      <c r="BB321" s="80" t="str">
        <f>REPLACE(INDEX(GroupVertices[Group],MATCH(Edges[[#This Row],[Vertex 1]],GroupVertices[Vertex],0)),1,1,"")</f>
        <v>4</v>
      </c>
      <c r="BC321" s="80" t="str">
        <f>REPLACE(INDEX(GroupVertices[Group],MATCH(Edges[[#This Row],[Vertex 2]],GroupVertices[Vertex],0)),1,1,"")</f>
        <v>4</v>
      </c>
    </row>
    <row r="322" spans="1:55" ht="15">
      <c r="A322" s="66" t="s">
        <v>285</v>
      </c>
      <c r="B322" s="66" t="s">
        <v>287</v>
      </c>
      <c r="C322" s="67" t="s">
        <v>3307</v>
      </c>
      <c r="D322" s="68">
        <v>3</v>
      </c>
      <c r="E322" s="69" t="s">
        <v>132</v>
      </c>
      <c r="F322" s="70">
        <v>35</v>
      </c>
      <c r="G322" s="67"/>
      <c r="H322" s="71"/>
      <c r="I322" s="72"/>
      <c r="J322" s="72"/>
      <c r="K322" s="34"/>
      <c r="L322" s="79">
        <v>322</v>
      </c>
      <c r="M322" s="79"/>
      <c r="N322" s="74"/>
      <c r="O322" s="81" t="s">
        <v>394</v>
      </c>
      <c r="P322" s="83">
        <v>43655.22486111111</v>
      </c>
      <c r="Q322" s="81" t="s">
        <v>448</v>
      </c>
      <c r="R322" s="81"/>
      <c r="S322" s="81"/>
      <c r="T322" s="81"/>
      <c r="U322" s="81"/>
      <c r="V322" s="85" t="s">
        <v>956</v>
      </c>
      <c r="W322" s="83">
        <v>43655.22486111111</v>
      </c>
      <c r="X322" s="85" t="s">
        <v>1103</v>
      </c>
      <c r="Y322" s="81"/>
      <c r="Z322" s="81"/>
      <c r="AA322" s="87" t="s">
        <v>1511</v>
      </c>
      <c r="AB322" s="81"/>
      <c r="AC322" s="81" t="b">
        <v>0</v>
      </c>
      <c r="AD322" s="81">
        <v>0</v>
      </c>
      <c r="AE322" s="87" t="s">
        <v>1832</v>
      </c>
      <c r="AF322" s="81" t="b">
        <v>0</v>
      </c>
      <c r="AG322" s="81" t="s">
        <v>1864</v>
      </c>
      <c r="AH322" s="81"/>
      <c r="AI322" s="87" t="s">
        <v>1832</v>
      </c>
      <c r="AJ322" s="81" t="b">
        <v>0</v>
      </c>
      <c r="AK322" s="81">
        <v>2</v>
      </c>
      <c r="AL322" s="87" t="s">
        <v>1517</v>
      </c>
      <c r="AM322" s="81" t="s">
        <v>1881</v>
      </c>
      <c r="AN322" s="81" t="b">
        <v>0</v>
      </c>
      <c r="AO322" s="87" t="s">
        <v>1517</v>
      </c>
      <c r="AP322" s="81" t="s">
        <v>176</v>
      </c>
      <c r="AQ322" s="81">
        <v>0</v>
      </c>
      <c r="AR322" s="81">
        <v>0</v>
      </c>
      <c r="AS322" s="81"/>
      <c r="AT322" s="81"/>
      <c r="AU322" s="81"/>
      <c r="AV322" s="81"/>
      <c r="AW322" s="81"/>
      <c r="AX322" s="81"/>
      <c r="AY322" s="81"/>
      <c r="AZ322" s="81"/>
      <c r="BA322">
        <v>1</v>
      </c>
      <c r="BB322" s="80" t="str">
        <f>REPLACE(INDEX(GroupVertices[Group],MATCH(Edges[[#This Row],[Vertex 1]],GroupVertices[Vertex],0)),1,1,"")</f>
        <v>4</v>
      </c>
      <c r="BC322" s="80" t="str">
        <f>REPLACE(INDEX(GroupVertices[Group],MATCH(Edges[[#This Row],[Vertex 2]],GroupVertices[Vertex],0)),1,1,"")</f>
        <v>4</v>
      </c>
    </row>
    <row r="323" spans="1:55" ht="15">
      <c r="A323" s="66" t="s">
        <v>285</v>
      </c>
      <c r="B323" s="66" t="s">
        <v>289</v>
      </c>
      <c r="C323" s="67" t="s">
        <v>3307</v>
      </c>
      <c r="D323" s="68">
        <v>3</v>
      </c>
      <c r="E323" s="69" t="s">
        <v>132</v>
      </c>
      <c r="F323" s="70">
        <v>35</v>
      </c>
      <c r="G323" s="67"/>
      <c r="H323" s="71"/>
      <c r="I323" s="72"/>
      <c r="J323" s="72"/>
      <c r="K323" s="34"/>
      <c r="L323" s="79">
        <v>323</v>
      </c>
      <c r="M323" s="79"/>
      <c r="N323" s="74"/>
      <c r="O323" s="81" t="s">
        <v>394</v>
      </c>
      <c r="P323" s="83">
        <v>43655.22486111111</v>
      </c>
      <c r="Q323" s="81" t="s">
        <v>448</v>
      </c>
      <c r="R323" s="81"/>
      <c r="S323" s="81"/>
      <c r="T323" s="81"/>
      <c r="U323" s="81"/>
      <c r="V323" s="85" t="s">
        <v>956</v>
      </c>
      <c r="W323" s="83">
        <v>43655.22486111111</v>
      </c>
      <c r="X323" s="85" t="s">
        <v>1103</v>
      </c>
      <c r="Y323" s="81"/>
      <c r="Z323" s="81"/>
      <c r="AA323" s="87" t="s">
        <v>1511</v>
      </c>
      <c r="AB323" s="81"/>
      <c r="AC323" s="81" t="b">
        <v>0</v>
      </c>
      <c r="AD323" s="81">
        <v>0</v>
      </c>
      <c r="AE323" s="87" t="s">
        <v>1832</v>
      </c>
      <c r="AF323" s="81" t="b">
        <v>0</v>
      </c>
      <c r="AG323" s="81" t="s">
        <v>1864</v>
      </c>
      <c r="AH323" s="81"/>
      <c r="AI323" s="87" t="s">
        <v>1832</v>
      </c>
      <c r="AJ323" s="81" t="b">
        <v>0</v>
      </c>
      <c r="AK323" s="81">
        <v>2</v>
      </c>
      <c r="AL323" s="87" t="s">
        <v>1517</v>
      </c>
      <c r="AM323" s="81" t="s">
        <v>1881</v>
      </c>
      <c r="AN323" s="81" t="b">
        <v>0</v>
      </c>
      <c r="AO323" s="87" t="s">
        <v>1517</v>
      </c>
      <c r="AP323" s="81" t="s">
        <v>176</v>
      </c>
      <c r="AQ323" s="81">
        <v>0</v>
      </c>
      <c r="AR323" s="81">
        <v>0</v>
      </c>
      <c r="AS323" s="81"/>
      <c r="AT323" s="81"/>
      <c r="AU323" s="81"/>
      <c r="AV323" s="81"/>
      <c r="AW323" s="81"/>
      <c r="AX323" s="81"/>
      <c r="AY323" s="81"/>
      <c r="AZ323" s="81"/>
      <c r="BA323">
        <v>1</v>
      </c>
      <c r="BB323" s="80" t="str">
        <f>REPLACE(INDEX(GroupVertices[Group],MATCH(Edges[[#This Row],[Vertex 1]],GroupVertices[Vertex],0)),1,1,"")</f>
        <v>4</v>
      </c>
      <c r="BC323" s="80" t="str">
        <f>REPLACE(INDEX(GroupVertices[Group],MATCH(Edges[[#This Row],[Vertex 2]],GroupVertices[Vertex],0)),1,1,"")</f>
        <v>4</v>
      </c>
    </row>
    <row r="324" spans="1:55" ht="15">
      <c r="A324" s="66" t="s">
        <v>286</v>
      </c>
      <c r="B324" s="66" t="s">
        <v>373</v>
      </c>
      <c r="C324" s="67" t="s">
        <v>3307</v>
      </c>
      <c r="D324" s="68">
        <v>3</v>
      </c>
      <c r="E324" s="69" t="s">
        <v>132</v>
      </c>
      <c r="F324" s="70">
        <v>35</v>
      </c>
      <c r="G324" s="67"/>
      <c r="H324" s="71"/>
      <c r="I324" s="72"/>
      <c r="J324" s="72"/>
      <c r="K324" s="34"/>
      <c r="L324" s="79">
        <v>324</v>
      </c>
      <c r="M324" s="79"/>
      <c r="N324" s="74"/>
      <c r="O324" s="81" t="s">
        <v>394</v>
      </c>
      <c r="P324" s="83">
        <v>43654.67386574074</v>
      </c>
      <c r="Q324" s="81" t="s">
        <v>449</v>
      </c>
      <c r="R324" s="81"/>
      <c r="S324" s="81"/>
      <c r="T324" s="81" t="s">
        <v>789</v>
      </c>
      <c r="U324" s="81"/>
      <c r="V324" s="85" t="s">
        <v>957</v>
      </c>
      <c r="W324" s="83">
        <v>43654.67386574074</v>
      </c>
      <c r="X324" s="85" t="s">
        <v>1104</v>
      </c>
      <c r="Y324" s="81"/>
      <c r="Z324" s="81"/>
      <c r="AA324" s="87" t="s">
        <v>1512</v>
      </c>
      <c r="AB324" s="87" t="s">
        <v>1514</v>
      </c>
      <c r="AC324" s="81" t="b">
        <v>0</v>
      </c>
      <c r="AD324" s="81">
        <v>0</v>
      </c>
      <c r="AE324" s="87" t="s">
        <v>1845</v>
      </c>
      <c r="AF324" s="81" t="b">
        <v>0</v>
      </c>
      <c r="AG324" s="81" t="s">
        <v>1864</v>
      </c>
      <c r="AH324" s="81"/>
      <c r="AI324" s="87" t="s">
        <v>1832</v>
      </c>
      <c r="AJ324" s="81" t="b">
        <v>0</v>
      </c>
      <c r="AK324" s="81">
        <v>0</v>
      </c>
      <c r="AL324" s="87" t="s">
        <v>1832</v>
      </c>
      <c r="AM324" s="81" t="s">
        <v>1880</v>
      </c>
      <c r="AN324" s="81" t="b">
        <v>0</v>
      </c>
      <c r="AO324" s="87" t="s">
        <v>1514</v>
      </c>
      <c r="AP324" s="81" t="s">
        <v>176</v>
      </c>
      <c r="AQ324" s="81">
        <v>0</v>
      </c>
      <c r="AR324" s="81">
        <v>0</v>
      </c>
      <c r="AS324" s="81"/>
      <c r="AT324" s="81"/>
      <c r="AU324" s="81"/>
      <c r="AV324" s="81"/>
      <c r="AW324" s="81"/>
      <c r="AX324" s="81"/>
      <c r="AY324" s="81"/>
      <c r="AZ324" s="81"/>
      <c r="BA324">
        <v>1</v>
      </c>
      <c r="BB324" s="80" t="str">
        <f>REPLACE(INDEX(GroupVertices[Group],MATCH(Edges[[#This Row],[Vertex 1]],GroupVertices[Vertex],0)),1,1,"")</f>
        <v>4</v>
      </c>
      <c r="BC324" s="80" t="str">
        <f>REPLACE(INDEX(GroupVertices[Group],MATCH(Edges[[#This Row],[Vertex 2]],GroupVertices[Vertex],0)),1,1,"")</f>
        <v>4</v>
      </c>
    </row>
    <row r="325" spans="1:55" ht="15">
      <c r="A325" s="66" t="s">
        <v>286</v>
      </c>
      <c r="B325" s="66" t="s">
        <v>374</v>
      </c>
      <c r="C325" s="67" t="s">
        <v>3307</v>
      </c>
      <c r="D325" s="68">
        <v>3</v>
      </c>
      <c r="E325" s="69" t="s">
        <v>132</v>
      </c>
      <c r="F325" s="70">
        <v>35</v>
      </c>
      <c r="G325" s="67"/>
      <c r="H325" s="71"/>
      <c r="I325" s="72"/>
      <c r="J325" s="72"/>
      <c r="K325" s="34"/>
      <c r="L325" s="79">
        <v>325</v>
      </c>
      <c r="M325" s="79"/>
      <c r="N325" s="74"/>
      <c r="O325" s="81" t="s">
        <v>394</v>
      </c>
      <c r="P325" s="83">
        <v>43654.67386574074</v>
      </c>
      <c r="Q325" s="81" t="s">
        <v>449</v>
      </c>
      <c r="R325" s="81"/>
      <c r="S325" s="81"/>
      <c r="T325" s="81" t="s">
        <v>789</v>
      </c>
      <c r="U325" s="81"/>
      <c r="V325" s="85" t="s">
        <v>957</v>
      </c>
      <c r="W325" s="83">
        <v>43654.67386574074</v>
      </c>
      <c r="X325" s="85" t="s">
        <v>1104</v>
      </c>
      <c r="Y325" s="81"/>
      <c r="Z325" s="81"/>
      <c r="AA325" s="87" t="s">
        <v>1512</v>
      </c>
      <c r="AB325" s="87" t="s">
        <v>1514</v>
      </c>
      <c r="AC325" s="81" t="b">
        <v>0</v>
      </c>
      <c r="AD325" s="81">
        <v>0</v>
      </c>
      <c r="AE325" s="87" t="s">
        <v>1845</v>
      </c>
      <c r="AF325" s="81" t="b">
        <v>0</v>
      </c>
      <c r="AG325" s="81" t="s">
        <v>1864</v>
      </c>
      <c r="AH325" s="81"/>
      <c r="AI325" s="87" t="s">
        <v>1832</v>
      </c>
      <c r="AJ325" s="81" t="b">
        <v>0</v>
      </c>
      <c r="AK325" s="81">
        <v>0</v>
      </c>
      <c r="AL325" s="87" t="s">
        <v>1832</v>
      </c>
      <c r="AM325" s="81" t="s">
        <v>1880</v>
      </c>
      <c r="AN325" s="81" t="b">
        <v>0</v>
      </c>
      <c r="AO325" s="87" t="s">
        <v>1514</v>
      </c>
      <c r="AP325" s="81" t="s">
        <v>176</v>
      </c>
      <c r="AQ325" s="81">
        <v>0</v>
      </c>
      <c r="AR325" s="81">
        <v>0</v>
      </c>
      <c r="AS325" s="81"/>
      <c r="AT325" s="81"/>
      <c r="AU325" s="81"/>
      <c r="AV325" s="81"/>
      <c r="AW325" s="81"/>
      <c r="AX325" s="81"/>
      <c r="AY325" s="81"/>
      <c r="AZ325" s="81"/>
      <c r="BA325">
        <v>1</v>
      </c>
      <c r="BB325" s="80" t="str">
        <f>REPLACE(INDEX(GroupVertices[Group],MATCH(Edges[[#This Row],[Vertex 1]],GroupVertices[Vertex],0)),1,1,"")</f>
        <v>4</v>
      </c>
      <c r="BC325" s="80" t="str">
        <f>REPLACE(INDEX(GroupVertices[Group],MATCH(Edges[[#This Row],[Vertex 2]],GroupVertices[Vertex],0)),1,1,"")</f>
        <v>4</v>
      </c>
    </row>
    <row r="326" spans="1:55" ht="15">
      <c r="A326" s="66" t="s">
        <v>286</v>
      </c>
      <c r="B326" s="66" t="s">
        <v>375</v>
      </c>
      <c r="C326" s="67" t="s">
        <v>3310</v>
      </c>
      <c r="D326" s="68">
        <v>3.9333333333333336</v>
      </c>
      <c r="E326" s="69" t="s">
        <v>136</v>
      </c>
      <c r="F326" s="70">
        <v>31.933333333333334</v>
      </c>
      <c r="G326" s="67"/>
      <c r="H326" s="71"/>
      <c r="I326" s="72"/>
      <c r="J326" s="72"/>
      <c r="K326" s="34"/>
      <c r="L326" s="79">
        <v>326</v>
      </c>
      <c r="M326" s="79"/>
      <c r="N326" s="74"/>
      <c r="O326" s="81" t="s">
        <v>394</v>
      </c>
      <c r="P326" s="83">
        <v>43654.66741898148</v>
      </c>
      <c r="Q326" s="81" t="s">
        <v>450</v>
      </c>
      <c r="R326" s="81"/>
      <c r="S326" s="81"/>
      <c r="T326" s="81" t="s">
        <v>790</v>
      </c>
      <c r="U326" s="81"/>
      <c r="V326" s="85" t="s">
        <v>957</v>
      </c>
      <c r="W326" s="83">
        <v>43654.66741898148</v>
      </c>
      <c r="X326" s="85" t="s">
        <v>1105</v>
      </c>
      <c r="Y326" s="81"/>
      <c r="Z326" s="81"/>
      <c r="AA326" s="87" t="s">
        <v>1513</v>
      </c>
      <c r="AB326" s="87" t="s">
        <v>1527</v>
      </c>
      <c r="AC326" s="81" t="b">
        <v>0</v>
      </c>
      <c r="AD326" s="81">
        <v>1</v>
      </c>
      <c r="AE326" s="87" t="s">
        <v>1846</v>
      </c>
      <c r="AF326" s="81" t="b">
        <v>0</v>
      </c>
      <c r="AG326" s="81" t="s">
        <v>1864</v>
      </c>
      <c r="AH326" s="81"/>
      <c r="AI326" s="87" t="s">
        <v>1832</v>
      </c>
      <c r="AJ326" s="81" t="b">
        <v>0</v>
      </c>
      <c r="AK326" s="81">
        <v>0</v>
      </c>
      <c r="AL326" s="87" t="s">
        <v>1832</v>
      </c>
      <c r="AM326" s="81" t="s">
        <v>1880</v>
      </c>
      <c r="AN326" s="81" t="b">
        <v>0</v>
      </c>
      <c r="AO326" s="87" t="s">
        <v>1527</v>
      </c>
      <c r="AP326" s="81" t="s">
        <v>176</v>
      </c>
      <c r="AQ326" s="81">
        <v>0</v>
      </c>
      <c r="AR326" s="81">
        <v>0</v>
      </c>
      <c r="AS326" s="81"/>
      <c r="AT326" s="81"/>
      <c r="AU326" s="81"/>
      <c r="AV326" s="81"/>
      <c r="AW326" s="81"/>
      <c r="AX326" s="81"/>
      <c r="AY326" s="81"/>
      <c r="AZ326" s="81"/>
      <c r="BA326">
        <v>3</v>
      </c>
      <c r="BB326" s="80" t="str">
        <f>REPLACE(INDEX(GroupVertices[Group],MATCH(Edges[[#This Row],[Vertex 1]],GroupVertices[Vertex],0)),1,1,"")</f>
        <v>4</v>
      </c>
      <c r="BC326" s="80" t="str">
        <f>REPLACE(INDEX(GroupVertices[Group],MATCH(Edges[[#This Row],[Vertex 2]],GroupVertices[Vertex],0)),1,1,"")</f>
        <v>4</v>
      </c>
    </row>
    <row r="327" spans="1:55" ht="15">
      <c r="A327" s="66" t="s">
        <v>286</v>
      </c>
      <c r="B327" s="66" t="s">
        <v>375</v>
      </c>
      <c r="C327" s="67" t="s">
        <v>3310</v>
      </c>
      <c r="D327" s="68">
        <v>3.9333333333333336</v>
      </c>
      <c r="E327" s="69" t="s">
        <v>136</v>
      </c>
      <c r="F327" s="70">
        <v>31.933333333333334</v>
      </c>
      <c r="G327" s="67"/>
      <c r="H327" s="71"/>
      <c r="I327" s="72"/>
      <c r="J327" s="72"/>
      <c r="K327" s="34"/>
      <c r="L327" s="79">
        <v>327</v>
      </c>
      <c r="M327" s="79"/>
      <c r="N327" s="74"/>
      <c r="O327" s="81" t="s">
        <v>394</v>
      </c>
      <c r="P327" s="83">
        <v>43654.66924768518</v>
      </c>
      <c r="Q327" s="81" t="s">
        <v>451</v>
      </c>
      <c r="R327" s="81"/>
      <c r="S327" s="81"/>
      <c r="T327" s="81" t="s">
        <v>791</v>
      </c>
      <c r="U327" s="81"/>
      <c r="V327" s="85" t="s">
        <v>957</v>
      </c>
      <c r="W327" s="83">
        <v>43654.66924768518</v>
      </c>
      <c r="X327" s="85" t="s">
        <v>1106</v>
      </c>
      <c r="Y327" s="81"/>
      <c r="Z327" s="81"/>
      <c r="AA327" s="87" t="s">
        <v>1514</v>
      </c>
      <c r="AB327" s="87" t="s">
        <v>1527</v>
      </c>
      <c r="AC327" s="81" t="b">
        <v>0</v>
      </c>
      <c r="AD327" s="81">
        <v>0</v>
      </c>
      <c r="AE327" s="87" t="s">
        <v>1846</v>
      </c>
      <c r="AF327" s="81" t="b">
        <v>0</v>
      </c>
      <c r="AG327" s="81" t="s">
        <v>1864</v>
      </c>
      <c r="AH327" s="81"/>
      <c r="AI327" s="87" t="s">
        <v>1832</v>
      </c>
      <c r="AJ327" s="81" t="b">
        <v>0</v>
      </c>
      <c r="AK327" s="81">
        <v>0</v>
      </c>
      <c r="AL327" s="87" t="s">
        <v>1832</v>
      </c>
      <c r="AM327" s="81" t="s">
        <v>1880</v>
      </c>
      <c r="AN327" s="81" t="b">
        <v>0</v>
      </c>
      <c r="AO327" s="87" t="s">
        <v>1527</v>
      </c>
      <c r="AP327" s="81" t="s">
        <v>176</v>
      </c>
      <c r="AQ327" s="81">
        <v>0</v>
      </c>
      <c r="AR327" s="81">
        <v>0</v>
      </c>
      <c r="AS327" s="81"/>
      <c r="AT327" s="81"/>
      <c r="AU327" s="81"/>
      <c r="AV327" s="81"/>
      <c r="AW327" s="81"/>
      <c r="AX327" s="81"/>
      <c r="AY327" s="81"/>
      <c r="AZ327" s="81"/>
      <c r="BA327">
        <v>3</v>
      </c>
      <c r="BB327" s="80" t="str">
        <f>REPLACE(INDEX(GroupVertices[Group],MATCH(Edges[[#This Row],[Vertex 1]],GroupVertices[Vertex],0)),1,1,"")</f>
        <v>4</v>
      </c>
      <c r="BC327" s="80" t="str">
        <f>REPLACE(INDEX(GroupVertices[Group],MATCH(Edges[[#This Row],[Vertex 2]],GroupVertices[Vertex],0)),1,1,"")</f>
        <v>4</v>
      </c>
    </row>
    <row r="328" spans="1:55" ht="15">
      <c r="A328" s="66" t="s">
        <v>286</v>
      </c>
      <c r="B328" s="66" t="s">
        <v>375</v>
      </c>
      <c r="C328" s="67" t="s">
        <v>3310</v>
      </c>
      <c r="D328" s="68">
        <v>3.9333333333333336</v>
      </c>
      <c r="E328" s="69" t="s">
        <v>136</v>
      </c>
      <c r="F328" s="70">
        <v>31.933333333333334</v>
      </c>
      <c r="G328" s="67"/>
      <c r="H328" s="71"/>
      <c r="I328" s="72"/>
      <c r="J328" s="72"/>
      <c r="K328" s="34"/>
      <c r="L328" s="79">
        <v>328</v>
      </c>
      <c r="M328" s="79"/>
      <c r="N328" s="74"/>
      <c r="O328" s="81" t="s">
        <v>394</v>
      </c>
      <c r="P328" s="83">
        <v>43654.67386574074</v>
      </c>
      <c r="Q328" s="81" t="s">
        <v>449</v>
      </c>
      <c r="R328" s="81"/>
      <c r="S328" s="81"/>
      <c r="T328" s="81" t="s">
        <v>789</v>
      </c>
      <c r="U328" s="81"/>
      <c r="V328" s="85" t="s">
        <v>957</v>
      </c>
      <c r="W328" s="83">
        <v>43654.67386574074</v>
      </c>
      <c r="X328" s="85" t="s">
        <v>1104</v>
      </c>
      <c r="Y328" s="81"/>
      <c r="Z328" s="81"/>
      <c r="AA328" s="87" t="s">
        <v>1512</v>
      </c>
      <c r="AB328" s="87" t="s">
        <v>1514</v>
      </c>
      <c r="AC328" s="81" t="b">
        <v>0</v>
      </c>
      <c r="AD328" s="81">
        <v>0</v>
      </c>
      <c r="AE328" s="87" t="s">
        <v>1845</v>
      </c>
      <c r="AF328" s="81" t="b">
        <v>0</v>
      </c>
      <c r="AG328" s="81" t="s">
        <v>1864</v>
      </c>
      <c r="AH328" s="81"/>
      <c r="AI328" s="87" t="s">
        <v>1832</v>
      </c>
      <c r="AJ328" s="81" t="b">
        <v>0</v>
      </c>
      <c r="AK328" s="81">
        <v>0</v>
      </c>
      <c r="AL328" s="87" t="s">
        <v>1832</v>
      </c>
      <c r="AM328" s="81" t="s">
        <v>1880</v>
      </c>
      <c r="AN328" s="81" t="b">
        <v>0</v>
      </c>
      <c r="AO328" s="87" t="s">
        <v>1514</v>
      </c>
      <c r="AP328" s="81" t="s">
        <v>176</v>
      </c>
      <c r="AQ328" s="81">
        <v>0</v>
      </c>
      <c r="AR328" s="81">
        <v>0</v>
      </c>
      <c r="AS328" s="81"/>
      <c r="AT328" s="81"/>
      <c r="AU328" s="81"/>
      <c r="AV328" s="81"/>
      <c r="AW328" s="81"/>
      <c r="AX328" s="81"/>
      <c r="AY328" s="81"/>
      <c r="AZ328" s="81"/>
      <c r="BA328">
        <v>3</v>
      </c>
      <c r="BB328" s="80" t="str">
        <f>REPLACE(INDEX(GroupVertices[Group],MATCH(Edges[[#This Row],[Vertex 1]],GroupVertices[Vertex],0)),1,1,"")</f>
        <v>4</v>
      </c>
      <c r="BC328" s="80" t="str">
        <f>REPLACE(INDEX(GroupVertices[Group],MATCH(Edges[[#This Row],[Vertex 2]],GroupVertices[Vertex],0)),1,1,"")</f>
        <v>4</v>
      </c>
    </row>
    <row r="329" spans="1:55" ht="15">
      <c r="A329" s="66" t="s">
        <v>287</v>
      </c>
      <c r="B329" s="66" t="s">
        <v>288</v>
      </c>
      <c r="C329" s="67" t="s">
        <v>3307</v>
      </c>
      <c r="D329" s="68">
        <v>3</v>
      </c>
      <c r="E329" s="69" t="s">
        <v>132</v>
      </c>
      <c r="F329" s="70">
        <v>35</v>
      </c>
      <c r="G329" s="67"/>
      <c r="H329" s="71"/>
      <c r="I329" s="72"/>
      <c r="J329" s="72"/>
      <c r="K329" s="34"/>
      <c r="L329" s="79">
        <v>329</v>
      </c>
      <c r="M329" s="79"/>
      <c r="N329" s="74"/>
      <c r="O329" s="81" t="s">
        <v>394</v>
      </c>
      <c r="P329" s="83">
        <v>43654.67423611111</v>
      </c>
      <c r="Q329" s="81" t="s">
        <v>452</v>
      </c>
      <c r="R329" s="81"/>
      <c r="S329" s="81"/>
      <c r="T329" s="81"/>
      <c r="U329" s="81"/>
      <c r="V329" s="85" t="s">
        <v>958</v>
      </c>
      <c r="W329" s="83">
        <v>43654.67423611111</v>
      </c>
      <c r="X329" s="85" t="s">
        <v>1107</v>
      </c>
      <c r="Y329" s="81"/>
      <c r="Z329" s="81"/>
      <c r="AA329" s="87" t="s">
        <v>1515</v>
      </c>
      <c r="AB329" s="87" t="s">
        <v>1521</v>
      </c>
      <c r="AC329" s="81" t="b">
        <v>0</v>
      </c>
      <c r="AD329" s="81">
        <v>0</v>
      </c>
      <c r="AE329" s="87" t="s">
        <v>1845</v>
      </c>
      <c r="AF329" s="81" t="b">
        <v>0</v>
      </c>
      <c r="AG329" s="81" t="s">
        <v>1864</v>
      </c>
      <c r="AH329" s="81"/>
      <c r="AI329" s="87" t="s">
        <v>1832</v>
      </c>
      <c r="AJ329" s="81" t="b">
        <v>0</v>
      </c>
      <c r="AK329" s="81">
        <v>0</v>
      </c>
      <c r="AL329" s="87" t="s">
        <v>1832</v>
      </c>
      <c r="AM329" s="81" t="s">
        <v>1880</v>
      </c>
      <c r="AN329" s="81" t="b">
        <v>0</v>
      </c>
      <c r="AO329" s="87" t="s">
        <v>1521</v>
      </c>
      <c r="AP329" s="81" t="s">
        <v>176</v>
      </c>
      <c r="AQ329" s="81">
        <v>0</v>
      </c>
      <c r="AR329" s="81">
        <v>0</v>
      </c>
      <c r="AS329" s="81" t="s">
        <v>1903</v>
      </c>
      <c r="AT329" s="81" t="s">
        <v>1907</v>
      </c>
      <c r="AU329" s="81" t="s">
        <v>1911</v>
      </c>
      <c r="AV329" s="81" t="s">
        <v>1916</v>
      </c>
      <c r="AW329" s="81" t="s">
        <v>1921</v>
      </c>
      <c r="AX329" s="81" t="s">
        <v>1926</v>
      </c>
      <c r="AY329" s="81" t="s">
        <v>1930</v>
      </c>
      <c r="AZ329" s="85" t="s">
        <v>1932</v>
      </c>
      <c r="BA329">
        <v>1</v>
      </c>
      <c r="BB329" s="80" t="str">
        <f>REPLACE(INDEX(GroupVertices[Group],MATCH(Edges[[#This Row],[Vertex 1]],GroupVertices[Vertex],0)),1,1,"")</f>
        <v>4</v>
      </c>
      <c r="BC329" s="80" t="str">
        <f>REPLACE(INDEX(GroupVertices[Group],MATCH(Edges[[#This Row],[Vertex 2]],GroupVertices[Vertex],0)),1,1,"")</f>
        <v>4</v>
      </c>
    </row>
    <row r="330" spans="1:55" ht="15">
      <c r="A330" s="66" t="s">
        <v>288</v>
      </c>
      <c r="B330" s="66" t="s">
        <v>287</v>
      </c>
      <c r="C330" s="67" t="s">
        <v>3307</v>
      </c>
      <c r="D330" s="68">
        <v>3</v>
      </c>
      <c r="E330" s="69" t="s">
        <v>132</v>
      </c>
      <c r="F330" s="70">
        <v>35</v>
      </c>
      <c r="G330" s="67"/>
      <c r="H330" s="71"/>
      <c r="I330" s="72"/>
      <c r="J330" s="72"/>
      <c r="K330" s="34"/>
      <c r="L330" s="79">
        <v>330</v>
      </c>
      <c r="M330" s="79"/>
      <c r="N330" s="74"/>
      <c r="O330" s="81" t="s">
        <v>394</v>
      </c>
      <c r="P330" s="83">
        <v>43654.6921875</v>
      </c>
      <c r="Q330" s="81" t="s">
        <v>453</v>
      </c>
      <c r="R330" s="81"/>
      <c r="S330" s="81"/>
      <c r="T330" s="81" t="s">
        <v>792</v>
      </c>
      <c r="U330" s="81"/>
      <c r="V330" s="85" t="s">
        <v>959</v>
      </c>
      <c r="W330" s="83">
        <v>43654.6921875</v>
      </c>
      <c r="X330" s="85" t="s">
        <v>1108</v>
      </c>
      <c r="Y330" s="81"/>
      <c r="Z330" s="81"/>
      <c r="AA330" s="87" t="s">
        <v>1516</v>
      </c>
      <c r="AB330" s="81"/>
      <c r="AC330" s="81" t="b">
        <v>0</v>
      </c>
      <c r="AD330" s="81">
        <v>0</v>
      </c>
      <c r="AE330" s="87" t="s">
        <v>1832</v>
      </c>
      <c r="AF330" s="81" t="b">
        <v>0</v>
      </c>
      <c r="AG330" s="81" t="s">
        <v>1864</v>
      </c>
      <c r="AH330" s="81"/>
      <c r="AI330" s="87" t="s">
        <v>1832</v>
      </c>
      <c r="AJ330" s="81" t="b">
        <v>0</v>
      </c>
      <c r="AK330" s="81">
        <v>1</v>
      </c>
      <c r="AL330" s="87" t="s">
        <v>1521</v>
      </c>
      <c r="AM330" s="81" t="s">
        <v>1880</v>
      </c>
      <c r="AN330" s="81" t="b">
        <v>0</v>
      </c>
      <c r="AO330" s="87" t="s">
        <v>1521</v>
      </c>
      <c r="AP330" s="81" t="s">
        <v>176</v>
      </c>
      <c r="AQ330" s="81">
        <v>0</v>
      </c>
      <c r="AR330" s="81">
        <v>0</v>
      </c>
      <c r="AS330" s="81"/>
      <c r="AT330" s="81"/>
      <c r="AU330" s="81"/>
      <c r="AV330" s="81"/>
      <c r="AW330" s="81"/>
      <c r="AX330" s="81"/>
      <c r="AY330" s="81"/>
      <c r="AZ330" s="81"/>
      <c r="BA330">
        <v>1</v>
      </c>
      <c r="BB330" s="80" t="str">
        <f>REPLACE(INDEX(GroupVertices[Group],MATCH(Edges[[#This Row],[Vertex 1]],GroupVertices[Vertex],0)),1,1,"")</f>
        <v>4</v>
      </c>
      <c r="BC330" s="80" t="str">
        <f>REPLACE(INDEX(GroupVertices[Group],MATCH(Edges[[#This Row],[Vertex 2]],GroupVertices[Vertex],0)),1,1,"")</f>
        <v>4</v>
      </c>
    </row>
    <row r="331" spans="1:55" ht="15">
      <c r="A331" s="66" t="s">
        <v>288</v>
      </c>
      <c r="B331" s="66" t="s">
        <v>303</v>
      </c>
      <c r="C331" s="67" t="s">
        <v>3307</v>
      </c>
      <c r="D331" s="68">
        <v>3</v>
      </c>
      <c r="E331" s="69" t="s">
        <v>132</v>
      </c>
      <c r="F331" s="70">
        <v>35</v>
      </c>
      <c r="G331" s="67"/>
      <c r="H331" s="71"/>
      <c r="I331" s="72"/>
      <c r="J331" s="72"/>
      <c r="K331" s="34"/>
      <c r="L331" s="79">
        <v>331</v>
      </c>
      <c r="M331" s="79"/>
      <c r="N331" s="74"/>
      <c r="O331" s="81" t="s">
        <v>394</v>
      </c>
      <c r="P331" s="83">
        <v>43654.6921875</v>
      </c>
      <c r="Q331" s="81" t="s">
        <v>453</v>
      </c>
      <c r="R331" s="81"/>
      <c r="S331" s="81"/>
      <c r="T331" s="81" t="s">
        <v>792</v>
      </c>
      <c r="U331" s="81"/>
      <c r="V331" s="85" t="s">
        <v>959</v>
      </c>
      <c r="W331" s="83">
        <v>43654.6921875</v>
      </c>
      <c r="X331" s="85" t="s">
        <v>1108</v>
      </c>
      <c r="Y331" s="81"/>
      <c r="Z331" s="81"/>
      <c r="AA331" s="87" t="s">
        <v>1516</v>
      </c>
      <c r="AB331" s="81"/>
      <c r="AC331" s="81" t="b">
        <v>0</v>
      </c>
      <c r="AD331" s="81">
        <v>0</v>
      </c>
      <c r="AE331" s="87" t="s">
        <v>1832</v>
      </c>
      <c r="AF331" s="81" t="b">
        <v>0</v>
      </c>
      <c r="AG331" s="81" t="s">
        <v>1864</v>
      </c>
      <c r="AH331" s="81"/>
      <c r="AI331" s="87" t="s">
        <v>1832</v>
      </c>
      <c r="AJ331" s="81" t="b">
        <v>0</v>
      </c>
      <c r="AK331" s="81">
        <v>1</v>
      </c>
      <c r="AL331" s="87" t="s">
        <v>1521</v>
      </c>
      <c r="AM331" s="81" t="s">
        <v>1880</v>
      </c>
      <c r="AN331" s="81" t="b">
        <v>0</v>
      </c>
      <c r="AO331" s="87" t="s">
        <v>1521</v>
      </c>
      <c r="AP331" s="81" t="s">
        <v>176</v>
      </c>
      <c r="AQ331" s="81">
        <v>0</v>
      </c>
      <c r="AR331" s="81">
        <v>0</v>
      </c>
      <c r="AS331" s="81"/>
      <c r="AT331" s="81"/>
      <c r="AU331" s="81"/>
      <c r="AV331" s="81"/>
      <c r="AW331" s="81"/>
      <c r="AX331" s="81"/>
      <c r="AY331" s="81"/>
      <c r="AZ331" s="81"/>
      <c r="BA331">
        <v>1</v>
      </c>
      <c r="BB331" s="80" t="str">
        <f>REPLACE(INDEX(GroupVertices[Group],MATCH(Edges[[#This Row],[Vertex 1]],GroupVertices[Vertex],0)),1,1,"")</f>
        <v>4</v>
      </c>
      <c r="BC331" s="80" t="str">
        <f>REPLACE(INDEX(GroupVertices[Group],MATCH(Edges[[#This Row],[Vertex 2]],GroupVertices[Vertex],0)),1,1,"")</f>
        <v>1</v>
      </c>
    </row>
    <row r="332" spans="1:55" ht="15">
      <c r="A332" s="66" t="s">
        <v>288</v>
      </c>
      <c r="B332" s="66" t="s">
        <v>371</v>
      </c>
      <c r="C332" s="67" t="s">
        <v>3307</v>
      </c>
      <c r="D332" s="68">
        <v>3</v>
      </c>
      <c r="E332" s="69" t="s">
        <v>132</v>
      </c>
      <c r="F332" s="70">
        <v>35</v>
      </c>
      <c r="G332" s="67"/>
      <c r="H332" s="71"/>
      <c r="I332" s="72"/>
      <c r="J332" s="72"/>
      <c r="K332" s="34"/>
      <c r="L332" s="79">
        <v>332</v>
      </c>
      <c r="M332" s="79"/>
      <c r="N332" s="74"/>
      <c r="O332" s="81" t="s">
        <v>394</v>
      </c>
      <c r="P332" s="83">
        <v>43654.6921875</v>
      </c>
      <c r="Q332" s="81" t="s">
        <v>453</v>
      </c>
      <c r="R332" s="81"/>
      <c r="S332" s="81"/>
      <c r="T332" s="81" t="s">
        <v>792</v>
      </c>
      <c r="U332" s="81"/>
      <c r="V332" s="85" t="s">
        <v>959</v>
      </c>
      <c r="W332" s="83">
        <v>43654.6921875</v>
      </c>
      <c r="X332" s="85" t="s">
        <v>1108</v>
      </c>
      <c r="Y332" s="81"/>
      <c r="Z332" s="81"/>
      <c r="AA332" s="87" t="s">
        <v>1516</v>
      </c>
      <c r="AB332" s="81"/>
      <c r="AC332" s="81" t="b">
        <v>0</v>
      </c>
      <c r="AD332" s="81">
        <v>0</v>
      </c>
      <c r="AE332" s="87" t="s">
        <v>1832</v>
      </c>
      <c r="AF332" s="81" t="b">
        <v>0</v>
      </c>
      <c r="AG332" s="81" t="s">
        <v>1864</v>
      </c>
      <c r="AH332" s="81"/>
      <c r="AI332" s="87" t="s">
        <v>1832</v>
      </c>
      <c r="AJ332" s="81" t="b">
        <v>0</v>
      </c>
      <c r="AK332" s="81">
        <v>1</v>
      </c>
      <c r="AL332" s="87" t="s">
        <v>1521</v>
      </c>
      <c r="AM332" s="81" t="s">
        <v>1880</v>
      </c>
      <c r="AN332" s="81" t="b">
        <v>0</v>
      </c>
      <c r="AO332" s="87" t="s">
        <v>1521</v>
      </c>
      <c r="AP332" s="81" t="s">
        <v>176</v>
      </c>
      <c r="AQ332" s="81">
        <v>0</v>
      </c>
      <c r="AR332" s="81">
        <v>0</v>
      </c>
      <c r="AS332" s="81"/>
      <c r="AT332" s="81"/>
      <c r="AU332" s="81"/>
      <c r="AV332" s="81"/>
      <c r="AW332" s="81"/>
      <c r="AX332" s="81"/>
      <c r="AY332" s="81"/>
      <c r="AZ332" s="81"/>
      <c r="BA332">
        <v>1</v>
      </c>
      <c r="BB332" s="80" t="str">
        <f>REPLACE(INDEX(GroupVertices[Group],MATCH(Edges[[#This Row],[Vertex 1]],GroupVertices[Vertex],0)),1,1,"")</f>
        <v>4</v>
      </c>
      <c r="BC332" s="80" t="str">
        <f>REPLACE(INDEX(GroupVertices[Group],MATCH(Edges[[#This Row],[Vertex 2]],GroupVertices[Vertex],0)),1,1,"")</f>
        <v>4</v>
      </c>
    </row>
    <row r="333" spans="1:55" ht="15">
      <c r="A333" s="66" t="s">
        <v>288</v>
      </c>
      <c r="B333" s="66" t="s">
        <v>372</v>
      </c>
      <c r="C333" s="67" t="s">
        <v>3307</v>
      </c>
      <c r="D333" s="68">
        <v>3</v>
      </c>
      <c r="E333" s="69" t="s">
        <v>132</v>
      </c>
      <c r="F333" s="70">
        <v>35</v>
      </c>
      <c r="G333" s="67"/>
      <c r="H333" s="71"/>
      <c r="I333" s="72"/>
      <c r="J333" s="72"/>
      <c r="K333" s="34"/>
      <c r="L333" s="79">
        <v>333</v>
      </c>
      <c r="M333" s="79"/>
      <c r="N333" s="74"/>
      <c r="O333" s="81" t="s">
        <v>394</v>
      </c>
      <c r="P333" s="83">
        <v>43654.6921875</v>
      </c>
      <c r="Q333" s="81" t="s">
        <v>453</v>
      </c>
      <c r="R333" s="81"/>
      <c r="S333" s="81"/>
      <c r="T333" s="81" t="s">
        <v>792</v>
      </c>
      <c r="U333" s="81"/>
      <c r="V333" s="85" t="s">
        <v>959</v>
      </c>
      <c r="W333" s="83">
        <v>43654.6921875</v>
      </c>
      <c r="X333" s="85" t="s">
        <v>1108</v>
      </c>
      <c r="Y333" s="81"/>
      <c r="Z333" s="81"/>
      <c r="AA333" s="87" t="s">
        <v>1516</v>
      </c>
      <c r="AB333" s="81"/>
      <c r="AC333" s="81" t="b">
        <v>0</v>
      </c>
      <c r="AD333" s="81">
        <v>0</v>
      </c>
      <c r="AE333" s="87" t="s">
        <v>1832</v>
      </c>
      <c r="AF333" s="81" t="b">
        <v>0</v>
      </c>
      <c r="AG333" s="81" t="s">
        <v>1864</v>
      </c>
      <c r="AH333" s="81"/>
      <c r="AI333" s="87" t="s">
        <v>1832</v>
      </c>
      <c r="AJ333" s="81" t="b">
        <v>0</v>
      </c>
      <c r="AK333" s="81">
        <v>1</v>
      </c>
      <c r="AL333" s="87" t="s">
        <v>1521</v>
      </c>
      <c r="AM333" s="81" t="s">
        <v>1880</v>
      </c>
      <c r="AN333" s="81" t="b">
        <v>0</v>
      </c>
      <c r="AO333" s="87" t="s">
        <v>1521</v>
      </c>
      <c r="AP333" s="81" t="s">
        <v>176</v>
      </c>
      <c r="AQ333" s="81">
        <v>0</v>
      </c>
      <c r="AR333" s="81">
        <v>0</v>
      </c>
      <c r="AS333" s="81"/>
      <c r="AT333" s="81"/>
      <c r="AU333" s="81"/>
      <c r="AV333" s="81"/>
      <c r="AW333" s="81"/>
      <c r="AX333" s="81"/>
      <c r="AY333" s="81"/>
      <c r="AZ333" s="81"/>
      <c r="BA333">
        <v>1</v>
      </c>
      <c r="BB333" s="80" t="str">
        <f>REPLACE(INDEX(GroupVertices[Group],MATCH(Edges[[#This Row],[Vertex 1]],GroupVertices[Vertex],0)),1,1,"")</f>
        <v>4</v>
      </c>
      <c r="BC333" s="80" t="str">
        <f>REPLACE(INDEX(GroupVertices[Group],MATCH(Edges[[#This Row],[Vertex 2]],GroupVertices[Vertex],0)),1,1,"")</f>
        <v>4</v>
      </c>
    </row>
    <row r="334" spans="1:55" ht="15">
      <c r="A334" s="66" t="s">
        <v>288</v>
      </c>
      <c r="B334" s="66" t="s">
        <v>290</v>
      </c>
      <c r="C334" s="67" t="s">
        <v>3307</v>
      </c>
      <c r="D334" s="68">
        <v>3</v>
      </c>
      <c r="E334" s="69" t="s">
        <v>132</v>
      </c>
      <c r="F334" s="70">
        <v>35</v>
      </c>
      <c r="G334" s="67"/>
      <c r="H334" s="71"/>
      <c r="I334" s="72"/>
      <c r="J334" s="72"/>
      <c r="K334" s="34"/>
      <c r="L334" s="79">
        <v>334</v>
      </c>
      <c r="M334" s="79"/>
      <c r="N334" s="74"/>
      <c r="O334" s="81" t="s">
        <v>394</v>
      </c>
      <c r="P334" s="83">
        <v>43654.6921875</v>
      </c>
      <c r="Q334" s="81" t="s">
        <v>453</v>
      </c>
      <c r="R334" s="81"/>
      <c r="S334" s="81"/>
      <c r="T334" s="81" t="s">
        <v>792</v>
      </c>
      <c r="U334" s="81"/>
      <c r="V334" s="85" t="s">
        <v>959</v>
      </c>
      <c r="W334" s="83">
        <v>43654.6921875</v>
      </c>
      <c r="X334" s="85" t="s">
        <v>1108</v>
      </c>
      <c r="Y334" s="81"/>
      <c r="Z334" s="81"/>
      <c r="AA334" s="87" t="s">
        <v>1516</v>
      </c>
      <c r="AB334" s="81"/>
      <c r="AC334" s="81" t="b">
        <v>0</v>
      </c>
      <c r="AD334" s="81">
        <v>0</v>
      </c>
      <c r="AE334" s="87" t="s">
        <v>1832</v>
      </c>
      <c r="AF334" s="81" t="b">
        <v>0</v>
      </c>
      <c r="AG334" s="81" t="s">
        <v>1864</v>
      </c>
      <c r="AH334" s="81"/>
      <c r="AI334" s="87" t="s">
        <v>1832</v>
      </c>
      <c r="AJ334" s="81" t="b">
        <v>0</v>
      </c>
      <c r="AK334" s="81">
        <v>1</v>
      </c>
      <c r="AL334" s="87" t="s">
        <v>1521</v>
      </c>
      <c r="AM334" s="81" t="s">
        <v>1880</v>
      </c>
      <c r="AN334" s="81" t="b">
        <v>0</v>
      </c>
      <c r="AO334" s="87" t="s">
        <v>1521</v>
      </c>
      <c r="AP334" s="81" t="s">
        <v>176</v>
      </c>
      <c r="AQ334" s="81">
        <v>0</v>
      </c>
      <c r="AR334" s="81">
        <v>0</v>
      </c>
      <c r="AS334" s="81"/>
      <c r="AT334" s="81"/>
      <c r="AU334" s="81"/>
      <c r="AV334" s="81"/>
      <c r="AW334" s="81"/>
      <c r="AX334" s="81"/>
      <c r="AY334" s="81"/>
      <c r="AZ334" s="81"/>
      <c r="BA334">
        <v>1</v>
      </c>
      <c r="BB334" s="80" t="str">
        <f>REPLACE(INDEX(GroupVertices[Group],MATCH(Edges[[#This Row],[Vertex 1]],GroupVertices[Vertex],0)),1,1,"")</f>
        <v>4</v>
      </c>
      <c r="BC334" s="80" t="str">
        <f>REPLACE(INDEX(GroupVertices[Group],MATCH(Edges[[#This Row],[Vertex 2]],GroupVertices[Vertex],0)),1,1,"")</f>
        <v>4</v>
      </c>
    </row>
    <row r="335" spans="1:55" ht="15">
      <c r="A335" s="66" t="s">
        <v>288</v>
      </c>
      <c r="B335" s="66" t="s">
        <v>286</v>
      </c>
      <c r="C335" s="67" t="s">
        <v>3307</v>
      </c>
      <c r="D335" s="68">
        <v>3</v>
      </c>
      <c r="E335" s="69" t="s">
        <v>132</v>
      </c>
      <c r="F335" s="70">
        <v>35</v>
      </c>
      <c r="G335" s="67"/>
      <c r="H335" s="71"/>
      <c r="I335" s="72"/>
      <c r="J335" s="72"/>
      <c r="K335" s="34"/>
      <c r="L335" s="79">
        <v>335</v>
      </c>
      <c r="M335" s="79"/>
      <c r="N335" s="74"/>
      <c r="O335" s="81" t="s">
        <v>394</v>
      </c>
      <c r="P335" s="83">
        <v>43654.6921875</v>
      </c>
      <c r="Q335" s="81" t="s">
        <v>453</v>
      </c>
      <c r="R335" s="81"/>
      <c r="S335" s="81"/>
      <c r="T335" s="81" t="s">
        <v>792</v>
      </c>
      <c r="U335" s="81"/>
      <c r="V335" s="85" t="s">
        <v>959</v>
      </c>
      <c r="W335" s="83">
        <v>43654.6921875</v>
      </c>
      <c r="X335" s="85" t="s">
        <v>1108</v>
      </c>
      <c r="Y335" s="81"/>
      <c r="Z335" s="81"/>
      <c r="AA335" s="87" t="s">
        <v>1516</v>
      </c>
      <c r="AB335" s="81"/>
      <c r="AC335" s="81" t="b">
        <v>0</v>
      </c>
      <c r="AD335" s="81">
        <v>0</v>
      </c>
      <c r="AE335" s="87" t="s">
        <v>1832</v>
      </c>
      <c r="AF335" s="81" t="b">
        <v>0</v>
      </c>
      <c r="AG335" s="81" t="s">
        <v>1864</v>
      </c>
      <c r="AH335" s="81"/>
      <c r="AI335" s="87" t="s">
        <v>1832</v>
      </c>
      <c r="AJ335" s="81" t="b">
        <v>0</v>
      </c>
      <c r="AK335" s="81">
        <v>1</v>
      </c>
      <c r="AL335" s="87" t="s">
        <v>1521</v>
      </c>
      <c r="AM335" s="81" t="s">
        <v>1880</v>
      </c>
      <c r="AN335" s="81" t="b">
        <v>0</v>
      </c>
      <c r="AO335" s="87" t="s">
        <v>1521</v>
      </c>
      <c r="AP335" s="81" t="s">
        <v>176</v>
      </c>
      <c r="AQ335" s="81">
        <v>0</v>
      </c>
      <c r="AR335" s="81">
        <v>0</v>
      </c>
      <c r="AS335" s="81"/>
      <c r="AT335" s="81"/>
      <c r="AU335" s="81"/>
      <c r="AV335" s="81"/>
      <c r="AW335" s="81"/>
      <c r="AX335" s="81"/>
      <c r="AY335" s="81"/>
      <c r="AZ335" s="81"/>
      <c r="BA335">
        <v>1</v>
      </c>
      <c r="BB335" s="80" t="str">
        <f>REPLACE(INDEX(GroupVertices[Group],MATCH(Edges[[#This Row],[Vertex 1]],GroupVertices[Vertex],0)),1,1,"")</f>
        <v>4</v>
      </c>
      <c r="BC335" s="80" t="str">
        <f>REPLACE(INDEX(GroupVertices[Group],MATCH(Edges[[#This Row],[Vertex 2]],GroupVertices[Vertex],0)),1,1,"")</f>
        <v>4</v>
      </c>
    </row>
    <row r="336" spans="1:55" ht="15">
      <c r="A336" s="66" t="s">
        <v>289</v>
      </c>
      <c r="B336" s="66" t="s">
        <v>288</v>
      </c>
      <c r="C336" s="67" t="s">
        <v>3307</v>
      </c>
      <c r="D336" s="68">
        <v>3</v>
      </c>
      <c r="E336" s="69" t="s">
        <v>132</v>
      </c>
      <c r="F336" s="70">
        <v>35</v>
      </c>
      <c r="G336" s="67"/>
      <c r="H336" s="71"/>
      <c r="I336" s="72"/>
      <c r="J336" s="72"/>
      <c r="K336" s="34"/>
      <c r="L336" s="79">
        <v>336</v>
      </c>
      <c r="M336" s="79"/>
      <c r="N336" s="74"/>
      <c r="O336" s="81" t="s">
        <v>394</v>
      </c>
      <c r="P336" s="83">
        <v>43654.71288194445</v>
      </c>
      <c r="Q336" s="81" t="s">
        <v>454</v>
      </c>
      <c r="R336" s="81" t="s">
        <v>692</v>
      </c>
      <c r="S336" s="81" t="s">
        <v>753</v>
      </c>
      <c r="T336" s="81"/>
      <c r="U336" s="81"/>
      <c r="V336" s="85" t="s">
        <v>960</v>
      </c>
      <c r="W336" s="83">
        <v>43654.71288194445</v>
      </c>
      <c r="X336" s="85" t="s">
        <v>1109</v>
      </c>
      <c r="Y336" s="81"/>
      <c r="Z336" s="81"/>
      <c r="AA336" s="87" t="s">
        <v>1517</v>
      </c>
      <c r="AB336" s="87" t="s">
        <v>1515</v>
      </c>
      <c r="AC336" s="81" t="b">
        <v>0</v>
      </c>
      <c r="AD336" s="81">
        <v>2</v>
      </c>
      <c r="AE336" s="87" t="s">
        <v>1847</v>
      </c>
      <c r="AF336" s="81" t="b">
        <v>0</v>
      </c>
      <c r="AG336" s="81" t="s">
        <v>1864</v>
      </c>
      <c r="AH336" s="81"/>
      <c r="AI336" s="87" t="s">
        <v>1832</v>
      </c>
      <c r="AJ336" s="81" t="b">
        <v>0</v>
      </c>
      <c r="AK336" s="81">
        <v>1</v>
      </c>
      <c r="AL336" s="87" t="s">
        <v>1832</v>
      </c>
      <c r="AM336" s="81" t="s">
        <v>1881</v>
      </c>
      <c r="AN336" s="81" t="b">
        <v>0</v>
      </c>
      <c r="AO336" s="87" t="s">
        <v>1515</v>
      </c>
      <c r="AP336" s="81" t="s">
        <v>176</v>
      </c>
      <c r="AQ336" s="81">
        <v>0</v>
      </c>
      <c r="AR336" s="81">
        <v>0</v>
      </c>
      <c r="AS336" s="81"/>
      <c r="AT336" s="81"/>
      <c r="AU336" s="81"/>
      <c r="AV336" s="81"/>
      <c r="AW336" s="81"/>
      <c r="AX336" s="81"/>
      <c r="AY336" s="81"/>
      <c r="AZ336" s="81"/>
      <c r="BA336">
        <v>1</v>
      </c>
      <c r="BB336" s="80" t="str">
        <f>REPLACE(INDEX(GroupVertices[Group],MATCH(Edges[[#This Row],[Vertex 1]],GroupVertices[Vertex],0)),1,1,"")</f>
        <v>4</v>
      </c>
      <c r="BC336" s="80" t="str">
        <f>REPLACE(INDEX(GroupVertices[Group],MATCH(Edges[[#This Row],[Vertex 2]],GroupVertices[Vertex],0)),1,1,"")</f>
        <v>4</v>
      </c>
    </row>
    <row r="337" spans="1:55" ht="15">
      <c r="A337" s="66" t="s">
        <v>290</v>
      </c>
      <c r="B337" s="66" t="s">
        <v>288</v>
      </c>
      <c r="C337" s="67" t="s">
        <v>3310</v>
      </c>
      <c r="D337" s="68">
        <v>3.9333333333333336</v>
      </c>
      <c r="E337" s="69" t="s">
        <v>136</v>
      </c>
      <c r="F337" s="70">
        <v>31.933333333333334</v>
      </c>
      <c r="G337" s="67"/>
      <c r="H337" s="71"/>
      <c r="I337" s="72"/>
      <c r="J337" s="72"/>
      <c r="K337" s="34"/>
      <c r="L337" s="79">
        <v>337</v>
      </c>
      <c r="M337" s="79"/>
      <c r="N337" s="74"/>
      <c r="O337" s="81" t="s">
        <v>394</v>
      </c>
      <c r="P337" s="83">
        <v>43654.678935185184</v>
      </c>
      <c r="Q337" s="81" t="s">
        <v>455</v>
      </c>
      <c r="R337" s="81" t="s">
        <v>693</v>
      </c>
      <c r="S337" s="81" t="s">
        <v>754</v>
      </c>
      <c r="T337" s="81" t="s">
        <v>793</v>
      </c>
      <c r="U337" s="85" t="s">
        <v>842</v>
      </c>
      <c r="V337" s="85" t="s">
        <v>842</v>
      </c>
      <c r="W337" s="83">
        <v>43654.678935185184</v>
      </c>
      <c r="X337" s="85" t="s">
        <v>1110</v>
      </c>
      <c r="Y337" s="81"/>
      <c r="Z337" s="81"/>
      <c r="AA337" s="87" t="s">
        <v>1518</v>
      </c>
      <c r="AB337" s="87" t="s">
        <v>1515</v>
      </c>
      <c r="AC337" s="81" t="b">
        <v>0</v>
      </c>
      <c r="AD337" s="81">
        <v>0</v>
      </c>
      <c r="AE337" s="87" t="s">
        <v>1847</v>
      </c>
      <c r="AF337" s="81" t="b">
        <v>0</v>
      </c>
      <c r="AG337" s="81" t="s">
        <v>1864</v>
      </c>
      <c r="AH337" s="81"/>
      <c r="AI337" s="87" t="s">
        <v>1832</v>
      </c>
      <c r="AJ337" s="81" t="b">
        <v>0</v>
      </c>
      <c r="AK337" s="81">
        <v>1</v>
      </c>
      <c r="AL337" s="87" t="s">
        <v>1832</v>
      </c>
      <c r="AM337" s="81" t="s">
        <v>1879</v>
      </c>
      <c r="AN337" s="81" t="b">
        <v>0</v>
      </c>
      <c r="AO337" s="87" t="s">
        <v>1515</v>
      </c>
      <c r="AP337" s="81" t="s">
        <v>176</v>
      </c>
      <c r="AQ337" s="81">
        <v>0</v>
      </c>
      <c r="AR337" s="81">
        <v>0</v>
      </c>
      <c r="AS337" s="81"/>
      <c r="AT337" s="81"/>
      <c r="AU337" s="81"/>
      <c r="AV337" s="81"/>
      <c r="AW337" s="81"/>
      <c r="AX337" s="81"/>
      <c r="AY337" s="81"/>
      <c r="AZ337" s="81"/>
      <c r="BA337">
        <v>3</v>
      </c>
      <c r="BB337" s="80" t="str">
        <f>REPLACE(INDEX(GroupVertices[Group],MATCH(Edges[[#This Row],[Vertex 1]],GroupVertices[Vertex],0)),1,1,"")</f>
        <v>4</v>
      </c>
      <c r="BC337" s="80" t="str">
        <f>REPLACE(INDEX(GroupVertices[Group],MATCH(Edges[[#This Row],[Vertex 2]],GroupVertices[Vertex],0)),1,1,"")</f>
        <v>4</v>
      </c>
    </row>
    <row r="338" spans="1:55" ht="15">
      <c r="A338" s="66" t="s">
        <v>290</v>
      </c>
      <c r="B338" s="66" t="s">
        <v>288</v>
      </c>
      <c r="C338" s="67" t="s">
        <v>3310</v>
      </c>
      <c r="D338" s="68">
        <v>3.9333333333333336</v>
      </c>
      <c r="E338" s="69" t="s">
        <v>136</v>
      </c>
      <c r="F338" s="70">
        <v>31.933333333333334</v>
      </c>
      <c r="G338" s="67"/>
      <c r="H338" s="71"/>
      <c r="I338" s="72"/>
      <c r="J338" s="72"/>
      <c r="K338" s="34"/>
      <c r="L338" s="79">
        <v>338</v>
      </c>
      <c r="M338" s="79"/>
      <c r="N338" s="74"/>
      <c r="O338" s="81" t="s">
        <v>394</v>
      </c>
      <c r="P338" s="83">
        <v>43654.72681712963</v>
      </c>
      <c r="Q338" s="81" t="s">
        <v>448</v>
      </c>
      <c r="R338" s="81"/>
      <c r="S338" s="81"/>
      <c r="T338" s="81"/>
      <c r="U338" s="81"/>
      <c r="V338" s="85" t="s">
        <v>961</v>
      </c>
      <c r="W338" s="83">
        <v>43654.72681712963</v>
      </c>
      <c r="X338" s="85" t="s">
        <v>1111</v>
      </c>
      <c r="Y338" s="81"/>
      <c r="Z338" s="81"/>
      <c r="AA338" s="87" t="s">
        <v>1519</v>
      </c>
      <c r="AB338" s="81"/>
      <c r="AC338" s="81" t="b">
        <v>0</v>
      </c>
      <c r="AD338" s="81">
        <v>0</v>
      </c>
      <c r="AE338" s="87" t="s">
        <v>1832</v>
      </c>
      <c r="AF338" s="81" t="b">
        <v>0</v>
      </c>
      <c r="AG338" s="81" t="s">
        <v>1864</v>
      </c>
      <c r="AH338" s="81"/>
      <c r="AI338" s="87" t="s">
        <v>1832</v>
      </c>
      <c r="AJ338" s="81" t="b">
        <v>0</v>
      </c>
      <c r="AK338" s="81">
        <v>1</v>
      </c>
      <c r="AL338" s="87" t="s">
        <v>1517</v>
      </c>
      <c r="AM338" s="81" t="s">
        <v>1879</v>
      </c>
      <c r="AN338" s="81" t="b">
        <v>0</v>
      </c>
      <c r="AO338" s="87" t="s">
        <v>1517</v>
      </c>
      <c r="AP338" s="81" t="s">
        <v>176</v>
      </c>
      <c r="AQ338" s="81">
        <v>0</v>
      </c>
      <c r="AR338" s="81">
        <v>0</v>
      </c>
      <c r="AS338" s="81"/>
      <c r="AT338" s="81"/>
      <c r="AU338" s="81"/>
      <c r="AV338" s="81"/>
      <c r="AW338" s="81"/>
      <c r="AX338" s="81"/>
      <c r="AY338" s="81"/>
      <c r="AZ338" s="81"/>
      <c r="BA338">
        <v>3</v>
      </c>
      <c r="BB338" s="80" t="str">
        <f>REPLACE(INDEX(GroupVertices[Group],MATCH(Edges[[#This Row],[Vertex 1]],GroupVertices[Vertex],0)),1,1,"")</f>
        <v>4</v>
      </c>
      <c r="BC338" s="80" t="str">
        <f>REPLACE(INDEX(GroupVertices[Group],MATCH(Edges[[#This Row],[Vertex 2]],GroupVertices[Vertex],0)),1,1,"")</f>
        <v>4</v>
      </c>
    </row>
    <row r="339" spans="1:55" ht="15">
      <c r="A339" s="66" t="s">
        <v>290</v>
      </c>
      <c r="B339" s="66" t="s">
        <v>288</v>
      </c>
      <c r="C339" s="67" t="s">
        <v>3310</v>
      </c>
      <c r="D339" s="68">
        <v>3.9333333333333336</v>
      </c>
      <c r="E339" s="69" t="s">
        <v>136</v>
      </c>
      <c r="F339" s="70">
        <v>31.933333333333334</v>
      </c>
      <c r="G339" s="67"/>
      <c r="H339" s="71"/>
      <c r="I339" s="72"/>
      <c r="J339" s="72"/>
      <c r="K339" s="34"/>
      <c r="L339" s="79">
        <v>339</v>
      </c>
      <c r="M339" s="79"/>
      <c r="N339" s="74"/>
      <c r="O339" s="81" t="s">
        <v>394</v>
      </c>
      <c r="P339" s="83">
        <v>43654.72690972222</v>
      </c>
      <c r="Q339" s="81" t="s">
        <v>456</v>
      </c>
      <c r="R339" s="81"/>
      <c r="S339" s="81"/>
      <c r="T339" s="81"/>
      <c r="U339" s="81"/>
      <c r="V339" s="85" t="s">
        <v>961</v>
      </c>
      <c r="W339" s="83">
        <v>43654.72690972222</v>
      </c>
      <c r="X339" s="85" t="s">
        <v>1112</v>
      </c>
      <c r="Y339" s="81"/>
      <c r="Z339" s="81"/>
      <c r="AA339" s="87" t="s">
        <v>1520</v>
      </c>
      <c r="AB339" s="81"/>
      <c r="AC339" s="81" t="b">
        <v>0</v>
      </c>
      <c r="AD339" s="81">
        <v>0</v>
      </c>
      <c r="AE339" s="87" t="s">
        <v>1832</v>
      </c>
      <c r="AF339" s="81" t="b">
        <v>1</v>
      </c>
      <c r="AG339" s="81" t="s">
        <v>1864</v>
      </c>
      <c r="AH339" s="81"/>
      <c r="AI339" s="87" t="s">
        <v>1871</v>
      </c>
      <c r="AJ339" s="81" t="b">
        <v>0</v>
      </c>
      <c r="AK339" s="81">
        <v>1</v>
      </c>
      <c r="AL339" s="87" t="s">
        <v>1524</v>
      </c>
      <c r="AM339" s="81" t="s">
        <v>1879</v>
      </c>
      <c r="AN339" s="81" t="b">
        <v>0</v>
      </c>
      <c r="AO339" s="87" t="s">
        <v>1524</v>
      </c>
      <c r="AP339" s="81" t="s">
        <v>176</v>
      </c>
      <c r="AQ339" s="81">
        <v>0</v>
      </c>
      <c r="AR339" s="81">
        <v>0</v>
      </c>
      <c r="AS339" s="81"/>
      <c r="AT339" s="81"/>
      <c r="AU339" s="81"/>
      <c r="AV339" s="81"/>
      <c r="AW339" s="81"/>
      <c r="AX339" s="81"/>
      <c r="AY339" s="81"/>
      <c r="AZ339" s="81"/>
      <c r="BA339">
        <v>3</v>
      </c>
      <c r="BB339" s="80" t="str">
        <f>REPLACE(INDEX(GroupVertices[Group],MATCH(Edges[[#This Row],[Vertex 1]],GroupVertices[Vertex],0)),1,1,"")</f>
        <v>4</v>
      </c>
      <c r="BC339" s="80" t="str">
        <f>REPLACE(INDEX(GroupVertices[Group],MATCH(Edges[[#This Row],[Vertex 2]],GroupVertices[Vertex],0)),1,1,"")</f>
        <v>4</v>
      </c>
    </row>
    <row r="340" spans="1:55" ht="15">
      <c r="A340" s="66" t="s">
        <v>286</v>
      </c>
      <c r="B340" s="66" t="s">
        <v>288</v>
      </c>
      <c r="C340" s="67" t="s">
        <v>3312</v>
      </c>
      <c r="D340" s="68">
        <v>4.866666666666667</v>
      </c>
      <c r="E340" s="69" t="s">
        <v>136</v>
      </c>
      <c r="F340" s="70">
        <v>28.866666666666667</v>
      </c>
      <c r="G340" s="67"/>
      <c r="H340" s="71"/>
      <c r="I340" s="72"/>
      <c r="J340" s="72"/>
      <c r="K340" s="34"/>
      <c r="L340" s="79">
        <v>340</v>
      </c>
      <c r="M340" s="79"/>
      <c r="N340" s="74"/>
      <c r="O340" s="81" t="s">
        <v>394</v>
      </c>
      <c r="P340" s="83">
        <v>43654.67061342593</v>
      </c>
      <c r="Q340" s="81" t="s">
        <v>457</v>
      </c>
      <c r="R340" s="81"/>
      <c r="S340" s="81"/>
      <c r="T340" s="81" t="s">
        <v>794</v>
      </c>
      <c r="U340" s="81"/>
      <c r="V340" s="85" t="s">
        <v>957</v>
      </c>
      <c r="W340" s="83">
        <v>43654.67061342593</v>
      </c>
      <c r="X340" s="85" t="s">
        <v>1113</v>
      </c>
      <c r="Y340" s="81"/>
      <c r="Z340" s="81"/>
      <c r="AA340" s="87" t="s">
        <v>1521</v>
      </c>
      <c r="AB340" s="87" t="s">
        <v>1528</v>
      </c>
      <c r="AC340" s="81" t="b">
        <v>0</v>
      </c>
      <c r="AD340" s="81">
        <v>3</v>
      </c>
      <c r="AE340" s="87" t="s">
        <v>1846</v>
      </c>
      <c r="AF340" s="81" t="b">
        <v>0</v>
      </c>
      <c r="AG340" s="81" t="s">
        <v>1864</v>
      </c>
      <c r="AH340" s="81"/>
      <c r="AI340" s="87" t="s">
        <v>1832</v>
      </c>
      <c r="AJ340" s="81" t="b">
        <v>0</v>
      </c>
      <c r="AK340" s="81">
        <v>1</v>
      </c>
      <c r="AL340" s="87" t="s">
        <v>1832</v>
      </c>
      <c r="AM340" s="81" t="s">
        <v>1880</v>
      </c>
      <c r="AN340" s="81" t="b">
        <v>0</v>
      </c>
      <c r="AO340" s="87" t="s">
        <v>1528</v>
      </c>
      <c r="AP340" s="81" t="s">
        <v>176</v>
      </c>
      <c r="AQ340" s="81">
        <v>0</v>
      </c>
      <c r="AR340" s="81">
        <v>0</v>
      </c>
      <c r="AS340" s="81"/>
      <c r="AT340" s="81"/>
      <c r="AU340" s="81"/>
      <c r="AV340" s="81"/>
      <c r="AW340" s="81"/>
      <c r="AX340" s="81"/>
      <c r="AY340" s="81"/>
      <c r="AZ340" s="81"/>
      <c r="BA340">
        <v>5</v>
      </c>
      <c r="BB340" s="80" t="str">
        <f>REPLACE(INDEX(GroupVertices[Group],MATCH(Edges[[#This Row],[Vertex 1]],GroupVertices[Vertex],0)),1,1,"")</f>
        <v>4</v>
      </c>
      <c r="BC340" s="80" t="str">
        <f>REPLACE(INDEX(GroupVertices[Group],MATCH(Edges[[#This Row],[Vertex 2]],GroupVertices[Vertex],0)),1,1,"")</f>
        <v>4</v>
      </c>
    </row>
    <row r="341" spans="1:55" ht="15">
      <c r="A341" s="66" t="s">
        <v>286</v>
      </c>
      <c r="B341" s="66" t="s">
        <v>288</v>
      </c>
      <c r="C341" s="67" t="s">
        <v>3312</v>
      </c>
      <c r="D341" s="68">
        <v>4.866666666666667</v>
      </c>
      <c r="E341" s="69" t="s">
        <v>136</v>
      </c>
      <c r="F341" s="70">
        <v>28.866666666666667</v>
      </c>
      <c r="G341" s="67"/>
      <c r="H341" s="71"/>
      <c r="I341" s="72"/>
      <c r="J341" s="72"/>
      <c r="K341" s="34"/>
      <c r="L341" s="79">
        <v>341</v>
      </c>
      <c r="M341" s="79"/>
      <c r="N341" s="74"/>
      <c r="O341" s="81" t="s">
        <v>394</v>
      </c>
      <c r="P341" s="83">
        <v>43654.676666666666</v>
      </c>
      <c r="Q341" s="81" t="s">
        <v>458</v>
      </c>
      <c r="R341" s="81"/>
      <c r="S341" s="81"/>
      <c r="T341" s="81"/>
      <c r="U341" s="81"/>
      <c r="V341" s="85" t="s">
        <v>957</v>
      </c>
      <c r="W341" s="83">
        <v>43654.676666666666</v>
      </c>
      <c r="X341" s="85" t="s">
        <v>1114</v>
      </c>
      <c r="Y341" s="81"/>
      <c r="Z341" s="81"/>
      <c r="AA341" s="87" t="s">
        <v>1522</v>
      </c>
      <c r="AB341" s="87" t="s">
        <v>1515</v>
      </c>
      <c r="AC341" s="81" t="b">
        <v>0</v>
      </c>
      <c r="AD341" s="81">
        <v>2</v>
      </c>
      <c r="AE341" s="87" t="s">
        <v>1847</v>
      </c>
      <c r="AF341" s="81" t="b">
        <v>0</v>
      </c>
      <c r="AG341" s="81" t="s">
        <v>1864</v>
      </c>
      <c r="AH341" s="81"/>
      <c r="AI341" s="87" t="s">
        <v>1832</v>
      </c>
      <c r="AJ341" s="81" t="b">
        <v>0</v>
      </c>
      <c r="AK341" s="81">
        <v>0</v>
      </c>
      <c r="AL341" s="87" t="s">
        <v>1832</v>
      </c>
      <c r="AM341" s="81" t="s">
        <v>1880</v>
      </c>
      <c r="AN341" s="81" t="b">
        <v>0</v>
      </c>
      <c r="AO341" s="87" t="s">
        <v>1515</v>
      </c>
      <c r="AP341" s="81" t="s">
        <v>176</v>
      </c>
      <c r="AQ341" s="81">
        <v>0</v>
      </c>
      <c r="AR341" s="81">
        <v>0</v>
      </c>
      <c r="AS341" s="81"/>
      <c r="AT341" s="81"/>
      <c r="AU341" s="81"/>
      <c r="AV341" s="81"/>
      <c r="AW341" s="81"/>
      <c r="AX341" s="81"/>
      <c r="AY341" s="81"/>
      <c r="AZ341" s="81"/>
      <c r="BA341">
        <v>5</v>
      </c>
      <c r="BB341" s="80" t="str">
        <f>REPLACE(INDEX(GroupVertices[Group],MATCH(Edges[[#This Row],[Vertex 1]],GroupVertices[Vertex],0)),1,1,"")</f>
        <v>4</v>
      </c>
      <c r="BC341" s="80" t="str">
        <f>REPLACE(INDEX(GroupVertices[Group],MATCH(Edges[[#This Row],[Vertex 2]],GroupVertices[Vertex],0)),1,1,"")</f>
        <v>4</v>
      </c>
    </row>
    <row r="342" spans="1:55" ht="15">
      <c r="A342" s="66" t="s">
        <v>286</v>
      </c>
      <c r="B342" s="66" t="s">
        <v>288</v>
      </c>
      <c r="C342" s="67" t="s">
        <v>3312</v>
      </c>
      <c r="D342" s="68">
        <v>4.866666666666667</v>
      </c>
      <c r="E342" s="69" t="s">
        <v>136</v>
      </c>
      <c r="F342" s="70">
        <v>28.866666666666667</v>
      </c>
      <c r="G342" s="67"/>
      <c r="H342" s="71"/>
      <c r="I342" s="72"/>
      <c r="J342" s="72"/>
      <c r="K342" s="34"/>
      <c r="L342" s="79">
        <v>342</v>
      </c>
      <c r="M342" s="79"/>
      <c r="N342" s="74"/>
      <c r="O342" s="81" t="s">
        <v>394</v>
      </c>
      <c r="P342" s="83">
        <v>43654.68305555556</v>
      </c>
      <c r="Q342" s="81" t="s">
        <v>459</v>
      </c>
      <c r="R342" s="81"/>
      <c r="S342" s="81"/>
      <c r="T342" s="81"/>
      <c r="U342" s="81"/>
      <c r="V342" s="85" t="s">
        <v>957</v>
      </c>
      <c r="W342" s="83">
        <v>43654.68305555556</v>
      </c>
      <c r="X342" s="85" t="s">
        <v>1115</v>
      </c>
      <c r="Y342" s="81"/>
      <c r="Z342" s="81"/>
      <c r="AA342" s="87" t="s">
        <v>1523</v>
      </c>
      <c r="AB342" s="81"/>
      <c r="AC342" s="81" t="b">
        <v>0</v>
      </c>
      <c r="AD342" s="81">
        <v>0</v>
      </c>
      <c r="AE342" s="87" t="s">
        <v>1832</v>
      </c>
      <c r="AF342" s="81" t="b">
        <v>0</v>
      </c>
      <c r="AG342" s="81" t="s">
        <v>1864</v>
      </c>
      <c r="AH342" s="81"/>
      <c r="AI342" s="87" t="s">
        <v>1832</v>
      </c>
      <c r="AJ342" s="81" t="b">
        <v>0</v>
      </c>
      <c r="AK342" s="81">
        <v>1</v>
      </c>
      <c r="AL342" s="87" t="s">
        <v>1518</v>
      </c>
      <c r="AM342" s="81" t="s">
        <v>1880</v>
      </c>
      <c r="AN342" s="81" t="b">
        <v>0</v>
      </c>
      <c r="AO342" s="87" t="s">
        <v>1518</v>
      </c>
      <c r="AP342" s="81" t="s">
        <v>176</v>
      </c>
      <c r="AQ342" s="81">
        <v>0</v>
      </c>
      <c r="AR342" s="81">
        <v>0</v>
      </c>
      <c r="AS342" s="81"/>
      <c r="AT342" s="81"/>
      <c r="AU342" s="81"/>
      <c r="AV342" s="81"/>
      <c r="AW342" s="81"/>
      <c r="AX342" s="81"/>
      <c r="AY342" s="81"/>
      <c r="AZ342" s="81"/>
      <c r="BA342">
        <v>5</v>
      </c>
      <c r="BB342" s="80" t="str">
        <f>REPLACE(INDEX(GroupVertices[Group],MATCH(Edges[[#This Row],[Vertex 1]],GroupVertices[Vertex],0)),1,1,"")</f>
        <v>4</v>
      </c>
      <c r="BC342" s="80" t="str">
        <f>REPLACE(INDEX(GroupVertices[Group],MATCH(Edges[[#This Row],[Vertex 2]],GroupVertices[Vertex],0)),1,1,"")</f>
        <v>4</v>
      </c>
    </row>
    <row r="343" spans="1:55" ht="15">
      <c r="A343" s="66" t="s">
        <v>286</v>
      </c>
      <c r="B343" s="66" t="s">
        <v>288</v>
      </c>
      <c r="C343" s="67" t="s">
        <v>3312</v>
      </c>
      <c r="D343" s="68">
        <v>4.866666666666667</v>
      </c>
      <c r="E343" s="69" t="s">
        <v>136</v>
      </c>
      <c r="F343" s="70">
        <v>28.866666666666667</v>
      </c>
      <c r="G343" s="67"/>
      <c r="H343" s="71"/>
      <c r="I343" s="72"/>
      <c r="J343" s="72"/>
      <c r="K343" s="34"/>
      <c r="L343" s="79">
        <v>343</v>
      </c>
      <c r="M343" s="79"/>
      <c r="N343" s="74"/>
      <c r="O343" s="81" t="s">
        <v>394</v>
      </c>
      <c r="P343" s="83">
        <v>43654.712800925925</v>
      </c>
      <c r="Q343" s="81" t="s">
        <v>460</v>
      </c>
      <c r="R343" s="85" t="s">
        <v>694</v>
      </c>
      <c r="S343" s="81" t="s">
        <v>747</v>
      </c>
      <c r="T343" s="81"/>
      <c r="U343" s="81"/>
      <c r="V343" s="85" t="s">
        <v>957</v>
      </c>
      <c r="W343" s="83">
        <v>43654.712800925925</v>
      </c>
      <c r="X343" s="85" t="s">
        <v>1116</v>
      </c>
      <c r="Y343" s="81"/>
      <c r="Z343" s="81"/>
      <c r="AA343" s="87" t="s">
        <v>1524</v>
      </c>
      <c r="AB343" s="87" t="s">
        <v>1515</v>
      </c>
      <c r="AC343" s="81" t="b">
        <v>0</v>
      </c>
      <c r="AD343" s="81">
        <v>1</v>
      </c>
      <c r="AE343" s="87" t="s">
        <v>1847</v>
      </c>
      <c r="AF343" s="81" t="b">
        <v>1</v>
      </c>
      <c r="AG343" s="81" t="s">
        <v>1864</v>
      </c>
      <c r="AH343" s="81"/>
      <c r="AI343" s="87" t="s">
        <v>1871</v>
      </c>
      <c r="AJ343" s="81" t="b">
        <v>0</v>
      </c>
      <c r="AK343" s="81">
        <v>1</v>
      </c>
      <c r="AL343" s="87" t="s">
        <v>1832</v>
      </c>
      <c r="AM343" s="81" t="s">
        <v>1880</v>
      </c>
      <c r="AN343" s="81" t="b">
        <v>0</v>
      </c>
      <c r="AO343" s="87" t="s">
        <v>1515</v>
      </c>
      <c r="AP343" s="81" t="s">
        <v>176</v>
      </c>
      <c r="AQ343" s="81">
        <v>0</v>
      </c>
      <c r="AR343" s="81">
        <v>0</v>
      </c>
      <c r="AS343" s="81"/>
      <c r="AT343" s="81"/>
      <c r="AU343" s="81"/>
      <c r="AV343" s="81"/>
      <c r="AW343" s="81"/>
      <c r="AX343" s="81"/>
      <c r="AY343" s="81"/>
      <c r="AZ343" s="81"/>
      <c r="BA343">
        <v>5</v>
      </c>
      <c r="BB343" s="80" t="str">
        <f>REPLACE(INDEX(GroupVertices[Group],MATCH(Edges[[#This Row],[Vertex 1]],GroupVertices[Vertex],0)),1,1,"")</f>
        <v>4</v>
      </c>
      <c r="BC343" s="80" t="str">
        <f>REPLACE(INDEX(GroupVertices[Group],MATCH(Edges[[#This Row],[Vertex 2]],GroupVertices[Vertex],0)),1,1,"")</f>
        <v>4</v>
      </c>
    </row>
    <row r="344" spans="1:55" ht="15">
      <c r="A344" s="66" t="s">
        <v>286</v>
      </c>
      <c r="B344" s="66" t="s">
        <v>288</v>
      </c>
      <c r="C344" s="67" t="s">
        <v>3312</v>
      </c>
      <c r="D344" s="68">
        <v>4.866666666666667</v>
      </c>
      <c r="E344" s="69" t="s">
        <v>136</v>
      </c>
      <c r="F344" s="70">
        <v>28.866666666666667</v>
      </c>
      <c r="G344" s="67"/>
      <c r="H344" s="71"/>
      <c r="I344" s="72"/>
      <c r="J344" s="72"/>
      <c r="K344" s="34"/>
      <c r="L344" s="79">
        <v>344</v>
      </c>
      <c r="M344" s="79"/>
      <c r="N344" s="74"/>
      <c r="O344" s="81" t="s">
        <v>394</v>
      </c>
      <c r="P344" s="83">
        <v>43655.03158564815</v>
      </c>
      <c r="Q344" s="81" t="s">
        <v>448</v>
      </c>
      <c r="R344" s="81"/>
      <c r="S344" s="81"/>
      <c r="T344" s="81"/>
      <c r="U344" s="81"/>
      <c r="V344" s="85" t="s">
        <v>957</v>
      </c>
      <c r="W344" s="83">
        <v>43655.03158564815</v>
      </c>
      <c r="X344" s="85" t="s">
        <v>1117</v>
      </c>
      <c r="Y344" s="81"/>
      <c r="Z344" s="81"/>
      <c r="AA344" s="87" t="s">
        <v>1525</v>
      </c>
      <c r="AB344" s="81"/>
      <c r="AC344" s="81" t="b">
        <v>0</v>
      </c>
      <c r="AD344" s="81">
        <v>0</v>
      </c>
      <c r="AE344" s="87" t="s">
        <v>1832</v>
      </c>
      <c r="AF344" s="81" t="b">
        <v>0</v>
      </c>
      <c r="AG344" s="81" t="s">
        <v>1864</v>
      </c>
      <c r="AH344" s="81"/>
      <c r="AI344" s="87" t="s">
        <v>1832</v>
      </c>
      <c r="AJ344" s="81" t="b">
        <v>0</v>
      </c>
      <c r="AK344" s="81">
        <v>2</v>
      </c>
      <c r="AL344" s="87" t="s">
        <v>1517</v>
      </c>
      <c r="AM344" s="81" t="s">
        <v>1880</v>
      </c>
      <c r="AN344" s="81" t="b">
        <v>0</v>
      </c>
      <c r="AO344" s="87" t="s">
        <v>1517</v>
      </c>
      <c r="AP344" s="81" t="s">
        <v>176</v>
      </c>
      <c r="AQ344" s="81">
        <v>0</v>
      </c>
      <c r="AR344" s="81">
        <v>0</v>
      </c>
      <c r="AS344" s="81"/>
      <c r="AT344" s="81"/>
      <c r="AU344" s="81"/>
      <c r="AV344" s="81"/>
      <c r="AW344" s="81"/>
      <c r="AX344" s="81"/>
      <c r="AY344" s="81"/>
      <c r="AZ344" s="81"/>
      <c r="BA344">
        <v>5</v>
      </c>
      <c r="BB344" s="80" t="str">
        <f>REPLACE(INDEX(GroupVertices[Group],MATCH(Edges[[#This Row],[Vertex 1]],GroupVertices[Vertex],0)),1,1,"")</f>
        <v>4</v>
      </c>
      <c r="BC344" s="80" t="str">
        <f>REPLACE(INDEX(GroupVertices[Group],MATCH(Edges[[#This Row],[Vertex 2]],GroupVertices[Vertex],0)),1,1,"")</f>
        <v>4</v>
      </c>
    </row>
    <row r="345" spans="1:55" ht="15">
      <c r="A345" s="66" t="s">
        <v>287</v>
      </c>
      <c r="B345" s="66" t="s">
        <v>290</v>
      </c>
      <c r="C345" s="67" t="s">
        <v>3307</v>
      </c>
      <c r="D345" s="68">
        <v>3</v>
      </c>
      <c r="E345" s="69" t="s">
        <v>132</v>
      </c>
      <c r="F345" s="70">
        <v>35</v>
      </c>
      <c r="G345" s="67"/>
      <c r="H345" s="71"/>
      <c r="I345" s="72"/>
      <c r="J345" s="72"/>
      <c r="K345" s="34"/>
      <c r="L345" s="79">
        <v>345</v>
      </c>
      <c r="M345" s="79"/>
      <c r="N345" s="74"/>
      <c r="O345" s="81" t="s">
        <v>394</v>
      </c>
      <c r="P345" s="83">
        <v>43654.67423611111</v>
      </c>
      <c r="Q345" s="81" t="s">
        <v>452</v>
      </c>
      <c r="R345" s="81"/>
      <c r="S345" s="81"/>
      <c r="T345" s="81"/>
      <c r="U345" s="81"/>
      <c r="V345" s="85" t="s">
        <v>958</v>
      </c>
      <c r="W345" s="83">
        <v>43654.67423611111</v>
      </c>
      <c r="X345" s="85" t="s">
        <v>1107</v>
      </c>
      <c r="Y345" s="81"/>
      <c r="Z345" s="81"/>
      <c r="AA345" s="87" t="s">
        <v>1515</v>
      </c>
      <c r="AB345" s="87" t="s">
        <v>1521</v>
      </c>
      <c r="AC345" s="81" t="b">
        <v>0</v>
      </c>
      <c r="AD345" s="81">
        <v>0</v>
      </c>
      <c r="AE345" s="87" t="s">
        <v>1845</v>
      </c>
      <c r="AF345" s="81" t="b">
        <v>0</v>
      </c>
      <c r="AG345" s="81" t="s">
        <v>1864</v>
      </c>
      <c r="AH345" s="81"/>
      <c r="AI345" s="87" t="s">
        <v>1832</v>
      </c>
      <c r="AJ345" s="81" t="b">
        <v>0</v>
      </c>
      <c r="AK345" s="81">
        <v>0</v>
      </c>
      <c r="AL345" s="87" t="s">
        <v>1832</v>
      </c>
      <c r="AM345" s="81" t="s">
        <v>1880</v>
      </c>
      <c r="AN345" s="81" t="b">
        <v>0</v>
      </c>
      <c r="AO345" s="87" t="s">
        <v>1521</v>
      </c>
      <c r="AP345" s="81" t="s">
        <v>176</v>
      </c>
      <c r="AQ345" s="81">
        <v>0</v>
      </c>
      <c r="AR345" s="81">
        <v>0</v>
      </c>
      <c r="AS345" s="81" t="s">
        <v>1903</v>
      </c>
      <c r="AT345" s="81" t="s">
        <v>1907</v>
      </c>
      <c r="AU345" s="81" t="s">
        <v>1911</v>
      </c>
      <c r="AV345" s="81" t="s">
        <v>1916</v>
      </c>
      <c r="AW345" s="81" t="s">
        <v>1921</v>
      </c>
      <c r="AX345" s="81" t="s">
        <v>1926</v>
      </c>
      <c r="AY345" s="81" t="s">
        <v>1930</v>
      </c>
      <c r="AZ345" s="85" t="s">
        <v>1932</v>
      </c>
      <c r="BA345">
        <v>1</v>
      </c>
      <c r="BB345" s="80" t="str">
        <f>REPLACE(INDEX(GroupVertices[Group],MATCH(Edges[[#This Row],[Vertex 1]],GroupVertices[Vertex],0)),1,1,"")</f>
        <v>4</v>
      </c>
      <c r="BC345" s="80" t="str">
        <f>REPLACE(INDEX(GroupVertices[Group],MATCH(Edges[[#This Row],[Vertex 2]],GroupVertices[Vertex],0)),1,1,"")</f>
        <v>4</v>
      </c>
    </row>
    <row r="346" spans="1:55" ht="15">
      <c r="A346" s="66" t="s">
        <v>289</v>
      </c>
      <c r="B346" s="66" t="s">
        <v>290</v>
      </c>
      <c r="C346" s="67" t="s">
        <v>3307</v>
      </c>
      <c r="D346" s="68">
        <v>3</v>
      </c>
      <c r="E346" s="69" t="s">
        <v>132</v>
      </c>
      <c r="F346" s="70">
        <v>35</v>
      </c>
      <c r="G346" s="67"/>
      <c r="H346" s="71"/>
      <c r="I346" s="72"/>
      <c r="J346" s="72"/>
      <c r="K346" s="34"/>
      <c r="L346" s="79">
        <v>346</v>
      </c>
      <c r="M346" s="79"/>
      <c r="N346" s="74"/>
      <c r="O346" s="81" t="s">
        <v>394</v>
      </c>
      <c r="P346" s="83">
        <v>43654.71288194445</v>
      </c>
      <c r="Q346" s="81" t="s">
        <v>454</v>
      </c>
      <c r="R346" s="81" t="s">
        <v>692</v>
      </c>
      <c r="S346" s="81" t="s">
        <v>753</v>
      </c>
      <c r="T346" s="81"/>
      <c r="U346" s="81"/>
      <c r="V346" s="85" t="s">
        <v>960</v>
      </c>
      <c r="W346" s="83">
        <v>43654.71288194445</v>
      </c>
      <c r="X346" s="85" t="s">
        <v>1109</v>
      </c>
      <c r="Y346" s="81"/>
      <c r="Z346" s="81"/>
      <c r="AA346" s="87" t="s">
        <v>1517</v>
      </c>
      <c r="AB346" s="87" t="s">
        <v>1515</v>
      </c>
      <c r="AC346" s="81" t="b">
        <v>0</v>
      </c>
      <c r="AD346" s="81">
        <v>2</v>
      </c>
      <c r="AE346" s="87" t="s">
        <v>1847</v>
      </c>
      <c r="AF346" s="81" t="b">
        <v>0</v>
      </c>
      <c r="AG346" s="81" t="s">
        <v>1864</v>
      </c>
      <c r="AH346" s="81"/>
      <c r="AI346" s="87" t="s">
        <v>1832</v>
      </c>
      <c r="AJ346" s="81" t="b">
        <v>0</v>
      </c>
      <c r="AK346" s="81">
        <v>1</v>
      </c>
      <c r="AL346" s="87" t="s">
        <v>1832</v>
      </c>
      <c r="AM346" s="81" t="s">
        <v>1881</v>
      </c>
      <c r="AN346" s="81" t="b">
        <v>0</v>
      </c>
      <c r="AO346" s="87" t="s">
        <v>1515</v>
      </c>
      <c r="AP346" s="81" t="s">
        <v>176</v>
      </c>
      <c r="AQ346" s="81">
        <v>0</v>
      </c>
      <c r="AR346" s="81">
        <v>0</v>
      </c>
      <c r="AS346" s="81"/>
      <c r="AT346" s="81"/>
      <c r="AU346" s="81"/>
      <c r="AV346" s="81"/>
      <c r="AW346" s="81"/>
      <c r="AX346" s="81"/>
      <c r="AY346" s="81"/>
      <c r="AZ346" s="81"/>
      <c r="BA346">
        <v>1</v>
      </c>
      <c r="BB346" s="80" t="str">
        <f>REPLACE(INDEX(GroupVertices[Group],MATCH(Edges[[#This Row],[Vertex 1]],GroupVertices[Vertex],0)),1,1,"")</f>
        <v>4</v>
      </c>
      <c r="BC346" s="80" t="str">
        <f>REPLACE(INDEX(GroupVertices[Group],MATCH(Edges[[#This Row],[Vertex 2]],GroupVertices[Vertex],0)),1,1,"")</f>
        <v>4</v>
      </c>
    </row>
    <row r="347" spans="1:55" ht="15">
      <c r="A347" s="66" t="s">
        <v>290</v>
      </c>
      <c r="B347" s="66" t="s">
        <v>371</v>
      </c>
      <c r="C347" s="67" t="s">
        <v>3313</v>
      </c>
      <c r="D347" s="68">
        <v>5.333333333333334</v>
      </c>
      <c r="E347" s="69" t="s">
        <v>136</v>
      </c>
      <c r="F347" s="70">
        <v>27.333333333333332</v>
      </c>
      <c r="G347" s="67"/>
      <c r="H347" s="71"/>
      <c r="I347" s="72"/>
      <c r="J347" s="72"/>
      <c r="K347" s="34"/>
      <c r="L347" s="79">
        <v>347</v>
      </c>
      <c r="M347" s="79"/>
      <c r="N347" s="74"/>
      <c r="O347" s="81" t="s">
        <v>394</v>
      </c>
      <c r="P347" s="83">
        <v>43654.65940972222</v>
      </c>
      <c r="Q347" s="81" t="s">
        <v>461</v>
      </c>
      <c r="R347" s="81"/>
      <c r="S347" s="81"/>
      <c r="T347" s="81"/>
      <c r="U347" s="81"/>
      <c r="V347" s="85" t="s">
        <v>961</v>
      </c>
      <c r="W347" s="83">
        <v>43654.65940972222</v>
      </c>
      <c r="X347" s="85" t="s">
        <v>1118</v>
      </c>
      <c r="Y347" s="81"/>
      <c r="Z347" s="81"/>
      <c r="AA347" s="87" t="s">
        <v>1526</v>
      </c>
      <c r="AB347" s="81"/>
      <c r="AC347" s="81" t="b">
        <v>0</v>
      </c>
      <c r="AD347" s="81">
        <v>0</v>
      </c>
      <c r="AE347" s="87" t="s">
        <v>1832</v>
      </c>
      <c r="AF347" s="81" t="b">
        <v>1</v>
      </c>
      <c r="AG347" s="81" t="s">
        <v>1864</v>
      </c>
      <c r="AH347" s="81"/>
      <c r="AI347" s="87" t="s">
        <v>1872</v>
      </c>
      <c r="AJ347" s="81" t="b">
        <v>0</v>
      </c>
      <c r="AK347" s="81">
        <v>1</v>
      </c>
      <c r="AL347" s="87" t="s">
        <v>1529</v>
      </c>
      <c r="AM347" s="81" t="s">
        <v>1879</v>
      </c>
      <c r="AN347" s="81" t="b">
        <v>0</v>
      </c>
      <c r="AO347" s="87" t="s">
        <v>1529</v>
      </c>
      <c r="AP347" s="81" t="s">
        <v>176</v>
      </c>
      <c r="AQ347" s="81">
        <v>0</v>
      </c>
      <c r="AR347" s="81">
        <v>0</v>
      </c>
      <c r="AS347" s="81"/>
      <c r="AT347" s="81"/>
      <c r="AU347" s="81"/>
      <c r="AV347" s="81"/>
      <c r="AW347" s="81"/>
      <c r="AX347" s="81"/>
      <c r="AY347" s="81"/>
      <c r="AZ347" s="81"/>
      <c r="BA347">
        <v>6</v>
      </c>
      <c r="BB347" s="80" t="str">
        <f>REPLACE(INDEX(GroupVertices[Group],MATCH(Edges[[#This Row],[Vertex 1]],GroupVertices[Vertex],0)),1,1,"")</f>
        <v>4</v>
      </c>
      <c r="BC347" s="80" t="str">
        <f>REPLACE(INDEX(GroupVertices[Group],MATCH(Edges[[#This Row],[Vertex 2]],GroupVertices[Vertex],0)),1,1,"")</f>
        <v>4</v>
      </c>
    </row>
    <row r="348" spans="1:55" ht="15">
      <c r="A348" s="66" t="s">
        <v>290</v>
      </c>
      <c r="B348" s="66" t="s">
        <v>372</v>
      </c>
      <c r="C348" s="67" t="s">
        <v>3313</v>
      </c>
      <c r="D348" s="68">
        <v>5.333333333333334</v>
      </c>
      <c r="E348" s="69" t="s">
        <v>136</v>
      </c>
      <c r="F348" s="70">
        <v>27.333333333333332</v>
      </c>
      <c r="G348" s="67"/>
      <c r="H348" s="71"/>
      <c r="I348" s="72"/>
      <c r="J348" s="72"/>
      <c r="K348" s="34"/>
      <c r="L348" s="79">
        <v>348</v>
      </c>
      <c r="M348" s="79"/>
      <c r="N348" s="74"/>
      <c r="O348" s="81" t="s">
        <v>394</v>
      </c>
      <c r="P348" s="83">
        <v>43654.65940972222</v>
      </c>
      <c r="Q348" s="81" t="s">
        <v>461</v>
      </c>
      <c r="R348" s="81"/>
      <c r="S348" s="81"/>
      <c r="T348" s="81"/>
      <c r="U348" s="81"/>
      <c r="V348" s="85" t="s">
        <v>961</v>
      </c>
      <c r="W348" s="83">
        <v>43654.65940972222</v>
      </c>
      <c r="X348" s="85" t="s">
        <v>1118</v>
      </c>
      <c r="Y348" s="81"/>
      <c r="Z348" s="81"/>
      <c r="AA348" s="87" t="s">
        <v>1526</v>
      </c>
      <c r="AB348" s="81"/>
      <c r="AC348" s="81" t="b">
        <v>0</v>
      </c>
      <c r="AD348" s="81">
        <v>0</v>
      </c>
      <c r="AE348" s="87" t="s">
        <v>1832</v>
      </c>
      <c r="AF348" s="81" t="b">
        <v>1</v>
      </c>
      <c r="AG348" s="81" t="s">
        <v>1864</v>
      </c>
      <c r="AH348" s="81"/>
      <c r="AI348" s="87" t="s">
        <v>1872</v>
      </c>
      <c r="AJ348" s="81" t="b">
        <v>0</v>
      </c>
      <c r="AK348" s="81">
        <v>1</v>
      </c>
      <c r="AL348" s="87" t="s">
        <v>1529</v>
      </c>
      <c r="AM348" s="81" t="s">
        <v>1879</v>
      </c>
      <c r="AN348" s="81" t="b">
        <v>0</v>
      </c>
      <c r="AO348" s="87" t="s">
        <v>1529</v>
      </c>
      <c r="AP348" s="81" t="s">
        <v>176</v>
      </c>
      <c r="AQ348" s="81">
        <v>0</v>
      </c>
      <c r="AR348" s="81">
        <v>0</v>
      </c>
      <c r="AS348" s="81"/>
      <c r="AT348" s="81"/>
      <c r="AU348" s="81"/>
      <c r="AV348" s="81"/>
      <c r="AW348" s="81"/>
      <c r="AX348" s="81"/>
      <c r="AY348" s="81"/>
      <c r="AZ348" s="81"/>
      <c r="BA348">
        <v>6</v>
      </c>
      <c r="BB348" s="80" t="str">
        <f>REPLACE(INDEX(GroupVertices[Group],MATCH(Edges[[#This Row],[Vertex 1]],GroupVertices[Vertex],0)),1,1,"")</f>
        <v>4</v>
      </c>
      <c r="BC348" s="80" t="str">
        <f>REPLACE(INDEX(GroupVertices[Group],MATCH(Edges[[#This Row],[Vertex 2]],GroupVertices[Vertex],0)),1,1,"")</f>
        <v>4</v>
      </c>
    </row>
    <row r="349" spans="1:55" ht="15">
      <c r="A349" s="66" t="s">
        <v>290</v>
      </c>
      <c r="B349" s="66" t="s">
        <v>286</v>
      </c>
      <c r="C349" s="67" t="s">
        <v>3309</v>
      </c>
      <c r="D349" s="68">
        <v>4.4</v>
      </c>
      <c r="E349" s="69" t="s">
        <v>136</v>
      </c>
      <c r="F349" s="70">
        <v>30.4</v>
      </c>
      <c r="G349" s="67"/>
      <c r="H349" s="71"/>
      <c r="I349" s="72"/>
      <c r="J349" s="72"/>
      <c r="K349" s="34"/>
      <c r="L349" s="79">
        <v>349</v>
      </c>
      <c r="M349" s="79"/>
      <c r="N349" s="74"/>
      <c r="O349" s="81" t="s">
        <v>394</v>
      </c>
      <c r="P349" s="83">
        <v>43654.65940972222</v>
      </c>
      <c r="Q349" s="81" t="s">
        <v>461</v>
      </c>
      <c r="R349" s="81"/>
      <c r="S349" s="81"/>
      <c r="T349" s="81"/>
      <c r="U349" s="81"/>
      <c r="V349" s="85" t="s">
        <v>961</v>
      </c>
      <c r="W349" s="83">
        <v>43654.65940972222</v>
      </c>
      <c r="X349" s="85" t="s">
        <v>1118</v>
      </c>
      <c r="Y349" s="81"/>
      <c r="Z349" s="81"/>
      <c r="AA349" s="87" t="s">
        <v>1526</v>
      </c>
      <c r="AB349" s="81"/>
      <c r="AC349" s="81" t="b">
        <v>0</v>
      </c>
      <c r="AD349" s="81">
        <v>0</v>
      </c>
      <c r="AE349" s="87" t="s">
        <v>1832</v>
      </c>
      <c r="AF349" s="81" t="b">
        <v>1</v>
      </c>
      <c r="AG349" s="81" t="s">
        <v>1864</v>
      </c>
      <c r="AH349" s="81"/>
      <c r="AI349" s="87" t="s">
        <v>1872</v>
      </c>
      <c r="AJ349" s="81" t="b">
        <v>0</v>
      </c>
      <c r="AK349" s="81">
        <v>1</v>
      </c>
      <c r="AL349" s="87" t="s">
        <v>1529</v>
      </c>
      <c r="AM349" s="81" t="s">
        <v>1879</v>
      </c>
      <c r="AN349" s="81" t="b">
        <v>0</v>
      </c>
      <c r="AO349" s="87" t="s">
        <v>1529</v>
      </c>
      <c r="AP349" s="81" t="s">
        <v>176</v>
      </c>
      <c r="AQ349" s="81">
        <v>0</v>
      </c>
      <c r="AR349" s="81">
        <v>0</v>
      </c>
      <c r="AS349" s="81"/>
      <c r="AT349" s="81"/>
      <c r="AU349" s="81"/>
      <c r="AV349" s="81"/>
      <c r="AW349" s="81"/>
      <c r="AX349" s="81"/>
      <c r="AY349" s="81"/>
      <c r="AZ349" s="81"/>
      <c r="BA349">
        <v>4</v>
      </c>
      <c r="BB349" s="80" t="str">
        <f>REPLACE(INDEX(GroupVertices[Group],MATCH(Edges[[#This Row],[Vertex 1]],GroupVertices[Vertex],0)),1,1,"")</f>
        <v>4</v>
      </c>
      <c r="BC349" s="80" t="str">
        <f>REPLACE(INDEX(GroupVertices[Group],MATCH(Edges[[#This Row],[Vertex 2]],GroupVertices[Vertex],0)),1,1,"")</f>
        <v>4</v>
      </c>
    </row>
    <row r="350" spans="1:55" ht="15">
      <c r="A350" s="66" t="s">
        <v>290</v>
      </c>
      <c r="B350" s="66" t="s">
        <v>303</v>
      </c>
      <c r="C350" s="67" t="s">
        <v>3312</v>
      </c>
      <c r="D350" s="68">
        <v>4.866666666666667</v>
      </c>
      <c r="E350" s="69" t="s">
        <v>136</v>
      </c>
      <c r="F350" s="70">
        <v>28.866666666666667</v>
      </c>
      <c r="G350" s="67"/>
      <c r="H350" s="71"/>
      <c r="I350" s="72"/>
      <c r="J350" s="72"/>
      <c r="K350" s="34"/>
      <c r="L350" s="79">
        <v>350</v>
      </c>
      <c r="M350" s="79"/>
      <c r="N350" s="74"/>
      <c r="O350" s="81" t="s">
        <v>394</v>
      </c>
      <c r="P350" s="83">
        <v>43654.66153935185</v>
      </c>
      <c r="Q350" s="81" t="s">
        <v>462</v>
      </c>
      <c r="R350" s="85" t="s">
        <v>695</v>
      </c>
      <c r="S350" s="81" t="s">
        <v>755</v>
      </c>
      <c r="T350" s="81" t="s">
        <v>795</v>
      </c>
      <c r="U350" s="85" t="s">
        <v>843</v>
      </c>
      <c r="V350" s="85" t="s">
        <v>843</v>
      </c>
      <c r="W350" s="83">
        <v>43654.66153935185</v>
      </c>
      <c r="X350" s="85" t="s">
        <v>1119</v>
      </c>
      <c r="Y350" s="81"/>
      <c r="Z350" s="81"/>
      <c r="AA350" s="87" t="s">
        <v>1527</v>
      </c>
      <c r="AB350" s="87" t="s">
        <v>1529</v>
      </c>
      <c r="AC350" s="81" t="b">
        <v>0</v>
      </c>
      <c r="AD350" s="81">
        <v>1</v>
      </c>
      <c r="AE350" s="87" t="s">
        <v>1845</v>
      </c>
      <c r="AF350" s="81" t="b">
        <v>0</v>
      </c>
      <c r="AG350" s="81" t="s">
        <v>1864</v>
      </c>
      <c r="AH350" s="81"/>
      <c r="AI350" s="87" t="s">
        <v>1832</v>
      </c>
      <c r="AJ350" s="81" t="b">
        <v>0</v>
      </c>
      <c r="AK350" s="81">
        <v>0</v>
      </c>
      <c r="AL350" s="87" t="s">
        <v>1832</v>
      </c>
      <c r="AM350" s="81" t="s">
        <v>1879</v>
      </c>
      <c r="AN350" s="81" t="b">
        <v>0</v>
      </c>
      <c r="AO350" s="87" t="s">
        <v>1529</v>
      </c>
      <c r="AP350" s="81" t="s">
        <v>176</v>
      </c>
      <c r="AQ350" s="81">
        <v>0</v>
      </c>
      <c r="AR350" s="81">
        <v>0</v>
      </c>
      <c r="AS350" s="81"/>
      <c r="AT350" s="81"/>
      <c r="AU350" s="81"/>
      <c r="AV350" s="81"/>
      <c r="AW350" s="81"/>
      <c r="AX350" s="81"/>
      <c r="AY350" s="81"/>
      <c r="AZ350" s="81"/>
      <c r="BA350">
        <v>5</v>
      </c>
      <c r="BB350" s="80" t="str">
        <f>REPLACE(INDEX(GroupVertices[Group],MATCH(Edges[[#This Row],[Vertex 1]],GroupVertices[Vertex],0)),1,1,"")</f>
        <v>4</v>
      </c>
      <c r="BC350" s="80" t="str">
        <f>REPLACE(INDEX(GroupVertices[Group],MATCH(Edges[[#This Row],[Vertex 2]],GroupVertices[Vertex],0)),1,1,"")</f>
        <v>1</v>
      </c>
    </row>
    <row r="351" spans="1:55" ht="15">
      <c r="A351" s="66" t="s">
        <v>290</v>
      </c>
      <c r="B351" s="66" t="s">
        <v>371</v>
      </c>
      <c r="C351" s="67" t="s">
        <v>3313</v>
      </c>
      <c r="D351" s="68">
        <v>5.333333333333334</v>
      </c>
      <c r="E351" s="69" t="s">
        <v>136</v>
      </c>
      <c r="F351" s="70">
        <v>27.333333333333332</v>
      </c>
      <c r="G351" s="67"/>
      <c r="H351" s="71"/>
      <c r="I351" s="72"/>
      <c r="J351" s="72"/>
      <c r="K351" s="34"/>
      <c r="L351" s="79">
        <v>351</v>
      </c>
      <c r="M351" s="79"/>
      <c r="N351" s="74"/>
      <c r="O351" s="81" t="s">
        <v>394</v>
      </c>
      <c r="P351" s="83">
        <v>43654.66153935185</v>
      </c>
      <c r="Q351" s="81" t="s">
        <v>462</v>
      </c>
      <c r="R351" s="85" t="s">
        <v>695</v>
      </c>
      <c r="S351" s="81" t="s">
        <v>755</v>
      </c>
      <c r="T351" s="81" t="s">
        <v>795</v>
      </c>
      <c r="U351" s="85" t="s">
        <v>843</v>
      </c>
      <c r="V351" s="85" t="s">
        <v>843</v>
      </c>
      <c r="W351" s="83">
        <v>43654.66153935185</v>
      </c>
      <c r="X351" s="85" t="s">
        <v>1119</v>
      </c>
      <c r="Y351" s="81"/>
      <c r="Z351" s="81"/>
      <c r="AA351" s="87" t="s">
        <v>1527</v>
      </c>
      <c r="AB351" s="87" t="s">
        <v>1529</v>
      </c>
      <c r="AC351" s="81" t="b">
        <v>0</v>
      </c>
      <c r="AD351" s="81">
        <v>1</v>
      </c>
      <c r="AE351" s="87" t="s">
        <v>1845</v>
      </c>
      <c r="AF351" s="81" t="b">
        <v>0</v>
      </c>
      <c r="AG351" s="81" t="s">
        <v>1864</v>
      </c>
      <c r="AH351" s="81"/>
      <c r="AI351" s="87" t="s">
        <v>1832</v>
      </c>
      <c r="AJ351" s="81" t="b">
        <v>0</v>
      </c>
      <c r="AK351" s="81">
        <v>0</v>
      </c>
      <c r="AL351" s="87" t="s">
        <v>1832</v>
      </c>
      <c r="AM351" s="81" t="s">
        <v>1879</v>
      </c>
      <c r="AN351" s="81" t="b">
        <v>0</v>
      </c>
      <c r="AO351" s="87" t="s">
        <v>1529</v>
      </c>
      <c r="AP351" s="81" t="s">
        <v>176</v>
      </c>
      <c r="AQ351" s="81">
        <v>0</v>
      </c>
      <c r="AR351" s="81">
        <v>0</v>
      </c>
      <c r="AS351" s="81"/>
      <c r="AT351" s="81"/>
      <c r="AU351" s="81"/>
      <c r="AV351" s="81"/>
      <c r="AW351" s="81"/>
      <c r="AX351" s="81"/>
      <c r="AY351" s="81"/>
      <c r="AZ351" s="81"/>
      <c r="BA351">
        <v>6</v>
      </c>
      <c r="BB351" s="80" t="str">
        <f>REPLACE(INDEX(GroupVertices[Group],MATCH(Edges[[#This Row],[Vertex 1]],GroupVertices[Vertex],0)),1,1,"")</f>
        <v>4</v>
      </c>
      <c r="BC351" s="80" t="str">
        <f>REPLACE(INDEX(GroupVertices[Group],MATCH(Edges[[#This Row],[Vertex 2]],GroupVertices[Vertex],0)),1,1,"")</f>
        <v>4</v>
      </c>
    </row>
    <row r="352" spans="1:55" ht="15">
      <c r="A352" s="66" t="s">
        <v>290</v>
      </c>
      <c r="B352" s="66" t="s">
        <v>372</v>
      </c>
      <c r="C352" s="67" t="s">
        <v>3313</v>
      </c>
      <c r="D352" s="68">
        <v>5.333333333333334</v>
      </c>
      <c r="E352" s="69" t="s">
        <v>136</v>
      </c>
      <c r="F352" s="70">
        <v>27.333333333333332</v>
      </c>
      <c r="G352" s="67"/>
      <c r="H352" s="71"/>
      <c r="I352" s="72"/>
      <c r="J352" s="72"/>
      <c r="K352" s="34"/>
      <c r="L352" s="79">
        <v>352</v>
      </c>
      <c r="M352" s="79"/>
      <c r="N352" s="74"/>
      <c r="O352" s="81" t="s">
        <v>394</v>
      </c>
      <c r="P352" s="83">
        <v>43654.66153935185</v>
      </c>
      <c r="Q352" s="81" t="s">
        <v>462</v>
      </c>
      <c r="R352" s="85" t="s">
        <v>695</v>
      </c>
      <c r="S352" s="81" t="s">
        <v>755</v>
      </c>
      <c r="T352" s="81" t="s">
        <v>795</v>
      </c>
      <c r="U352" s="85" t="s">
        <v>843</v>
      </c>
      <c r="V352" s="85" t="s">
        <v>843</v>
      </c>
      <c r="W352" s="83">
        <v>43654.66153935185</v>
      </c>
      <c r="X352" s="85" t="s">
        <v>1119</v>
      </c>
      <c r="Y352" s="81"/>
      <c r="Z352" s="81"/>
      <c r="AA352" s="87" t="s">
        <v>1527</v>
      </c>
      <c r="AB352" s="87" t="s">
        <v>1529</v>
      </c>
      <c r="AC352" s="81" t="b">
        <v>0</v>
      </c>
      <c r="AD352" s="81">
        <v>1</v>
      </c>
      <c r="AE352" s="87" t="s">
        <v>1845</v>
      </c>
      <c r="AF352" s="81" t="b">
        <v>0</v>
      </c>
      <c r="AG352" s="81" t="s">
        <v>1864</v>
      </c>
      <c r="AH352" s="81"/>
      <c r="AI352" s="87" t="s">
        <v>1832</v>
      </c>
      <c r="AJ352" s="81" t="b">
        <v>0</v>
      </c>
      <c r="AK352" s="81">
        <v>0</v>
      </c>
      <c r="AL352" s="87" t="s">
        <v>1832</v>
      </c>
      <c r="AM352" s="81" t="s">
        <v>1879</v>
      </c>
      <c r="AN352" s="81" t="b">
        <v>0</v>
      </c>
      <c r="AO352" s="87" t="s">
        <v>1529</v>
      </c>
      <c r="AP352" s="81" t="s">
        <v>176</v>
      </c>
      <c r="AQ352" s="81">
        <v>0</v>
      </c>
      <c r="AR352" s="81">
        <v>0</v>
      </c>
      <c r="AS352" s="81"/>
      <c r="AT352" s="81"/>
      <c r="AU352" s="81"/>
      <c r="AV352" s="81"/>
      <c r="AW352" s="81"/>
      <c r="AX352" s="81"/>
      <c r="AY352" s="81"/>
      <c r="AZ352" s="81"/>
      <c r="BA352">
        <v>6</v>
      </c>
      <c r="BB352" s="80" t="str">
        <f>REPLACE(INDEX(GroupVertices[Group],MATCH(Edges[[#This Row],[Vertex 1]],GroupVertices[Vertex],0)),1,1,"")</f>
        <v>4</v>
      </c>
      <c r="BC352" s="80" t="str">
        <f>REPLACE(INDEX(GroupVertices[Group],MATCH(Edges[[#This Row],[Vertex 2]],GroupVertices[Vertex],0)),1,1,"")</f>
        <v>4</v>
      </c>
    </row>
    <row r="353" spans="1:55" ht="15">
      <c r="A353" s="66" t="s">
        <v>290</v>
      </c>
      <c r="B353" s="66" t="s">
        <v>286</v>
      </c>
      <c r="C353" s="67" t="s">
        <v>3308</v>
      </c>
      <c r="D353" s="68">
        <v>3.466666666666667</v>
      </c>
      <c r="E353" s="69" t="s">
        <v>136</v>
      </c>
      <c r="F353" s="70">
        <v>33.46666666666667</v>
      </c>
      <c r="G353" s="67"/>
      <c r="H353" s="71"/>
      <c r="I353" s="72"/>
      <c r="J353" s="72"/>
      <c r="K353" s="34"/>
      <c r="L353" s="79">
        <v>353</v>
      </c>
      <c r="M353" s="79"/>
      <c r="N353" s="74"/>
      <c r="O353" s="81" t="s">
        <v>395</v>
      </c>
      <c r="P353" s="83">
        <v>43654.66153935185</v>
      </c>
      <c r="Q353" s="81" t="s">
        <v>462</v>
      </c>
      <c r="R353" s="85" t="s">
        <v>695</v>
      </c>
      <c r="S353" s="81" t="s">
        <v>755</v>
      </c>
      <c r="T353" s="81" t="s">
        <v>795</v>
      </c>
      <c r="U353" s="85" t="s">
        <v>843</v>
      </c>
      <c r="V353" s="85" t="s">
        <v>843</v>
      </c>
      <c r="W353" s="83">
        <v>43654.66153935185</v>
      </c>
      <c r="X353" s="85" t="s">
        <v>1119</v>
      </c>
      <c r="Y353" s="81"/>
      <c r="Z353" s="81"/>
      <c r="AA353" s="87" t="s">
        <v>1527</v>
      </c>
      <c r="AB353" s="87" t="s">
        <v>1529</v>
      </c>
      <c r="AC353" s="81" t="b">
        <v>0</v>
      </c>
      <c r="AD353" s="81">
        <v>1</v>
      </c>
      <c r="AE353" s="87" t="s">
        <v>1845</v>
      </c>
      <c r="AF353" s="81" t="b">
        <v>0</v>
      </c>
      <c r="AG353" s="81" t="s">
        <v>1864</v>
      </c>
      <c r="AH353" s="81"/>
      <c r="AI353" s="87" t="s">
        <v>1832</v>
      </c>
      <c r="AJ353" s="81" t="b">
        <v>0</v>
      </c>
      <c r="AK353" s="81">
        <v>0</v>
      </c>
      <c r="AL353" s="87" t="s">
        <v>1832</v>
      </c>
      <c r="AM353" s="81" t="s">
        <v>1879</v>
      </c>
      <c r="AN353" s="81" t="b">
        <v>0</v>
      </c>
      <c r="AO353" s="87" t="s">
        <v>1529</v>
      </c>
      <c r="AP353" s="81" t="s">
        <v>176</v>
      </c>
      <c r="AQ353" s="81">
        <v>0</v>
      </c>
      <c r="AR353" s="81">
        <v>0</v>
      </c>
      <c r="AS353" s="81"/>
      <c r="AT353" s="81"/>
      <c r="AU353" s="81"/>
      <c r="AV353" s="81"/>
      <c r="AW353" s="81"/>
      <c r="AX353" s="81"/>
      <c r="AY353" s="81"/>
      <c r="AZ353" s="81"/>
      <c r="BA353">
        <v>2</v>
      </c>
      <c r="BB353" s="80" t="str">
        <f>REPLACE(INDEX(GroupVertices[Group],MATCH(Edges[[#This Row],[Vertex 1]],GroupVertices[Vertex],0)),1,1,"")</f>
        <v>4</v>
      </c>
      <c r="BC353" s="80" t="str">
        <f>REPLACE(INDEX(GroupVertices[Group],MATCH(Edges[[#This Row],[Vertex 2]],GroupVertices[Vertex],0)),1,1,"")</f>
        <v>4</v>
      </c>
    </row>
    <row r="354" spans="1:55" ht="15">
      <c r="A354" s="66" t="s">
        <v>290</v>
      </c>
      <c r="B354" s="66" t="s">
        <v>287</v>
      </c>
      <c r="C354" s="67" t="s">
        <v>3310</v>
      </c>
      <c r="D354" s="68">
        <v>3.9333333333333336</v>
      </c>
      <c r="E354" s="69" t="s">
        <v>136</v>
      </c>
      <c r="F354" s="70">
        <v>31.933333333333334</v>
      </c>
      <c r="G354" s="67"/>
      <c r="H354" s="71"/>
      <c r="I354" s="72"/>
      <c r="J354" s="72"/>
      <c r="K354" s="34"/>
      <c r="L354" s="79">
        <v>354</v>
      </c>
      <c r="M354" s="79"/>
      <c r="N354" s="74"/>
      <c r="O354" s="81" t="s">
        <v>394</v>
      </c>
      <c r="P354" s="83">
        <v>43654.66861111111</v>
      </c>
      <c r="Q354" s="81" t="s">
        <v>463</v>
      </c>
      <c r="R354" s="81"/>
      <c r="S354" s="81"/>
      <c r="T354" s="81"/>
      <c r="U354" s="81"/>
      <c r="V354" s="85" t="s">
        <v>961</v>
      </c>
      <c r="W354" s="83">
        <v>43654.66861111111</v>
      </c>
      <c r="X354" s="85" t="s">
        <v>1120</v>
      </c>
      <c r="Y354" s="81"/>
      <c r="Z354" s="81"/>
      <c r="AA354" s="87" t="s">
        <v>1528</v>
      </c>
      <c r="AB354" s="87" t="s">
        <v>1531</v>
      </c>
      <c r="AC354" s="81" t="b">
        <v>0</v>
      </c>
      <c r="AD354" s="81">
        <v>1</v>
      </c>
      <c r="AE354" s="87" t="s">
        <v>1845</v>
      </c>
      <c r="AF354" s="81" t="b">
        <v>0</v>
      </c>
      <c r="AG354" s="81" t="s">
        <v>1864</v>
      </c>
      <c r="AH354" s="81"/>
      <c r="AI354" s="87" t="s">
        <v>1832</v>
      </c>
      <c r="AJ354" s="81" t="b">
        <v>0</v>
      </c>
      <c r="AK354" s="81">
        <v>1</v>
      </c>
      <c r="AL354" s="87" t="s">
        <v>1832</v>
      </c>
      <c r="AM354" s="81" t="s">
        <v>1879</v>
      </c>
      <c r="AN354" s="81" t="b">
        <v>0</v>
      </c>
      <c r="AO354" s="87" t="s">
        <v>1531</v>
      </c>
      <c r="AP354" s="81" t="s">
        <v>176</v>
      </c>
      <c r="AQ354" s="81">
        <v>0</v>
      </c>
      <c r="AR354" s="81">
        <v>0</v>
      </c>
      <c r="AS354" s="81"/>
      <c r="AT354" s="81"/>
      <c r="AU354" s="81"/>
      <c r="AV354" s="81"/>
      <c r="AW354" s="81"/>
      <c r="AX354" s="81"/>
      <c r="AY354" s="81"/>
      <c r="AZ354" s="81"/>
      <c r="BA354">
        <v>3</v>
      </c>
      <c r="BB354" s="80" t="str">
        <f>REPLACE(INDEX(GroupVertices[Group],MATCH(Edges[[#This Row],[Vertex 1]],GroupVertices[Vertex],0)),1,1,"")</f>
        <v>4</v>
      </c>
      <c r="BC354" s="80" t="str">
        <f>REPLACE(INDEX(GroupVertices[Group],MATCH(Edges[[#This Row],[Vertex 2]],GroupVertices[Vertex],0)),1,1,"")</f>
        <v>4</v>
      </c>
    </row>
    <row r="355" spans="1:55" ht="15">
      <c r="A355" s="66" t="s">
        <v>290</v>
      </c>
      <c r="B355" s="66" t="s">
        <v>303</v>
      </c>
      <c r="C355" s="67" t="s">
        <v>3312</v>
      </c>
      <c r="D355" s="68">
        <v>4.866666666666667</v>
      </c>
      <c r="E355" s="69" t="s">
        <v>136</v>
      </c>
      <c r="F355" s="70">
        <v>28.866666666666667</v>
      </c>
      <c r="G355" s="67"/>
      <c r="H355" s="71"/>
      <c r="I355" s="72"/>
      <c r="J355" s="72"/>
      <c r="K355" s="34"/>
      <c r="L355" s="79">
        <v>355</v>
      </c>
      <c r="M355" s="79"/>
      <c r="N355" s="74"/>
      <c r="O355" s="81" t="s">
        <v>394</v>
      </c>
      <c r="P355" s="83">
        <v>43654.66861111111</v>
      </c>
      <c r="Q355" s="81" t="s">
        <v>463</v>
      </c>
      <c r="R355" s="81"/>
      <c r="S355" s="81"/>
      <c r="T355" s="81"/>
      <c r="U355" s="81"/>
      <c r="V355" s="85" t="s">
        <v>961</v>
      </c>
      <c r="W355" s="83">
        <v>43654.66861111111</v>
      </c>
      <c r="X355" s="85" t="s">
        <v>1120</v>
      </c>
      <c r="Y355" s="81"/>
      <c r="Z355" s="81"/>
      <c r="AA355" s="87" t="s">
        <v>1528</v>
      </c>
      <c r="AB355" s="87" t="s">
        <v>1531</v>
      </c>
      <c r="AC355" s="81" t="b">
        <v>0</v>
      </c>
      <c r="AD355" s="81">
        <v>1</v>
      </c>
      <c r="AE355" s="87" t="s">
        <v>1845</v>
      </c>
      <c r="AF355" s="81" t="b">
        <v>0</v>
      </c>
      <c r="AG355" s="81" t="s">
        <v>1864</v>
      </c>
      <c r="AH355" s="81"/>
      <c r="AI355" s="87" t="s">
        <v>1832</v>
      </c>
      <c r="AJ355" s="81" t="b">
        <v>0</v>
      </c>
      <c r="AK355" s="81">
        <v>1</v>
      </c>
      <c r="AL355" s="87" t="s">
        <v>1832</v>
      </c>
      <c r="AM355" s="81" t="s">
        <v>1879</v>
      </c>
      <c r="AN355" s="81" t="b">
        <v>0</v>
      </c>
      <c r="AO355" s="87" t="s">
        <v>1531</v>
      </c>
      <c r="AP355" s="81" t="s">
        <v>176</v>
      </c>
      <c r="AQ355" s="81">
        <v>0</v>
      </c>
      <c r="AR355" s="81">
        <v>0</v>
      </c>
      <c r="AS355" s="81"/>
      <c r="AT355" s="81"/>
      <c r="AU355" s="81"/>
      <c r="AV355" s="81"/>
      <c r="AW355" s="81"/>
      <c r="AX355" s="81"/>
      <c r="AY355" s="81"/>
      <c r="AZ355" s="81"/>
      <c r="BA355">
        <v>5</v>
      </c>
      <c r="BB355" s="80" t="str">
        <f>REPLACE(INDEX(GroupVertices[Group],MATCH(Edges[[#This Row],[Vertex 1]],GroupVertices[Vertex],0)),1,1,"")</f>
        <v>4</v>
      </c>
      <c r="BC355" s="80" t="str">
        <f>REPLACE(INDEX(GroupVertices[Group],MATCH(Edges[[#This Row],[Vertex 2]],GroupVertices[Vertex],0)),1,1,"")</f>
        <v>1</v>
      </c>
    </row>
    <row r="356" spans="1:55" ht="15">
      <c r="A356" s="66" t="s">
        <v>290</v>
      </c>
      <c r="B356" s="66" t="s">
        <v>371</v>
      </c>
      <c r="C356" s="67" t="s">
        <v>3313</v>
      </c>
      <c r="D356" s="68">
        <v>5.333333333333334</v>
      </c>
      <c r="E356" s="69" t="s">
        <v>136</v>
      </c>
      <c r="F356" s="70">
        <v>27.333333333333332</v>
      </c>
      <c r="G356" s="67"/>
      <c r="H356" s="71"/>
      <c r="I356" s="72"/>
      <c r="J356" s="72"/>
      <c r="K356" s="34"/>
      <c r="L356" s="79">
        <v>356</v>
      </c>
      <c r="M356" s="79"/>
      <c r="N356" s="74"/>
      <c r="O356" s="81" t="s">
        <v>394</v>
      </c>
      <c r="P356" s="83">
        <v>43654.66861111111</v>
      </c>
      <c r="Q356" s="81" t="s">
        <v>463</v>
      </c>
      <c r="R356" s="81"/>
      <c r="S356" s="81"/>
      <c r="T356" s="81"/>
      <c r="U356" s="81"/>
      <c r="V356" s="85" t="s">
        <v>961</v>
      </c>
      <c r="W356" s="83">
        <v>43654.66861111111</v>
      </c>
      <c r="X356" s="85" t="s">
        <v>1120</v>
      </c>
      <c r="Y356" s="81"/>
      <c r="Z356" s="81"/>
      <c r="AA356" s="87" t="s">
        <v>1528</v>
      </c>
      <c r="AB356" s="87" t="s">
        <v>1531</v>
      </c>
      <c r="AC356" s="81" t="b">
        <v>0</v>
      </c>
      <c r="AD356" s="81">
        <v>1</v>
      </c>
      <c r="AE356" s="87" t="s">
        <v>1845</v>
      </c>
      <c r="AF356" s="81" t="b">
        <v>0</v>
      </c>
      <c r="AG356" s="81" t="s">
        <v>1864</v>
      </c>
      <c r="AH356" s="81"/>
      <c r="AI356" s="87" t="s">
        <v>1832</v>
      </c>
      <c r="AJ356" s="81" t="b">
        <v>0</v>
      </c>
      <c r="AK356" s="81">
        <v>1</v>
      </c>
      <c r="AL356" s="87" t="s">
        <v>1832</v>
      </c>
      <c r="AM356" s="81" t="s">
        <v>1879</v>
      </c>
      <c r="AN356" s="81" t="b">
        <v>0</v>
      </c>
      <c r="AO356" s="87" t="s">
        <v>1531</v>
      </c>
      <c r="AP356" s="81" t="s">
        <v>176</v>
      </c>
      <c r="AQ356" s="81">
        <v>0</v>
      </c>
      <c r="AR356" s="81">
        <v>0</v>
      </c>
      <c r="AS356" s="81"/>
      <c r="AT356" s="81"/>
      <c r="AU356" s="81"/>
      <c r="AV356" s="81"/>
      <c r="AW356" s="81"/>
      <c r="AX356" s="81"/>
      <c r="AY356" s="81"/>
      <c r="AZ356" s="81"/>
      <c r="BA356">
        <v>6</v>
      </c>
      <c r="BB356" s="80" t="str">
        <f>REPLACE(INDEX(GroupVertices[Group],MATCH(Edges[[#This Row],[Vertex 1]],GroupVertices[Vertex],0)),1,1,"")</f>
        <v>4</v>
      </c>
      <c r="BC356" s="80" t="str">
        <f>REPLACE(INDEX(GroupVertices[Group],MATCH(Edges[[#This Row],[Vertex 2]],GroupVertices[Vertex],0)),1,1,"")</f>
        <v>4</v>
      </c>
    </row>
    <row r="357" spans="1:55" ht="15">
      <c r="A357" s="66" t="s">
        <v>290</v>
      </c>
      <c r="B357" s="66" t="s">
        <v>372</v>
      </c>
      <c r="C357" s="67" t="s">
        <v>3313</v>
      </c>
      <c r="D357" s="68">
        <v>5.333333333333334</v>
      </c>
      <c r="E357" s="69" t="s">
        <v>136</v>
      </c>
      <c r="F357" s="70">
        <v>27.333333333333332</v>
      </c>
      <c r="G357" s="67"/>
      <c r="H357" s="71"/>
      <c r="I357" s="72"/>
      <c r="J357" s="72"/>
      <c r="K357" s="34"/>
      <c r="L357" s="79">
        <v>357</v>
      </c>
      <c r="M357" s="79"/>
      <c r="N357" s="74"/>
      <c r="O357" s="81" t="s">
        <v>394</v>
      </c>
      <c r="P357" s="83">
        <v>43654.66861111111</v>
      </c>
      <c r="Q357" s="81" t="s">
        <v>463</v>
      </c>
      <c r="R357" s="81"/>
      <c r="S357" s="81"/>
      <c r="T357" s="81"/>
      <c r="U357" s="81"/>
      <c r="V357" s="85" t="s">
        <v>961</v>
      </c>
      <c r="W357" s="83">
        <v>43654.66861111111</v>
      </c>
      <c r="X357" s="85" t="s">
        <v>1120</v>
      </c>
      <c r="Y357" s="81"/>
      <c r="Z357" s="81"/>
      <c r="AA357" s="87" t="s">
        <v>1528</v>
      </c>
      <c r="AB357" s="87" t="s">
        <v>1531</v>
      </c>
      <c r="AC357" s="81" t="b">
        <v>0</v>
      </c>
      <c r="AD357" s="81">
        <v>1</v>
      </c>
      <c r="AE357" s="87" t="s">
        <v>1845</v>
      </c>
      <c r="AF357" s="81" t="b">
        <v>0</v>
      </c>
      <c r="AG357" s="81" t="s">
        <v>1864</v>
      </c>
      <c r="AH357" s="81"/>
      <c r="AI357" s="87" t="s">
        <v>1832</v>
      </c>
      <c r="AJ357" s="81" t="b">
        <v>0</v>
      </c>
      <c r="AK357" s="81">
        <v>1</v>
      </c>
      <c r="AL357" s="87" t="s">
        <v>1832</v>
      </c>
      <c r="AM357" s="81" t="s">
        <v>1879</v>
      </c>
      <c r="AN357" s="81" t="b">
        <v>0</v>
      </c>
      <c r="AO357" s="87" t="s">
        <v>1531</v>
      </c>
      <c r="AP357" s="81" t="s">
        <v>176</v>
      </c>
      <c r="AQ357" s="81">
        <v>0</v>
      </c>
      <c r="AR357" s="81">
        <v>0</v>
      </c>
      <c r="AS357" s="81"/>
      <c r="AT357" s="81"/>
      <c r="AU357" s="81"/>
      <c r="AV357" s="81"/>
      <c r="AW357" s="81"/>
      <c r="AX357" s="81"/>
      <c r="AY357" s="81"/>
      <c r="AZ357" s="81"/>
      <c r="BA357">
        <v>6</v>
      </c>
      <c r="BB357" s="80" t="str">
        <f>REPLACE(INDEX(GroupVertices[Group],MATCH(Edges[[#This Row],[Vertex 1]],GroupVertices[Vertex],0)),1,1,"")</f>
        <v>4</v>
      </c>
      <c r="BC357" s="80" t="str">
        <f>REPLACE(INDEX(GroupVertices[Group],MATCH(Edges[[#This Row],[Vertex 2]],GroupVertices[Vertex],0)),1,1,"")</f>
        <v>4</v>
      </c>
    </row>
    <row r="358" spans="1:55" ht="15">
      <c r="A358" s="66" t="s">
        <v>290</v>
      </c>
      <c r="B358" s="66" t="s">
        <v>286</v>
      </c>
      <c r="C358" s="67" t="s">
        <v>3308</v>
      </c>
      <c r="D358" s="68">
        <v>3.466666666666667</v>
      </c>
      <c r="E358" s="69" t="s">
        <v>136</v>
      </c>
      <c r="F358" s="70">
        <v>33.46666666666667</v>
      </c>
      <c r="G358" s="67"/>
      <c r="H358" s="71"/>
      <c r="I358" s="72"/>
      <c r="J358" s="72"/>
      <c r="K358" s="34"/>
      <c r="L358" s="79">
        <v>358</v>
      </c>
      <c r="M358" s="79"/>
      <c r="N358" s="74"/>
      <c r="O358" s="81" t="s">
        <v>395</v>
      </c>
      <c r="P358" s="83">
        <v>43654.66861111111</v>
      </c>
      <c r="Q358" s="81" t="s">
        <v>463</v>
      </c>
      <c r="R358" s="81"/>
      <c r="S358" s="81"/>
      <c r="T358" s="81"/>
      <c r="U358" s="81"/>
      <c r="V358" s="85" t="s">
        <v>961</v>
      </c>
      <c r="W358" s="83">
        <v>43654.66861111111</v>
      </c>
      <c r="X358" s="85" t="s">
        <v>1120</v>
      </c>
      <c r="Y358" s="81"/>
      <c r="Z358" s="81"/>
      <c r="AA358" s="87" t="s">
        <v>1528</v>
      </c>
      <c r="AB358" s="87" t="s">
        <v>1531</v>
      </c>
      <c r="AC358" s="81" t="b">
        <v>0</v>
      </c>
      <c r="AD358" s="81">
        <v>1</v>
      </c>
      <c r="AE358" s="87" t="s">
        <v>1845</v>
      </c>
      <c r="AF358" s="81" t="b">
        <v>0</v>
      </c>
      <c r="AG358" s="81" t="s">
        <v>1864</v>
      </c>
      <c r="AH358" s="81"/>
      <c r="AI358" s="87" t="s">
        <v>1832</v>
      </c>
      <c r="AJ358" s="81" t="b">
        <v>0</v>
      </c>
      <c r="AK358" s="81">
        <v>1</v>
      </c>
      <c r="AL358" s="87" t="s">
        <v>1832</v>
      </c>
      <c r="AM358" s="81" t="s">
        <v>1879</v>
      </c>
      <c r="AN358" s="81" t="b">
        <v>0</v>
      </c>
      <c r="AO358" s="87" t="s">
        <v>1531</v>
      </c>
      <c r="AP358" s="81" t="s">
        <v>176</v>
      </c>
      <c r="AQ358" s="81">
        <v>0</v>
      </c>
      <c r="AR358" s="81">
        <v>0</v>
      </c>
      <c r="AS358" s="81"/>
      <c r="AT358" s="81"/>
      <c r="AU358" s="81"/>
      <c r="AV358" s="81"/>
      <c r="AW358" s="81"/>
      <c r="AX358" s="81"/>
      <c r="AY358" s="81"/>
      <c r="AZ358" s="81"/>
      <c r="BA358">
        <v>2</v>
      </c>
      <c r="BB358" s="80" t="str">
        <f>REPLACE(INDEX(GroupVertices[Group],MATCH(Edges[[#This Row],[Vertex 1]],GroupVertices[Vertex],0)),1,1,"")</f>
        <v>4</v>
      </c>
      <c r="BC358" s="80" t="str">
        <f>REPLACE(INDEX(GroupVertices[Group],MATCH(Edges[[#This Row],[Vertex 2]],GroupVertices[Vertex],0)),1,1,"")</f>
        <v>4</v>
      </c>
    </row>
    <row r="359" spans="1:55" ht="15">
      <c r="A359" s="66" t="s">
        <v>290</v>
      </c>
      <c r="B359" s="66" t="s">
        <v>303</v>
      </c>
      <c r="C359" s="67" t="s">
        <v>3312</v>
      </c>
      <c r="D359" s="68">
        <v>4.866666666666667</v>
      </c>
      <c r="E359" s="69" t="s">
        <v>136</v>
      </c>
      <c r="F359" s="70">
        <v>28.866666666666667</v>
      </c>
      <c r="G359" s="67"/>
      <c r="H359" s="71"/>
      <c r="I359" s="72"/>
      <c r="J359" s="72"/>
      <c r="K359" s="34"/>
      <c r="L359" s="79">
        <v>359</v>
      </c>
      <c r="M359" s="79"/>
      <c r="N359" s="74"/>
      <c r="O359" s="81" t="s">
        <v>394</v>
      </c>
      <c r="P359" s="83">
        <v>43654.678935185184</v>
      </c>
      <c r="Q359" s="81" t="s">
        <v>455</v>
      </c>
      <c r="R359" s="81" t="s">
        <v>693</v>
      </c>
      <c r="S359" s="81" t="s">
        <v>754</v>
      </c>
      <c r="T359" s="81" t="s">
        <v>793</v>
      </c>
      <c r="U359" s="85" t="s">
        <v>842</v>
      </c>
      <c r="V359" s="85" t="s">
        <v>842</v>
      </c>
      <c r="W359" s="83">
        <v>43654.678935185184</v>
      </c>
      <c r="X359" s="85" t="s">
        <v>1110</v>
      </c>
      <c r="Y359" s="81"/>
      <c r="Z359" s="81"/>
      <c r="AA359" s="87" t="s">
        <v>1518</v>
      </c>
      <c r="AB359" s="87" t="s">
        <v>1515</v>
      </c>
      <c r="AC359" s="81" t="b">
        <v>0</v>
      </c>
      <c r="AD359" s="81">
        <v>0</v>
      </c>
      <c r="AE359" s="87" t="s">
        <v>1847</v>
      </c>
      <c r="AF359" s="81" t="b">
        <v>0</v>
      </c>
      <c r="AG359" s="81" t="s">
        <v>1864</v>
      </c>
      <c r="AH359" s="81"/>
      <c r="AI359" s="87" t="s">
        <v>1832</v>
      </c>
      <c r="AJ359" s="81" t="b">
        <v>0</v>
      </c>
      <c r="AK359" s="81">
        <v>1</v>
      </c>
      <c r="AL359" s="87" t="s">
        <v>1832</v>
      </c>
      <c r="AM359" s="81" t="s">
        <v>1879</v>
      </c>
      <c r="AN359" s="81" t="b">
        <v>0</v>
      </c>
      <c r="AO359" s="87" t="s">
        <v>1515</v>
      </c>
      <c r="AP359" s="81" t="s">
        <v>176</v>
      </c>
      <c r="AQ359" s="81">
        <v>0</v>
      </c>
      <c r="AR359" s="81">
        <v>0</v>
      </c>
      <c r="AS359" s="81"/>
      <c r="AT359" s="81"/>
      <c r="AU359" s="81"/>
      <c r="AV359" s="81"/>
      <c r="AW359" s="81"/>
      <c r="AX359" s="81"/>
      <c r="AY359" s="81"/>
      <c r="AZ359" s="81"/>
      <c r="BA359">
        <v>5</v>
      </c>
      <c r="BB359" s="80" t="str">
        <f>REPLACE(INDEX(GroupVertices[Group],MATCH(Edges[[#This Row],[Vertex 1]],GroupVertices[Vertex],0)),1,1,"")</f>
        <v>4</v>
      </c>
      <c r="BC359" s="80" t="str">
        <f>REPLACE(INDEX(GroupVertices[Group],MATCH(Edges[[#This Row],[Vertex 2]],GroupVertices[Vertex],0)),1,1,"")</f>
        <v>1</v>
      </c>
    </row>
    <row r="360" spans="1:55" ht="15">
      <c r="A360" s="66" t="s">
        <v>290</v>
      </c>
      <c r="B360" s="66" t="s">
        <v>371</v>
      </c>
      <c r="C360" s="67" t="s">
        <v>3313</v>
      </c>
      <c r="D360" s="68">
        <v>5.333333333333334</v>
      </c>
      <c r="E360" s="69" t="s">
        <v>136</v>
      </c>
      <c r="F360" s="70">
        <v>27.333333333333332</v>
      </c>
      <c r="G360" s="67"/>
      <c r="H360" s="71"/>
      <c r="I360" s="72"/>
      <c r="J360" s="72"/>
      <c r="K360" s="34"/>
      <c r="L360" s="79">
        <v>360</v>
      </c>
      <c r="M360" s="79"/>
      <c r="N360" s="74"/>
      <c r="O360" s="81" t="s">
        <v>394</v>
      </c>
      <c r="P360" s="83">
        <v>43654.678935185184</v>
      </c>
      <c r="Q360" s="81" t="s">
        <v>455</v>
      </c>
      <c r="R360" s="81" t="s">
        <v>693</v>
      </c>
      <c r="S360" s="81" t="s">
        <v>754</v>
      </c>
      <c r="T360" s="81" t="s">
        <v>793</v>
      </c>
      <c r="U360" s="85" t="s">
        <v>842</v>
      </c>
      <c r="V360" s="85" t="s">
        <v>842</v>
      </c>
      <c r="W360" s="83">
        <v>43654.678935185184</v>
      </c>
      <c r="X360" s="85" t="s">
        <v>1110</v>
      </c>
      <c r="Y360" s="81"/>
      <c r="Z360" s="81"/>
      <c r="AA360" s="87" t="s">
        <v>1518</v>
      </c>
      <c r="AB360" s="87" t="s">
        <v>1515</v>
      </c>
      <c r="AC360" s="81" t="b">
        <v>0</v>
      </c>
      <c r="AD360" s="81">
        <v>0</v>
      </c>
      <c r="AE360" s="87" t="s">
        <v>1847</v>
      </c>
      <c r="AF360" s="81" t="b">
        <v>0</v>
      </c>
      <c r="AG360" s="81" t="s">
        <v>1864</v>
      </c>
      <c r="AH360" s="81"/>
      <c r="AI360" s="87" t="s">
        <v>1832</v>
      </c>
      <c r="AJ360" s="81" t="b">
        <v>0</v>
      </c>
      <c r="AK360" s="81">
        <v>1</v>
      </c>
      <c r="AL360" s="87" t="s">
        <v>1832</v>
      </c>
      <c r="AM360" s="81" t="s">
        <v>1879</v>
      </c>
      <c r="AN360" s="81" t="b">
        <v>0</v>
      </c>
      <c r="AO360" s="87" t="s">
        <v>1515</v>
      </c>
      <c r="AP360" s="81" t="s">
        <v>176</v>
      </c>
      <c r="AQ360" s="81">
        <v>0</v>
      </c>
      <c r="AR360" s="81">
        <v>0</v>
      </c>
      <c r="AS360" s="81"/>
      <c r="AT360" s="81"/>
      <c r="AU360" s="81"/>
      <c r="AV360" s="81"/>
      <c r="AW360" s="81"/>
      <c r="AX360" s="81"/>
      <c r="AY360" s="81"/>
      <c r="AZ360" s="81"/>
      <c r="BA360">
        <v>6</v>
      </c>
      <c r="BB360" s="80" t="str">
        <f>REPLACE(INDEX(GroupVertices[Group],MATCH(Edges[[#This Row],[Vertex 1]],GroupVertices[Vertex],0)),1,1,"")</f>
        <v>4</v>
      </c>
      <c r="BC360" s="80" t="str">
        <f>REPLACE(INDEX(GroupVertices[Group],MATCH(Edges[[#This Row],[Vertex 2]],GroupVertices[Vertex],0)),1,1,"")</f>
        <v>4</v>
      </c>
    </row>
    <row r="361" spans="1:55" ht="15">
      <c r="A361" s="66" t="s">
        <v>290</v>
      </c>
      <c r="B361" s="66" t="s">
        <v>372</v>
      </c>
      <c r="C361" s="67" t="s">
        <v>3313</v>
      </c>
      <c r="D361" s="68">
        <v>5.333333333333334</v>
      </c>
      <c r="E361" s="69" t="s">
        <v>136</v>
      </c>
      <c r="F361" s="70">
        <v>27.333333333333332</v>
      </c>
      <c r="G361" s="67"/>
      <c r="H361" s="71"/>
      <c r="I361" s="72"/>
      <c r="J361" s="72"/>
      <c r="K361" s="34"/>
      <c r="L361" s="79">
        <v>361</v>
      </c>
      <c r="M361" s="79"/>
      <c r="N361" s="74"/>
      <c r="O361" s="81" t="s">
        <v>394</v>
      </c>
      <c r="P361" s="83">
        <v>43654.678935185184</v>
      </c>
      <c r="Q361" s="81" t="s">
        <v>455</v>
      </c>
      <c r="R361" s="81" t="s">
        <v>693</v>
      </c>
      <c r="S361" s="81" t="s">
        <v>754</v>
      </c>
      <c r="T361" s="81" t="s">
        <v>793</v>
      </c>
      <c r="U361" s="85" t="s">
        <v>842</v>
      </c>
      <c r="V361" s="85" t="s">
        <v>842</v>
      </c>
      <c r="W361" s="83">
        <v>43654.678935185184</v>
      </c>
      <c r="X361" s="85" t="s">
        <v>1110</v>
      </c>
      <c r="Y361" s="81"/>
      <c r="Z361" s="81"/>
      <c r="AA361" s="87" t="s">
        <v>1518</v>
      </c>
      <c r="AB361" s="87" t="s">
        <v>1515</v>
      </c>
      <c r="AC361" s="81" t="b">
        <v>0</v>
      </c>
      <c r="AD361" s="81">
        <v>0</v>
      </c>
      <c r="AE361" s="87" t="s">
        <v>1847</v>
      </c>
      <c r="AF361" s="81" t="b">
        <v>0</v>
      </c>
      <c r="AG361" s="81" t="s">
        <v>1864</v>
      </c>
      <c r="AH361" s="81"/>
      <c r="AI361" s="87" t="s">
        <v>1832</v>
      </c>
      <c r="AJ361" s="81" t="b">
        <v>0</v>
      </c>
      <c r="AK361" s="81">
        <v>1</v>
      </c>
      <c r="AL361" s="87" t="s">
        <v>1832</v>
      </c>
      <c r="AM361" s="81" t="s">
        <v>1879</v>
      </c>
      <c r="AN361" s="81" t="b">
        <v>0</v>
      </c>
      <c r="AO361" s="87" t="s">
        <v>1515</v>
      </c>
      <c r="AP361" s="81" t="s">
        <v>176</v>
      </c>
      <c r="AQ361" s="81">
        <v>0</v>
      </c>
      <c r="AR361" s="81">
        <v>0</v>
      </c>
      <c r="AS361" s="81"/>
      <c r="AT361" s="81"/>
      <c r="AU361" s="81"/>
      <c r="AV361" s="81"/>
      <c r="AW361" s="81"/>
      <c r="AX361" s="81"/>
      <c r="AY361" s="81"/>
      <c r="AZ361" s="81"/>
      <c r="BA361">
        <v>6</v>
      </c>
      <c r="BB361" s="80" t="str">
        <f>REPLACE(INDEX(GroupVertices[Group],MATCH(Edges[[#This Row],[Vertex 1]],GroupVertices[Vertex],0)),1,1,"")</f>
        <v>4</v>
      </c>
      <c r="BC361" s="80" t="str">
        <f>REPLACE(INDEX(GroupVertices[Group],MATCH(Edges[[#This Row],[Vertex 2]],GroupVertices[Vertex],0)),1,1,"")</f>
        <v>4</v>
      </c>
    </row>
    <row r="362" spans="1:55" ht="15">
      <c r="A362" s="66" t="s">
        <v>290</v>
      </c>
      <c r="B362" s="66" t="s">
        <v>286</v>
      </c>
      <c r="C362" s="67" t="s">
        <v>3309</v>
      </c>
      <c r="D362" s="68">
        <v>4.4</v>
      </c>
      <c r="E362" s="69" t="s">
        <v>136</v>
      </c>
      <c r="F362" s="70">
        <v>30.4</v>
      </c>
      <c r="G362" s="67"/>
      <c r="H362" s="71"/>
      <c r="I362" s="72"/>
      <c r="J362" s="72"/>
      <c r="K362" s="34"/>
      <c r="L362" s="79">
        <v>362</v>
      </c>
      <c r="M362" s="79"/>
      <c r="N362" s="74"/>
      <c r="O362" s="81" t="s">
        <v>394</v>
      </c>
      <c r="P362" s="83">
        <v>43654.678935185184</v>
      </c>
      <c r="Q362" s="81" t="s">
        <v>455</v>
      </c>
      <c r="R362" s="81" t="s">
        <v>693</v>
      </c>
      <c r="S362" s="81" t="s">
        <v>754</v>
      </c>
      <c r="T362" s="81" t="s">
        <v>793</v>
      </c>
      <c r="U362" s="85" t="s">
        <v>842</v>
      </c>
      <c r="V362" s="85" t="s">
        <v>842</v>
      </c>
      <c r="W362" s="83">
        <v>43654.678935185184</v>
      </c>
      <c r="X362" s="85" t="s">
        <v>1110</v>
      </c>
      <c r="Y362" s="81"/>
      <c r="Z362" s="81"/>
      <c r="AA362" s="87" t="s">
        <v>1518</v>
      </c>
      <c r="AB362" s="87" t="s">
        <v>1515</v>
      </c>
      <c r="AC362" s="81" t="b">
        <v>0</v>
      </c>
      <c r="AD362" s="81">
        <v>0</v>
      </c>
      <c r="AE362" s="87" t="s">
        <v>1847</v>
      </c>
      <c r="AF362" s="81" t="b">
        <v>0</v>
      </c>
      <c r="AG362" s="81" t="s">
        <v>1864</v>
      </c>
      <c r="AH362" s="81"/>
      <c r="AI362" s="87" t="s">
        <v>1832</v>
      </c>
      <c r="AJ362" s="81" t="b">
        <v>0</v>
      </c>
      <c r="AK362" s="81">
        <v>1</v>
      </c>
      <c r="AL362" s="87" t="s">
        <v>1832</v>
      </c>
      <c r="AM362" s="81" t="s">
        <v>1879</v>
      </c>
      <c r="AN362" s="81" t="b">
        <v>0</v>
      </c>
      <c r="AO362" s="87" t="s">
        <v>1515</v>
      </c>
      <c r="AP362" s="81" t="s">
        <v>176</v>
      </c>
      <c r="AQ362" s="81">
        <v>0</v>
      </c>
      <c r="AR362" s="81">
        <v>0</v>
      </c>
      <c r="AS362" s="81"/>
      <c r="AT362" s="81"/>
      <c r="AU362" s="81"/>
      <c r="AV362" s="81"/>
      <c r="AW362" s="81"/>
      <c r="AX362" s="81"/>
      <c r="AY362" s="81"/>
      <c r="AZ362" s="81"/>
      <c r="BA362">
        <v>4</v>
      </c>
      <c r="BB362" s="80" t="str">
        <f>REPLACE(INDEX(GroupVertices[Group],MATCH(Edges[[#This Row],[Vertex 1]],GroupVertices[Vertex],0)),1,1,"")</f>
        <v>4</v>
      </c>
      <c r="BC362" s="80" t="str">
        <f>REPLACE(INDEX(GroupVertices[Group],MATCH(Edges[[#This Row],[Vertex 2]],GroupVertices[Vertex],0)),1,1,"")</f>
        <v>4</v>
      </c>
    </row>
    <row r="363" spans="1:55" ht="15">
      <c r="A363" s="66" t="s">
        <v>290</v>
      </c>
      <c r="B363" s="66" t="s">
        <v>287</v>
      </c>
      <c r="C363" s="67" t="s">
        <v>3307</v>
      </c>
      <c r="D363" s="68">
        <v>3</v>
      </c>
      <c r="E363" s="69" t="s">
        <v>132</v>
      </c>
      <c r="F363" s="70">
        <v>35</v>
      </c>
      <c r="G363" s="67"/>
      <c r="H363" s="71"/>
      <c r="I363" s="72"/>
      <c r="J363" s="72"/>
      <c r="K363" s="34"/>
      <c r="L363" s="79">
        <v>363</v>
      </c>
      <c r="M363" s="79"/>
      <c r="N363" s="74"/>
      <c r="O363" s="81" t="s">
        <v>395</v>
      </c>
      <c r="P363" s="83">
        <v>43654.678935185184</v>
      </c>
      <c r="Q363" s="81" t="s">
        <v>455</v>
      </c>
      <c r="R363" s="81" t="s">
        <v>693</v>
      </c>
      <c r="S363" s="81" t="s">
        <v>754</v>
      </c>
      <c r="T363" s="81" t="s">
        <v>793</v>
      </c>
      <c r="U363" s="85" t="s">
        <v>842</v>
      </c>
      <c r="V363" s="85" t="s">
        <v>842</v>
      </c>
      <c r="W363" s="83">
        <v>43654.678935185184</v>
      </c>
      <c r="X363" s="85" t="s">
        <v>1110</v>
      </c>
      <c r="Y363" s="81"/>
      <c r="Z363" s="81"/>
      <c r="AA363" s="87" t="s">
        <v>1518</v>
      </c>
      <c r="AB363" s="87" t="s">
        <v>1515</v>
      </c>
      <c r="AC363" s="81" t="b">
        <v>0</v>
      </c>
      <c r="AD363" s="81">
        <v>0</v>
      </c>
      <c r="AE363" s="87" t="s">
        <v>1847</v>
      </c>
      <c r="AF363" s="81" t="b">
        <v>0</v>
      </c>
      <c r="AG363" s="81" t="s">
        <v>1864</v>
      </c>
      <c r="AH363" s="81"/>
      <c r="AI363" s="87" t="s">
        <v>1832</v>
      </c>
      <c r="AJ363" s="81" t="b">
        <v>0</v>
      </c>
      <c r="AK363" s="81">
        <v>1</v>
      </c>
      <c r="AL363" s="87" t="s">
        <v>1832</v>
      </c>
      <c r="AM363" s="81" t="s">
        <v>1879</v>
      </c>
      <c r="AN363" s="81" t="b">
        <v>0</v>
      </c>
      <c r="AO363" s="87" t="s">
        <v>1515</v>
      </c>
      <c r="AP363" s="81" t="s">
        <v>176</v>
      </c>
      <c r="AQ363" s="81">
        <v>0</v>
      </c>
      <c r="AR363" s="81">
        <v>0</v>
      </c>
      <c r="AS363" s="81"/>
      <c r="AT363" s="81"/>
      <c r="AU363" s="81"/>
      <c r="AV363" s="81"/>
      <c r="AW363" s="81"/>
      <c r="AX363" s="81"/>
      <c r="AY363" s="81"/>
      <c r="AZ363" s="81"/>
      <c r="BA363">
        <v>1</v>
      </c>
      <c r="BB363" s="80" t="str">
        <f>REPLACE(INDEX(GroupVertices[Group],MATCH(Edges[[#This Row],[Vertex 1]],GroupVertices[Vertex],0)),1,1,"")</f>
        <v>4</v>
      </c>
      <c r="BC363" s="80" t="str">
        <f>REPLACE(INDEX(GroupVertices[Group],MATCH(Edges[[#This Row],[Vertex 2]],GroupVertices[Vertex],0)),1,1,"")</f>
        <v>4</v>
      </c>
    </row>
    <row r="364" spans="1:55" ht="15">
      <c r="A364" s="66" t="s">
        <v>290</v>
      </c>
      <c r="B364" s="66" t="s">
        <v>303</v>
      </c>
      <c r="C364" s="67" t="s">
        <v>3312</v>
      </c>
      <c r="D364" s="68">
        <v>4.866666666666667</v>
      </c>
      <c r="E364" s="69" t="s">
        <v>136</v>
      </c>
      <c r="F364" s="70">
        <v>28.866666666666667</v>
      </c>
      <c r="G364" s="67"/>
      <c r="H364" s="71"/>
      <c r="I364" s="72"/>
      <c r="J364" s="72"/>
      <c r="K364" s="34"/>
      <c r="L364" s="79">
        <v>364</v>
      </c>
      <c r="M364" s="79"/>
      <c r="N364" s="74"/>
      <c r="O364" s="81" t="s">
        <v>394</v>
      </c>
      <c r="P364" s="83">
        <v>43654.72681712963</v>
      </c>
      <c r="Q364" s="81" t="s">
        <v>448</v>
      </c>
      <c r="R364" s="81"/>
      <c r="S364" s="81"/>
      <c r="T364" s="81"/>
      <c r="U364" s="81"/>
      <c r="V364" s="85" t="s">
        <v>961</v>
      </c>
      <c r="W364" s="83">
        <v>43654.72681712963</v>
      </c>
      <c r="X364" s="85" t="s">
        <v>1111</v>
      </c>
      <c r="Y364" s="81"/>
      <c r="Z364" s="81"/>
      <c r="AA364" s="87" t="s">
        <v>1519</v>
      </c>
      <c r="AB364" s="81"/>
      <c r="AC364" s="81" t="b">
        <v>0</v>
      </c>
      <c r="AD364" s="81">
        <v>0</v>
      </c>
      <c r="AE364" s="87" t="s">
        <v>1832</v>
      </c>
      <c r="AF364" s="81" t="b">
        <v>0</v>
      </c>
      <c r="AG364" s="81" t="s">
        <v>1864</v>
      </c>
      <c r="AH364" s="81"/>
      <c r="AI364" s="87" t="s">
        <v>1832</v>
      </c>
      <c r="AJ364" s="81" t="b">
        <v>0</v>
      </c>
      <c r="AK364" s="81">
        <v>1</v>
      </c>
      <c r="AL364" s="87" t="s">
        <v>1517</v>
      </c>
      <c r="AM364" s="81" t="s">
        <v>1879</v>
      </c>
      <c r="AN364" s="81" t="b">
        <v>0</v>
      </c>
      <c r="AO364" s="87" t="s">
        <v>1517</v>
      </c>
      <c r="AP364" s="81" t="s">
        <v>176</v>
      </c>
      <c r="AQ364" s="81">
        <v>0</v>
      </c>
      <c r="AR364" s="81">
        <v>0</v>
      </c>
      <c r="AS364" s="81"/>
      <c r="AT364" s="81"/>
      <c r="AU364" s="81"/>
      <c r="AV364" s="81"/>
      <c r="AW364" s="81"/>
      <c r="AX364" s="81"/>
      <c r="AY364" s="81"/>
      <c r="AZ364" s="81"/>
      <c r="BA364">
        <v>5</v>
      </c>
      <c r="BB364" s="80" t="str">
        <f>REPLACE(INDEX(GroupVertices[Group],MATCH(Edges[[#This Row],[Vertex 1]],GroupVertices[Vertex],0)),1,1,"")</f>
        <v>4</v>
      </c>
      <c r="BC364" s="80" t="str">
        <f>REPLACE(INDEX(GroupVertices[Group],MATCH(Edges[[#This Row],[Vertex 2]],GroupVertices[Vertex],0)),1,1,"")</f>
        <v>1</v>
      </c>
    </row>
    <row r="365" spans="1:55" ht="15">
      <c r="A365" s="66" t="s">
        <v>290</v>
      </c>
      <c r="B365" s="66" t="s">
        <v>371</v>
      </c>
      <c r="C365" s="67" t="s">
        <v>3313</v>
      </c>
      <c r="D365" s="68">
        <v>5.333333333333334</v>
      </c>
      <c r="E365" s="69" t="s">
        <v>136</v>
      </c>
      <c r="F365" s="70">
        <v>27.333333333333332</v>
      </c>
      <c r="G365" s="67"/>
      <c r="H365" s="71"/>
      <c r="I365" s="72"/>
      <c r="J365" s="72"/>
      <c r="K365" s="34"/>
      <c r="L365" s="79">
        <v>365</v>
      </c>
      <c r="M365" s="79"/>
      <c r="N365" s="74"/>
      <c r="O365" s="81" t="s">
        <v>394</v>
      </c>
      <c r="P365" s="83">
        <v>43654.72681712963</v>
      </c>
      <c r="Q365" s="81" t="s">
        <v>448</v>
      </c>
      <c r="R365" s="81"/>
      <c r="S365" s="81"/>
      <c r="T365" s="81"/>
      <c r="U365" s="81"/>
      <c r="V365" s="85" t="s">
        <v>961</v>
      </c>
      <c r="W365" s="83">
        <v>43654.72681712963</v>
      </c>
      <c r="X365" s="85" t="s">
        <v>1111</v>
      </c>
      <c r="Y365" s="81"/>
      <c r="Z365" s="81"/>
      <c r="AA365" s="87" t="s">
        <v>1519</v>
      </c>
      <c r="AB365" s="81"/>
      <c r="AC365" s="81" t="b">
        <v>0</v>
      </c>
      <c r="AD365" s="81">
        <v>0</v>
      </c>
      <c r="AE365" s="87" t="s">
        <v>1832</v>
      </c>
      <c r="AF365" s="81" t="b">
        <v>0</v>
      </c>
      <c r="AG365" s="81" t="s">
        <v>1864</v>
      </c>
      <c r="AH365" s="81"/>
      <c r="AI365" s="87" t="s">
        <v>1832</v>
      </c>
      <c r="AJ365" s="81" t="b">
        <v>0</v>
      </c>
      <c r="AK365" s="81">
        <v>1</v>
      </c>
      <c r="AL365" s="87" t="s">
        <v>1517</v>
      </c>
      <c r="AM365" s="81" t="s">
        <v>1879</v>
      </c>
      <c r="AN365" s="81" t="b">
        <v>0</v>
      </c>
      <c r="AO365" s="87" t="s">
        <v>1517</v>
      </c>
      <c r="AP365" s="81" t="s">
        <v>176</v>
      </c>
      <c r="AQ365" s="81">
        <v>0</v>
      </c>
      <c r="AR365" s="81">
        <v>0</v>
      </c>
      <c r="AS365" s="81"/>
      <c r="AT365" s="81"/>
      <c r="AU365" s="81"/>
      <c r="AV365" s="81"/>
      <c r="AW365" s="81"/>
      <c r="AX365" s="81"/>
      <c r="AY365" s="81"/>
      <c r="AZ365" s="81"/>
      <c r="BA365">
        <v>6</v>
      </c>
      <c r="BB365" s="80" t="str">
        <f>REPLACE(INDEX(GroupVertices[Group],MATCH(Edges[[#This Row],[Vertex 1]],GroupVertices[Vertex],0)),1,1,"")</f>
        <v>4</v>
      </c>
      <c r="BC365" s="80" t="str">
        <f>REPLACE(INDEX(GroupVertices[Group],MATCH(Edges[[#This Row],[Vertex 2]],GroupVertices[Vertex],0)),1,1,"")</f>
        <v>4</v>
      </c>
    </row>
    <row r="366" spans="1:55" ht="15">
      <c r="A366" s="66" t="s">
        <v>290</v>
      </c>
      <c r="B366" s="66" t="s">
        <v>372</v>
      </c>
      <c r="C366" s="67" t="s">
        <v>3313</v>
      </c>
      <c r="D366" s="68">
        <v>5.333333333333334</v>
      </c>
      <c r="E366" s="69" t="s">
        <v>136</v>
      </c>
      <c r="F366" s="70">
        <v>27.333333333333332</v>
      </c>
      <c r="G366" s="67"/>
      <c r="H366" s="71"/>
      <c r="I366" s="72"/>
      <c r="J366" s="72"/>
      <c r="K366" s="34"/>
      <c r="L366" s="79">
        <v>366</v>
      </c>
      <c r="M366" s="79"/>
      <c r="N366" s="74"/>
      <c r="O366" s="81" t="s">
        <v>394</v>
      </c>
      <c r="P366" s="83">
        <v>43654.72681712963</v>
      </c>
      <c r="Q366" s="81" t="s">
        <v>448</v>
      </c>
      <c r="R366" s="81"/>
      <c r="S366" s="81"/>
      <c r="T366" s="81"/>
      <c r="U366" s="81"/>
      <c r="V366" s="85" t="s">
        <v>961</v>
      </c>
      <c r="W366" s="83">
        <v>43654.72681712963</v>
      </c>
      <c r="X366" s="85" t="s">
        <v>1111</v>
      </c>
      <c r="Y366" s="81"/>
      <c r="Z366" s="81"/>
      <c r="AA366" s="87" t="s">
        <v>1519</v>
      </c>
      <c r="AB366" s="81"/>
      <c r="AC366" s="81" t="b">
        <v>0</v>
      </c>
      <c r="AD366" s="81">
        <v>0</v>
      </c>
      <c r="AE366" s="87" t="s">
        <v>1832</v>
      </c>
      <c r="AF366" s="81" t="b">
        <v>0</v>
      </c>
      <c r="AG366" s="81" t="s">
        <v>1864</v>
      </c>
      <c r="AH366" s="81"/>
      <c r="AI366" s="87" t="s">
        <v>1832</v>
      </c>
      <c r="AJ366" s="81" t="b">
        <v>0</v>
      </c>
      <c r="AK366" s="81">
        <v>1</v>
      </c>
      <c r="AL366" s="87" t="s">
        <v>1517</v>
      </c>
      <c r="AM366" s="81" t="s">
        <v>1879</v>
      </c>
      <c r="AN366" s="81" t="b">
        <v>0</v>
      </c>
      <c r="AO366" s="87" t="s">
        <v>1517</v>
      </c>
      <c r="AP366" s="81" t="s">
        <v>176</v>
      </c>
      <c r="AQ366" s="81">
        <v>0</v>
      </c>
      <c r="AR366" s="81">
        <v>0</v>
      </c>
      <c r="AS366" s="81"/>
      <c r="AT366" s="81"/>
      <c r="AU366" s="81"/>
      <c r="AV366" s="81"/>
      <c r="AW366" s="81"/>
      <c r="AX366" s="81"/>
      <c r="AY366" s="81"/>
      <c r="AZ366" s="81"/>
      <c r="BA366">
        <v>6</v>
      </c>
      <c r="BB366" s="80" t="str">
        <f>REPLACE(INDEX(GroupVertices[Group],MATCH(Edges[[#This Row],[Vertex 1]],GroupVertices[Vertex],0)),1,1,"")</f>
        <v>4</v>
      </c>
      <c r="BC366" s="80" t="str">
        <f>REPLACE(INDEX(GroupVertices[Group],MATCH(Edges[[#This Row],[Vertex 2]],GroupVertices[Vertex],0)),1,1,"")</f>
        <v>4</v>
      </c>
    </row>
    <row r="367" spans="1:55" ht="15">
      <c r="A367" s="66" t="s">
        <v>290</v>
      </c>
      <c r="B367" s="66" t="s">
        <v>286</v>
      </c>
      <c r="C367" s="67" t="s">
        <v>3309</v>
      </c>
      <c r="D367" s="68">
        <v>4.4</v>
      </c>
      <c r="E367" s="69" t="s">
        <v>136</v>
      </c>
      <c r="F367" s="70">
        <v>30.4</v>
      </c>
      <c r="G367" s="67"/>
      <c r="H367" s="71"/>
      <c r="I367" s="72"/>
      <c r="J367" s="72"/>
      <c r="K367" s="34"/>
      <c r="L367" s="79">
        <v>367</v>
      </c>
      <c r="M367" s="79"/>
      <c r="N367" s="74"/>
      <c r="O367" s="81" t="s">
        <v>394</v>
      </c>
      <c r="P367" s="83">
        <v>43654.72681712963</v>
      </c>
      <c r="Q367" s="81" t="s">
        <v>448</v>
      </c>
      <c r="R367" s="81"/>
      <c r="S367" s="81"/>
      <c r="T367" s="81"/>
      <c r="U367" s="81"/>
      <c r="V367" s="85" t="s">
        <v>961</v>
      </c>
      <c r="W367" s="83">
        <v>43654.72681712963</v>
      </c>
      <c r="X367" s="85" t="s">
        <v>1111</v>
      </c>
      <c r="Y367" s="81"/>
      <c r="Z367" s="81"/>
      <c r="AA367" s="87" t="s">
        <v>1519</v>
      </c>
      <c r="AB367" s="81"/>
      <c r="AC367" s="81" t="b">
        <v>0</v>
      </c>
      <c r="AD367" s="81">
        <v>0</v>
      </c>
      <c r="AE367" s="87" t="s">
        <v>1832</v>
      </c>
      <c r="AF367" s="81" t="b">
        <v>0</v>
      </c>
      <c r="AG367" s="81" t="s">
        <v>1864</v>
      </c>
      <c r="AH367" s="81"/>
      <c r="AI367" s="87" t="s">
        <v>1832</v>
      </c>
      <c r="AJ367" s="81" t="b">
        <v>0</v>
      </c>
      <c r="AK367" s="81">
        <v>1</v>
      </c>
      <c r="AL367" s="87" t="s">
        <v>1517</v>
      </c>
      <c r="AM367" s="81" t="s">
        <v>1879</v>
      </c>
      <c r="AN367" s="81" t="b">
        <v>0</v>
      </c>
      <c r="AO367" s="87" t="s">
        <v>1517</v>
      </c>
      <c r="AP367" s="81" t="s">
        <v>176</v>
      </c>
      <c r="AQ367" s="81">
        <v>0</v>
      </c>
      <c r="AR367" s="81">
        <v>0</v>
      </c>
      <c r="AS367" s="81"/>
      <c r="AT367" s="81"/>
      <c r="AU367" s="81"/>
      <c r="AV367" s="81"/>
      <c r="AW367" s="81"/>
      <c r="AX367" s="81"/>
      <c r="AY367" s="81"/>
      <c r="AZ367" s="81"/>
      <c r="BA367">
        <v>4</v>
      </c>
      <c r="BB367" s="80" t="str">
        <f>REPLACE(INDEX(GroupVertices[Group],MATCH(Edges[[#This Row],[Vertex 1]],GroupVertices[Vertex],0)),1,1,"")</f>
        <v>4</v>
      </c>
      <c r="BC367" s="80" t="str">
        <f>REPLACE(INDEX(GroupVertices[Group],MATCH(Edges[[#This Row],[Vertex 2]],GroupVertices[Vertex],0)),1,1,"")</f>
        <v>4</v>
      </c>
    </row>
    <row r="368" spans="1:55" ht="15">
      <c r="A368" s="66" t="s">
        <v>290</v>
      </c>
      <c r="B368" s="66" t="s">
        <v>287</v>
      </c>
      <c r="C368" s="67" t="s">
        <v>3310</v>
      </c>
      <c r="D368" s="68">
        <v>3.9333333333333336</v>
      </c>
      <c r="E368" s="69" t="s">
        <v>136</v>
      </c>
      <c r="F368" s="70">
        <v>31.933333333333334</v>
      </c>
      <c r="G368" s="67"/>
      <c r="H368" s="71"/>
      <c r="I368" s="72"/>
      <c r="J368" s="72"/>
      <c r="K368" s="34"/>
      <c r="L368" s="79">
        <v>368</v>
      </c>
      <c r="M368" s="79"/>
      <c r="N368" s="74"/>
      <c r="O368" s="81" t="s">
        <v>394</v>
      </c>
      <c r="P368" s="83">
        <v>43654.72681712963</v>
      </c>
      <c r="Q368" s="81" t="s">
        <v>448</v>
      </c>
      <c r="R368" s="81"/>
      <c r="S368" s="81"/>
      <c r="T368" s="81"/>
      <c r="U368" s="81"/>
      <c r="V368" s="85" t="s">
        <v>961</v>
      </c>
      <c r="W368" s="83">
        <v>43654.72681712963</v>
      </c>
      <c r="X368" s="85" t="s">
        <v>1111</v>
      </c>
      <c r="Y368" s="81"/>
      <c r="Z368" s="81"/>
      <c r="AA368" s="87" t="s">
        <v>1519</v>
      </c>
      <c r="AB368" s="81"/>
      <c r="AC368" s="81" t="b">
        <v>0</v>
      </c>
      <c r="AD368" s="81">
        <v>0</v>
      </c>
      <c r="AE368" s="87" t="s">
        <v>1832</v>
      </c>
      <c r="AF368" s="81" t="b">
        <v>0</v>
      </c>
      <c r="AG368" s="81" t="s">
        <v>1864</v>
      </c>
      <c r="AH368" s="81"/>
      <c r="AI368" s="87" t="s">
        <v>1832</v>
      </c>
      <c r="AJ368" s="81" t="b">
        <v>0</v>
      </c>
      <c r="AK368" s="81">
        <v>1</v>
      </c>
      <c r="AL368" s="87" t="s">
        <v>1517</v>
      </c>
      <c r="AM368" s="81" t="s">
        <v>1879</v>
      </c>
      <c r="AN368" s="81" t="b">
        <v>0</v>
      </c>
      <c r="AO368" s="87" t="s">
        <v>1517</v>
      </c>
      <c r="AP368" s="81" t="s">
        <v>176</v>
      </c>
      <c r="AQ368" s="81">
        <v>0</v>
      </c>
      <c r="AR368" s="81">
        <v>0</v>
      </c>
      <c r="AS368" s="81"/>
      <c r="AT368" s="81"/>
      <c r="AU368" s="81"/>
      <c r="AV368" s="81"/>
      <c r="AW368" s="81"/>
      <c r="AX368" s="81"/>
      <c r="AY368" s="81"/>
      <c r="AZ368" s="81"/>
      <c r="BA368">
        <v>3</v>
      </c>
      <c r="BB368" s="80" t="str">
        <f>REPLACE(INDEX(GroupVertices[Group],MATCH(Edges[[#This Row],[Vertex 1]],GroupVertices[Vertex],0)),1,1,"")</f>
        <v>4</v>
      </c>
      <c r="BC368" s="80" t="str">
        <f>REPLACE(INDEX(GroupVertices[Group],MATCH(Edges[[#This Row],[Vertex 2]],GroupVertices[Vertex],0)),1,1,"")</f>
        <v>4</v>
      </c>
    </row>
    <row r="369" spans="1:55" ht="15">
      <c r="A369" s="66" t="s">
        <v>290</v>
      </c>
      <c r="B369" s="66" t="s">
        <v>289</v>
      </c>
      <c r="C369" s="67" t="s">
        <v>3307</v>
      </c>
      <c r="D369" s="68">
        <v>3</v>
      </c>
      <c r="E369" s="69" t="s">
        <v>132</v>
      </c>
      <c r="F369" s="70">
        <v>35</v>
      </c>
      <c r="G369" s="67"/>
      <c r="H369" s="71"/>
      <c r="I369" s="72"/>
      <c r="J369" s="72"/>
      <c r="K369" s="34"/>
      <c r="L369" s="79">
        <v>369</v>
      </c>
      <c r="M369" s="79"/>
      <c r="N369" s="74"/>
      <c r="O369" s="81" t="s">
        <v>394</v>
      </c>
      <c r="P369" s="83">
        <v>43654.72681712963</v>
      </c>
      <c r="Q369" s="81" t="s">
        <v>448</v>
      </c>
      <c r="R369" s="81"/>
      <c r="S369" s="81"/>
      <c r="T369" s="81"/>
      <c r="U369" s="81"/>
      <c r="V369" s="85" t="s">
        <v>961</v>
      </c>
      <c r="W369" s="83">
        <v>43654.72681712963</v>
      </c>
      <c r="X369" s="85" t="s">
        <v>1111</v>
      </c>
      <c r="Y369" s="81"/>
      <c r="Z369" s="81"/>
      <c r="AA369" s="87" t="s">
        <v>1519</v>
      </c>
      <c r="AB369" s="81"/>
      <c r="AC369" s="81" t="b">
        <v>0</v>
      </c>
      <c r="AD369" s="81">
        <v>0</v>
      </c>
      <c r="AE369" s="87" t="s">
        <v>1832</v>
      </c>
      <c r="AF369" s="81" t="b">
        <v>0</v>
      </c>
      <c r="AG369" s="81" t="s">
        <v>1864</v>
      </c>
      <c r="AH369" s="81"/>
      <c r="AI369" s="87" t="s">
        <v>1832</v>
      </c>
      <c r="AJ369" s="81" t="b">
        <v>0</v>
      </c>
      <c r="AK369" s="81">
        <v>1</v>
      </c>
      <c r="AL369" s="87" t="s">
        <v>1517</v>
      </c>
      <c r="AM369" s="81" t="s">
        <v>1879</v>
      </c>
      <c r="AN369" s="81" t="b">
        <v>0</v>
      </c>
      <c r="AO369" s="87" t="s">
        <v>1517</v>
      </c>
      <c r="AP369" s="81" t="s">
        <v>176</v>
      </c>
      <c r="AQ369" s="81">
        <v>0</v>
      </c>
      <c r="AR369" s="81">
        <v>0</v>
      </c>
      <c r="AS369" s="81"/>
      <c r="AT369" s="81"/>
      <c r="AU369" s="81"/>
      <c r="AV369" s="81"/>
      <c r="AW369" s="81"/>
      <c r="AX369" s="81"/>
      <c r="AY369" s="81"/>
      <c r="AZ369" s="81"/>
      <c r="BA369">
        <v>1</v>
      </c>
      <c r="BB369" s="80" t="str">
        <f>REPLACE(INDEX(GroupVertices[Group],MATCH(Edges[[#This Row],[Vertex 1]],GroupVertices[Vertex],0)),1,1,"")</f>
        <v>4</v>
      </c>
      <c r="BC369" s="80" t="str">
        <f>REPLACE(INDEX(GroupVertices[Group],MATCH(Edges[[#This Row],[Vertex 2]],GroupVertices[Vertex],0)),1,1,"")</f>
        <v>4</v>
      </c>
    </row>
    <row r="370" spans="1:55" ht="15">
      <c r="A370" s="66" t="s">
        <v>290</v>
      </c>
      <c r="B370" s="66" t="s">
        <v>303</v>
      </c>
      <c r="C370" s="67" t="s">
        <v>3312</v>
      </c>
      <c r="D370" s="68">
        <v>4.866666666666667</v>
      </c>
      <c r="E370" s="69" t="s">
        <v>136</v>
      </c>
      <c r="F370" s="70">
        <v>28.866666666666667</v>
      </c>
      <c r="G370" s="67"/>
      <c r="H370" s="71"/>
      <c r="I370" s="72"/>
      <c r="J370" s="72"/>
      <c r="K370" s="34"/>
      <c r="L370" s="79">
        <v>370</v>
      </c>
      <c r="M370" s="79"/>
      <c r="N370" s="74"/>
      <c r="O370" s="81" t="s">
        <v>394</v>
      </c>
      <c r="P370" s="83">
        <v>43654.72690972222</v>
      </c>
      <c r="Q370" s="81" t="s">
        <v>456</v>
      </c>
      <c r="R370" s="81"/>
      <c r="S370" s="81"/>
      <c r="T370" s="81"/>
      <c r="U370" s="81"/>
      <c r="V370" s="85" t="s">
        <v>961</v>
      </c>
      <c r="W370" s="83">
        <v>43654.72690972222</v>
      </c>
      <c r="X370" s="85" t="s">
        <v>1112</v>
      </c>
      <c r="Y370" s="81"/>
      <c r="Z370" s="81"/>
      <c r="AA370" s="87" t="s">
        <v>1520</v>
      </c>
      <c r="AB370" s="81"/>
      <c r="AC370" s="81" t="b">
        <v>0</v>
      </c>
      <c r="AD370" s="81">
        <v>0</v>
      </c>
      <c r="AE370" s="87" t="s">
        <v>1832</v>
      </c>
      <c r="AF370" s="81" t="b">
        <v>1</v>
      </c>
      <c r="AG370" s="81" t="s">
        <v>1864</v>
      </c>
      <c r="AH370" s="81"/>
      <c r="AI370" s="87" t="s">
        <v>1871</v>
      </c>
      <c r="AJ370" s="81" t="b">
        <v>0</v>
      </c>
      <c r="AK370" s="81">
        <v>1</v>
      </c>
      <c r="AL370" s="87" t="s">
        <v>1524</v>
      </c>
      <c r="AM370" s="81" t="s">
        <v>1879</v>
      </c>
      <c r="AN370" s="81" t="b">
        <v>0</v>
      </c>
      <c r="AO370" s="87" t="s">
        <v>1524</v>
      </c>
      <c r="AP370" s="81" t="s">
        <v>176</v>
      </c>
      <c r="AQ370" s="81">
        <v>0</v>
      </c>
      <c r="AR370" s="81">
        <v>0</v>
      </c>
      <c r="AS370" s="81"/>
      <c r="AT370" s="81"/>
      <c r="AU370" s="81"/>
      <c r="AV370" s="81"/>
      <c r="AW370" s="81"/>
      <c r="AX370" s="81"/>
      <c r="AY370" s="81"/>
      <c r="AZ370" s="81"/>
      <c r="BA370">
        <v>5</v>
      </c>
      <c r="BB370" s="80" t="str">
        <f>REPLACE(INDEX(GroupVertices[Group],MATCH(Edges[[#This Row],[Vertex 1]],GroupVertices[Vertex],0)),1,1,"")</f>
        <v>4</v>
      </c>
      <c r="BC370" s="80" t="str">
        <f>REPLACE(INDEX(GroupVertices[Group],MATCH(Edges[[#This Row],[Vertex 2]],GroupVertices[Vertex],0)),1,1,"")</f>
        <v>1</v>
      </c>
    </row>
    <row r="371" spans="1:55" ht="15">
      <c r="A371" s="66" t="s">
        <v>290</v>
      </c>
      <c r="B371" s="66" t="s">
        <v>371</v>
      </c>
      <c r="C371" s="67" t="s">
        <v>3313</v>
      </c>
      <c r="D371" s="68">
        <v>5.333333333333334</v>
      </c>
      <c r="E371" s="69" t="s">
        <v>136</v>
      </c>
      <c r="F371" s="70">
        <v>27.333333333333332</v>
      </c>
      <c r="G371" s="67"/>
      <c r="H371" s="71"/>
      <c r="I371" s="72"/>
      <c r="J371" s="72"/>
      <c r="K371" s="34"/>
      <c r="L371" s="79">
        <v>371</v>
      </c>
      <c r="M371" s="79"/>
      <c r="N371" s="74"/>
      <c r="O371" s="81" t="s">
        <v>394</v>
      </c>
      <c r="P371" s="83">
        <v>43654.72690972222</v>
      </c>
      <c r="Q371" s="81" t="s">
        <v>456</v>
      </c>
      <c r="R371" s="81"/>
      <c r="S371" s="81"/>
      <c r="T371" s="81"/>
      <c r="U371" s="81"/>
      <c r="V371" s="85" t="s">
        <v>961</v>
      </c>
      <c r="W371" s="83">
        <v>43654.72690972222</v>
      </c>
      <c r="X371" s="85" t="s">
        <v>1112</v>
      </c>
      <c r="Y371" s="81"/>
      <c r="Z371" s="81"/>
      <c r="AA371" s="87" t="s">
        <v>1520</v>
      </c>
      <c r="AB371" s="81"/>
      <c r="AC371" s="81" t="b">
        <v>0</v>
      </c>
      <c r="AD371" s="81">
        <v>0</v>
      </c>
      <c r="AE371" s="87" t="s">
        <v>1832</v>
      </c>
      <c r="AF371" s="81" t="b">
        <v>1</v>
      </c>
      <c r="AG371" s="81" t="s">
        <v>1864</v>
      </c>
      <c r="AH371" s="81"/>
      <c r="AI371" s="87" t="s">
        <v>1871</v>
      </c>
      <c r="AJ371" s="81" t="b">
        <v>0</v>
      </c>
      <c r="AK371" s="81">
        <v>1</v>
      </c>
      <c r="AL371" s="87" t="s">
        <v>1524</v>
      </c>
      <c r="AM371" s="81" t="s">
        <v>1879</v>
      </c>
      <c r="AN371" s="81" t="b">
        <v>0</v>
      </c>
      <c r="AO371" s="87" t="s">
        <v>1524</v>
      </c>
      <c r="AP371" s="81" t="s">
        <v>176</v>
      </c>
      <c r="AQ371" s="81">
        <v>0</v>
      </c>
      <c r="AR371" s="81">
        <v>0</v>
      </c>
      <c r="AS371" s="81"/>
      <c r="AT371" s="81"/>
      <c r="AU371" s="81"/>
      <c r="AV371" s="81"/>
      <c r="AW371" s="81"/>
      <c r="AX371" s="81"/>
      <c r="AY371" s="81"/>
      <c r="AZ371" s="81"/>
      <c r="BA371">
        <v>6</v>
      </c>
      <c r="BB371" s="80" t="str">
        <f>REPLACE(INDEX(GroupVertices[Group],MATCH(Edges[[#This Row],[Vertex 1]],GroupVertices[Vertex],0)),1,1,"")</f>
        <v>4</v>
      </c>
      <c r="BC371" s="80" t="str">
        <f>REPLACE(INDEX(GroupVertices[Group],MATCH(Edges[[#This Row],[Vertex 2]],GroupVertices[Vertex],0)),1,1,"")</f>
        <v>4</v>
      </c>
    </row>
    <row r="372" spans="1:55" ht="15">
      <c r="A372" s="66" t="s">
        <v>290</v>
      </c>
      <c r="B372" s="66" t="s">
        <v>372</v>
      </c>
      <c r="C372" s="67" t="s">
        <v>3313</v>
      </c>
      <c r="D372" s="68">
        <v>5.333333333333334</v>
      </c>
      <c r="E372" s="69" t="s">
        <v>136</v>
      </c>
      <c r="F372" s="70">
        <v>27.333333333333332</v>
      </c>
      <c r="G372" s="67"/>
      <c r="H372" s="71"/>
      <c r="I372" s="72"/>
      <c r="J372" s="72"/>
      <c r="K372" s="34"/>
      <c r="L372" s="79">
        <v>372</v>
      </c>
      <c r="M372" s="79"/>
      <c r="N372" s="74"/>
      <c r="O372" s="81" t="s">
        <v>394</v>
      </c>
      <c r="P372" s="83">
        <v>43654.72690972222</v>
      </c>
      <c r="Q372" s="81" t="s">
        <v>456</v>
      </c>
      <c r="R372" s="81"/>
      <c r="S372" s="81"/>
      <c r="T372" s="81"/>
      <c r="U372" s="81"/>
      <c r="V372" s="85" t="s">
        <v>961</v>
      </c>
      <c r="W372" s="83">
        <v>43654.72690972222</v>
      </c>
      <c r="X372" s="85" t="s">
        <v>1112</v>
      </c>
      <c r="Y372" s="81"/>
      <c r="Z372" s="81"/>
      <c r="AA372" s="87" t="s">
        <v>1520</v>
      </c>
      <c r="AB372" s="81"/>
      <c r="AC372" s="81" t="b">
        <v>0</v>
      </c>
      <c r="AD372" s="81">
        <v>0</v>
      </c>
      <c r="AE372" s="87" t="s">
        <v>1832</v>
      </c>
      <c r="AF372" s="81" t="b">
        <v>1</v>
      </c>
      <c r="AG372" s="81" t="s">
        <v>1864</v>
      </c>
      <c r="AH372" s="81"/>
      <c r="AI372" s="87" t="s">
        <v>1871</v>
      </c>
      <c r="AJ372" s="81" t="b">
        <v>0</v>
      </c>
      <c r="AK372" s="81">
        <v>1</v>
      </c>
      <c r="AL372" s="87" t="s">
        <v>1524</v>
      </c>
      <c r="AM372" s="81" t="s">
        <v>1879</v>
      </c>
      <c r="AN372" s="81" t="b">
        <v>0</v>
      </c>
      <c r="AO372" s="87" t="s">
        <v>1524</v>
      </c>
      <c r="AP372" s="81" t="s">
        <v>176</v>
      </c>
      <c r="AQ372" s="81">
        <v>0</v>
      </c>
      <c r="AR372" s="81">
        <v>0</v>
      </c>
      <c r="AS372" s="81"/>
      <c r="AT372" s="81"/>
      <c r="AU372" s="81"/>
      <c r="AV372" s="81"/>
      <c r="AW372" s="81"/>
      <c r="AX372" s="81"/>
      <c r="AY372" s="81"/>
      <c r="AZ372" s="81"/>
      <c r="BA372">
        <v>6</v>
      </c>
      <c r="BB372" s="80" t="str">
        <f>REPLACE(INDEX(GroupVertices[Group],MATCH(Edges[[#This Row],[Vertex 1]],GroupVertices[Vertex],0)),1,1,"")</f>
        <v>4</v>
      </c>
      <c r="BC372" s="80" t="str">
        <f>REPLACE(INDEX(GroupVertices[Group],MATCH(Edges[[#This Row],[Vertex 2]],GroupVertices[Vertex],0)),1,1,"")</f>
        <v>4</v>
      </c>
    </row>
    <row r="373" spans="1:55" ht="15">
      <c r="A373" s="66" t="s">
        <v>290</v>
      </c>
      <c r="B373" s="66" t="s">
        <v>287</v>
      </c>
      <c r="C373" s="67" t="s">
        <v>3310</v>
      </c>
      <c r="D373" s="68">
        <v>3.9333333333333336</v>
      </c>
      <c r="E373" s="69" t="s">
        <v>136</v>
      </c>
      <c r="F373" s="70">
        <v>31.933333333333334</v>
      </c>
      <c r="G373" s="67"/>
      <c r="H373" s="71"/>
      <c r="I373" s="72"/>
      <c r="J373" s="72"/>
      <c r="K373" s="34"/>
      <c r="L373" s="79">
        <v>373</v>
      </c>
      <c r="M373" s="79"/>
      <c r="N373" s="74"/>
      <c r="O373" s="81" t="s">
        <v>394</v>
      </c>
      <c r="P373" s="83">
        <v>43654.72690972222</v>
      </c>
      <c r="Q373" s="81" t="s">
        <v>456</v>
      </c>
      <c r="R373" s="81"/>
      <c r="S373" s="81"/>
      <c r="T373" s="81"/>
      <c r="U373" s="81"/>
      <c r="V373" s="85" t="s">
        <v>961</v>
      </c>
      <c r="W373" s="83">
        <v>43654.72690972222</v>
      </c>
      <c r="X373" s="85" t="s">
        <v>1112</v>
      </c>
      <c r="Y373" s="81"/>
      <c r="Z373" s="81"/>
      <c r="AA373" s="87" t="s">
        <v>1520</v>
      </c>
      <c r="AB373" s="81"/>
      <c r="AC373" s="81" t="b">
        <v>0</v>
      </c>
      <c r="AD373" s="81">
        <v>0</v>
      </c>
      <c r="AE373" s="87" t="s">
        <v>1832</v>
      </c>
      <c r="AF373" s="81" t="b">
        <v>1</v>
      </c>
      <c r="AG373" s="81" t="s">
        <v>1864</v>
      </c>
      <c r="AH373" s="81"/>
      <c r="AI373" s="87" t="s">
        <v>1871</v>
      </c>
      <c r="AJ373" s="81" t="b">
        <v>0</v>
      </c>
      <c r="AK373" s="81">
        <v>1</v>
      </c>
      <c r="AL373" s="87" t="s">
        <v>1524</v>
      </c>
      <c r="AM373" s="81" t="s">
        <v>1879</v>
      </c>
      <c r="AN373" s="81" t="b">
        <v>0</v>
      </c>
      <c r="AO373" s="87" t="s">
        <v>1524</v>
      </c>
      <c r="AP373" s="81" t="s">
        <v>176</v>
      </c>
      <c r="AQ373" s="81">
        <v>0</v>
      </c>
      <c r="AR373" s="81">
        <v>0</v>
      </c>
      <c r="AS373" s="81"/>
      <c r="AT373" s="81"/>
      <c r="AU373" s="81"/>
      <c r="AV373" s="81"/>
      <c r="AW373" s="81"/>
      <c r="AX373" s="81"/>
      <c r="AY373" s="81"/>
      <c r="AZ373" s="81"/>
      <c r="BA373">
        <v>3</v>
      </c>
      <c r="BB373" s="80" t="str">
        <f>REPLACE(INDEX(GroupVertices[Group],MATCH(Edges[[#This Row],[Vertex 1]],GroupVertices[Vertex],0)),1,1,"")</f>
        <v>4</v>
      </c>
      <c r="BC373" s="80" t="str">
        <f>REPLACE(INDEX(GroupVertices[Group],MATCH(Edges[[#This Row],[Vertex 2]],GroupVertices[Vertex],0)),1,1,"")</f>
        <v>4</v>
      </c>
    </row>
    <row r="374" spans="1:55" ht="15">
      <c r="A374" s="66" t="s">
        <v>290</v>
      </c>
      <c r="B374" s="66" t="s">
        <v>286</v>
      </c>
      <c r="C374" s="67" t="s">
        <v>3309</v>
      </c>
      <c r="D374" s="68">
        <v>4.4</v>
      </c>
      <c r="E374" s="69" t="s">
        <v>136</v>
      </c>
      <c r="F374" s="70">
        <v>30.4</v>
      </c>
      <c r="G374" s="67"/>
      <c r="H374" s="71"/>
      <c r="I374" s="72"/>
      <c r="J374" s="72"/>
      <c r="K374" s="34"/>
      <c r="L374" s="79">
        <v>374</v>
      </c>
      <c r="M374" s="79"/>
      <c r="N374" s="74"/>
      <c r="O374" s="81" t="s">
        <v>394</v>
      </c>
      <c r="P374" s="83">
        <v>43654.72690972222</v>
      </c>
      <c r="Q374" s="81" t="s">
        <v>456</v>
      </c>
      <c r="R374" s="81"/>
      <c r="S374" s="81"/>
      <c r="T374" s="81"/>
      <c r="U374" s="81"/>
      <c r="V374" s="85" t="s">
        <v>961</v>
      </c>
      <c r="W374" s="83">
        <v>43654.72690972222</v>
      </c>
      <c r="X374" s="85" t="s">
        <v>1112</v>
      </c>
      <c r="Y374" s="81"/>
      <c r="Z374" s="81"/>
      <c r="AA374" s="87" t="s">
        <v>1520</v>
      </c>
      <c r="AB374" s="81"/>
      <c r="AC374" s="81" t="b">
        <v>0</v>
      </c>
      <c r="AD374" s="81">
        <v>0</v>
      </c>
      <c r="AE374" s="87" t="s">
        <v>1832</v>
      </c>
      <c r="AF374" s="81" t="b">
        <v>1</v>
      </c>
      <c r="AG374" s="81" t="s">
        <v>1864</v>
      </c>
      <c r="AH374" s="81"/>
      <c r="AI374" s="87" t="s">
        <v>1871</v>
      </c>
      <c r="AJ374" s="81" t="b">
        <v>0</v>
      </c>
      <c r="AK374" s="81">
        <v>1</v>
      </c>
      <c r="AL374" s="87" t="s">
        <v>1524</v>
      </c>
      <c r="AM374" s="81" t="s">
        <v>1879</v>
      </c>
      <c r="AN374" s="81" t="b">
        <v>0</v>
      </c>
      <c r="AO374" s="87" t="s">
        <v>1524</v>
      </c>
      <c r="AP374" s="81" t="s">
        <v>176</v>
      </c>
      <c r="AQ374" s="81">
        <v>0</v>
      </c>
      <c r="AR374" s="81">
        <v>0</v>
      </c>
      <c r="AS374" s="81"/>
      <c r="AT374" s="81"/>
      <c r="AU374" s="81"/>
      <c r="AV374" s="81"/>
      <c r="AW374" s="81"/>
      <c r="AX374" s="81"/>
      <c r="AY374" s="81"/>
      <c r="AZ374" s="81"/>
      <c r="BA374">
        <v>4</v>
      </c>
      <c r="BB374" s="80" t="str">
        <f>REPLACE(INDEX(GroupVertices[Group],MATCH(Edges[[#This Row],[Vertex 1]],GroupVertices[Vertex],0)),1,1,"")</f>
        <v>4</v>
      </c>
      <c r="BC374" s="80" t="str">
        <f>REPLACE(INDEX(GroupVertices[Group],MATCH(Edges[[#This Row],[Vertex 2]],GroupVertices[Vertex],0)),1,1,"")</f>
        <v>4</v>
      </c>
    </row>
    <row r="375" spans="1:55" ht="15">
      <c r="A375" s="66" t="s">
        <v>286</v>
      </c>
      <c r="B375" s="66" t="s">
        <v>290</v>
      </c>
      <c r="C375" s="67" t="s">
        <v>3311</v>
      </c>
      <c r="D375" s="68">
        <v>5.8</v>
      </c>
      <c r="E375" s="69" t="s">
        <v>136</v>
      </c>
      <c r="F375" s="70">
        <v>25.8</v>
      </c>
      <c r="G375" s="67"/>
      <c r="H375" s="71"/>
      <c r="I375" s="72"/>
      <c r="J375" s="72"/>
      <c r="K375" s="34"/>
      <c r="L375" s="79">
        <v>375</v>
      </c>
      <c r="M375" s="79"/>
      <c r="N375" s="74"/>
      <c r="O375" s="81" t="s">
        <v>394</v>
      </c>
      <c r="P375" s="83">
        <v>43654.65891203703</v>
      </c>
      <c r="Q375" s="81" t="s">
        <v>464</v>
      </c>
      <c r="R375" s="85" t="s">
        <v>696</v>
      </c>
      <c r="S375" s="81" t="s">
        <v>747</v>
      </c>
      <c r="T375" s="81" t="s">
        <v>788</v>
      </c>
      <c r="U375" s="81"/>
      <c r="V375" s="85" t="s">
        <v>957</v>
      </c>
      <c r="W375" s="83">
        <v>43654.65891203703</v>
      </c>
      <c r="X375" s="85" t="s">
        <v>1121</v>
      </c>
      <c r="Y375" s="81"/>
      <c r="Z375" s="81"/>
      <c r="AA375" s="87" t="s">
        <v>1529</v>
      </c>
      <c r="AB375" s="81"/>
      <c r="AC375" s="81" t="b">
        <v>0</v>
      </c>
      <c r="AD375" s="81">
        <v>3</v>
      </c>
      <c r="AE375" s="87" t="s">
        <v>1832</v>
      </c>
      <c r="AF375" s="81" t="b">
        <v>1</v>
      </c>
      <c r="AG375" s="81" t="s">
        <v>1864</v>
      </c>
      <c r="AH375" s="81"/>
      <c r="AI375" s="87" t="s">
        <v>1872</v>
      </c>
      <c r="AJ375" s="81" t="b">
        <v>0</v>
      </c>
      <c r="AK375" s="81">
        <v>1</v>
      </c>
      <c r="AL375" s="87" t="s">
        <v>1832</v>
      </c>
      <c r="AM375" s="81" t="s">
        <v>1880</v>
      </c>
      <c r="AN375" s="81" t="b">
        <v>0</v>
      </c>
      <c r="AO375" s="87" t="s">
        <v>1529</v>
      </c>
      <c r="AP375" s="81" t="s">
        <v>176</v>
      </c>
      <c r="AQ375" s="81">
        <v>0</v>
      </c>
      <c r="AR375" s="81">
        <v>0</v>
      </c>
      <c r="AS375" s="81"/>
      <c r="AT375" s="81"/>
      <c r="AU375" s="81"/>
      <c r="AV375" s="81"/>
      <c r="AW375" s="81"/>
      <c r="AX375" s="81"/>
      <c r="AY375" s="81"/>
      <c r="AZ375" s="81"/>
      <c r="BA375">
        <v>7</v>
      </c>
      <c r="BB375" s="80" t="str">
        <f>REPLACE(INDEX(GroupVertices[Group],MATCH(Edges[[#This Row],[Vertex 1]],GroupVertices[Vertex],0)),1,1,"")</f>
        <v>4</v>
      </c>
      <c r="BC375" s="80" t="str">
        <f>REPLACE(INDEX(GroupVertices[Group],MATCH(Edges[[#This Row],[Vertex 2]],GroupVertices[Vertex],0)),1,1,"")</f>
        <v>4</v>
      </c>
    </row>
    <row r="376" spans="1:55" ht="15">
      <c r="A376" s="66" t="s">
        <v>286</v>
      </c>
      <c r="B376" s="66" t="s">
        <v>290</v>
      </c>
      <c r="C376" s="67" t="s">
        <v>3311</v>
      </c>
      <c r="D376" s="68">
        <v>5.8</v>
      </c>
      <c r="E376" s="69" t="s">
        <v>136</v>
      </c>
      <c r="F376" s="70">
        <v>25.8</v>
      </c>
      <c r="G376" s="67"/>
      <c r="H376" s="71"/>
      <c r="I376" s="72"/>
      <c r="J376" s="72"/>
      <c r="K376" s="34"/>
      <c r="L376" s="79">
        <v>376</v>
      </c>
      <c r="M376" s="79"/>
      <c r="N376" s="74"/>
      <c r="O376" s="81" t="s">
        <v>394</v>
      </c>
      <c r="P376" s="83">
        <v>43654.664606481485</v>
      </c>
      <c r="Q376" s="81" t="s">
        <v>465</v>
      </c>
      <c r="R376" s="81"/>
      <c r="S376" s="81"/>
      <c r="T376" s="81"/>
      <c r="U376" s="81"/>
      <c r="V376" s="85" t="s">
        <v>957</v>
      </c>
      <c r="W376" s="83">
        <v>43654.664606481485</v>
      </c>
      <c r="X376" s="85" t="s">
        <v>1122</v>
      </c>
      <c r="Y376" s="81"/>
      <c r="Z376" s="81"/>
      <c r="AA376" s="87" t="s">
        <v>1530</v>
      </c>
      <c r="AB376" s="81"/>
      <c r="AC376" s="81" t="b">
        <v>0</v>
      </c>
      <c r="AD376" s="81">
        <v>0</v>
      </c>
      <c r="AE376" s="87" t="s">
        <v>1832</v>
      </c>
      <c r="AF376" s="81" t="b">
        <v>0</v>
      </c>
      <c r="AG376" s="81" t="s">
        <v>1864</v>
      </c>
      <c r="AH376" s="81"/>
      <c r="AI376" s="87" t="s">
        <v>1832</v>
      </c>
      <c r="AJ376" s="81" t="b">
        <v>0</v>
      </c>
      <c r="AK376" s="81">
        <v>0</v>
      </c>
      <c r="AL376" s="87" t="s">
        <v>1527</v>
      </c>
      <c r="AM376" s="81" t="s">
        <v>1880</v>
      </c>
      <c r="AN376" s="81" t="b">
        <v>0</v>
      </c>
      <c r="AO376" s="87" t="s">
        <v>1527</v>
      </c>
      <c r="AP376" s="81" t="s">
        <v>176</v>
      </c>
      <c r="AQ376" s="81">
        <v>0</v>
      </c>
      <c r="AR376" s="81">
        <v>0</v>
      </c>
      <c r="AS376" s="81"/>
      <c r="AT376" s="81"/>
      <c r="AU376" s="81"/>
      <c r="AV376" s="81"/>
      <c r="AW376" s="81"/>
      <c r="AX376" s="81"/>
      <c r="AY376" s="81"/>
      <c r="AZ376" s="81"/>
      <c r="BA376">
        <v>7</v>
      </c>
      <c r="BB376" s="80" t="str">
        <f>REPLACE(INDEX(GroupVertices[Group],MATCH(Edges[[#This Row],[Vertex 1]],GroupVertices[Vertex],0)),1,1,"")</f>
        <v>4</v>
      </c>
      <c r="BC376" s="80" t="str">
        <f>REPLACE(INDEX(GroupVertices[Group],MATCH(Edges[[#This Row],[Vertex 2]],GroupVertices[Vertex],0)),1,1,"")</f>
        <v>4</v>
      </c>
    </row>
    <row r="377" spans="1:55" ht="15">
      <c r="A377" s="66" t="s">
        <v>286</v>
      </c>
      <c r="B377" s="66" t="s">
        <v>290</v>
      </c>
      <c r="C377" s="67" t="s">
        <v>3312</v>
      </c>
      <c r="D377" s="68">
        <v>4.866666666666667</v>
      </c>
      <c r="E377" s="69" t="s">
        <v>136</v>
      </c>
      <c r="F377" s="70">
        <v>28.866666666666667</v>
      </c>
      <c r="G377" s="67"/>
      <c r="H377" s="71"/>
      <c r="I377" s="72"/>
      <c r="J377" s="72"/>
      <c r="K377" s="34"/>
      <c r="L377" s="79">
        <v>377</v>
      </c>
      <c r="M377" s="79"/>
      <c r="N377" s="74"/>
      <c r="O377" s="81" t="s">
        <v>395</v>
      </c>
      <c r="P377" s="83">
        <v>43654.66605324074</v>
      </c>
      <c r="Q377" s="81" t="s">
        <v>466</v>
      </c>
      <c r="R377" s="81"/>
      <c r="S377" s="81"/>
      <c r="T377" s="81" t="s">
        <v>796</v>
      </c>
      <c r="U377" s="81"/>
      <c r="V377" s="85" t="s">
        <v>957</v>
      </c>
      <c r="W377" s="83">
        <v>43654.66605324074</v>
      </c>
      <c r="X377" s="85" t="s">
        <v>1123</v>
      </c>
      <c r="Y377" s="81"/>
      <c r="Z377" s="81"/>
      <c r="AA377" s="87" t="s">
        <v>1531</v>
      </c>
      <c r="AB377" s="87" t="s">
        <v>1527</v>
      </c>
      <c r="AC377" s="81" t="b">
        <v>0</v>
      </c>
      <c r="AD377" s="81">
        <v>0</v>
      </c>
      <c r="AE377" s="87" t="s">
        <v>1846</v>
      </c>
      <c r="AF377" s="81" t="b">
        <v>0</v>
      </c>
      <c r="AG377" s="81" t="s">
        <v>1864</v>
      </c>
      <c r="AH377" s="81"/>
      <c r="AI377" s="87" t="s">
        <v>1832</v>
      </c>
      <c r="AJ377" s="81" t="b">
        <v>0</v>
      </c>
      <c r="AK377" s="81">
        <v>0</v>
      </c>
      <c r="AL377" s="87" t="s">
        <v>1832</v>
      </c>
      <c r="AM377" s="81" t="s">
        <v>1880</v>
      </c>
      <c r="AN377" s="81" t="b">
        <v>0</v>
      </c>
      <c r="AO377" s="87" t="s">
        <v>1527</v>
      </c>
      <c r="AP377" s="81" t="s">
        <v>176</v>
      </c>
      <c r="AQ377" s="81">
        <v>0</v>
      </c>
      <c r="AR377" s="81">
        <v>0</v>
      </c>
      <c r="AS377" s="81"/>
      <c r="AT377" s="81"/>
      <c r="AU377" s="81"/>
      <c r="AV377" s="81"/>
      <c r="AW377" s="81"/>
      <c r="AX377" s="81"/>
      <c r="AY377" s="81"/>
      <c r="AZ377" s="81"/>
      <c r="BA377">
        <v>5</v>
      </c>
      <c r="BB377" s="80" t="str">
        <f>REPLACE(INDEX(GroupVertices[Group],MATCH(Edges[[#This Row],[Vertex 1]],GroupVertices[Vertex],0)),1,1,"")</f>
        <v>4</v>
      </c>
      <c r="BC377" s="80" t="str">
        <f>REPLACE(INDEX(GroupVertices[Group],MATCH(Edges[[#This Row],[Vertex 2]],GroupVertices[Vertex],0)),1,1,"")</f>
        <v>4</v>
      </c>
    </row>
    <row r="378" spans="1:55" ht="15">
      <c r="A378" s="66" t="s">
        <v>286</v>
      </c>
      <c r="B378" s="66" t="s">
        <v>290</v>
      </c>
      <c r="C378" s="67" t="s">
        <v>3312</v>
      </c>
      <c r="D378" s="68">
        <v>4.866666666666667</v>
      </c>
      <c r="E378" s="69" t="s">
        <v>136</v>
      </c>
      <c r="F378" s="70">
        <v>28.866666666666667</v>
      </c>
      <c r="G378" s="67"/>
      <c r="H378" s="71"/>
      <c r="I378" s="72"/>
      <c r="J378" s="72"/>
      <c r="K378" s="34"/>
      <c r="L378" s="79">
        <v>378</v>
      </c>
      <c r="M378" s="79"/>
      <c r="N378" s="74"/>
      <c r="O378" s="81" t="s">
        <v>395</v>
      </c>
      <c r="P378" s="83">
        <v>43654.66741898148</v>
      </c>
      <c r="Q378" s="81" t="s">
        <v>450</v>
      </c>
      <c r="R378" s="81"/>
      <c r="S378" s="81"/>
      <c r="T378" s="81" t="s">
        <v>790</v>
      </c>
      <c r="U378" s="81"/>
      <c r="V378" s="85" t="s">
        <v>957</v>
      </c>
      <c r="W378" s="83">
        <v>43654.66741898148</v>
      </c>
      <c r="X378" s="85" t="s">
        <v>1105</v>
      </c>
      <c r="Y378" s="81"/>
      <c r="Z378" s="81"/>
      <c r="AA378" s="87" t="s">
        <v>1513</v>
      </c>
      <c r="AB378" s="87" t="s">
        <v>1527</v>
      </c>
      <c r="AC378" s="81" t="b">
        <v>0</v>
      </c>
      <c r="AD378" s="81">
        <v>1</v>
      </c>
      <c r="AE378" s="87" t="s">
        <v>1846</v>
      </c>
      <c r="AF378" s="81" t="b">
        <v>0</v>
      </c>
      <c r="AG378" s="81" t="s">
        <v>1864</v>
      </c>
      <c r="AH378" s="81"/>
      <c r="AI378" s="87" t="s">
        <v>1832</v>
      </c>
      <c r="AJ378" s="81" t="b">
        <v>0</v>
      </c>
      <c r="AK378" s="81">
        <v>0</v>
      </c>
      <c r="AL378" s="87" t="s">
        <v>1832</v>
      </c>
      <c r="AM378" s="81" t="s">
        <v>1880</v>
      </c>
      <c r="AN378" s="81" t="b">
        <v>0</v>
      </c>
      <c r="AO378" s="87" t="s">
        <v>1527</v>
      </c>
      <c r="AP378" s="81" t="s">
        <v>176</v>
      </c>
      <c r="AQ378" s="81">
        <v>0</v>
      </c>
      <c r="AR378" s="81">
        <v>0</v>
      </c>
      <c r="AS378" s="81"/>
      <c r="AT378" s="81"/>
      <c r="AU378" s="81"/>
      <c r="AV378" s="81"/>
      <c r="AW378" s="81"/>
      <c r="AX378" s="81"/>
      <c r="AY378" s="81"/>
      <c r="AZ378" s="81"/>
      <c r="BA378">
        <v>5</v>
      </c>
      <c r="BB378" s="80" t="str">
        <f>REPLACE(INDEX(GroupVertices[Group],MATCH(Edges[[#This Row],[Vertex 1]],GroupVertices[Vertex],0)),1,1,"")</f>
        <v>4</v>
      </c>
      <c r="BC378" s="80" t="str">
        <f>REPLACE(INDEX(GroupVertices[Group],MATCH(Edges[[#This Row],[Vertex 2]],GroupVertices[Vertex],0)),1,1,"")</f>
        <v>4</v>
      </c>
    </row>
    <row r="379" spans="1:55" ht="15">
      <c r="A379" s="66" t="s">
        <v>286</v>
      </c>
      <c r="B379" s="66" t="s">
        <v>290</v>
      </c>
      <c r="C379" s="67" t="s">
        <v>3312</v>
      </c>
      <c r="D379" s="68">
        <v>4.866666666666667</v>
      </c>
      <c r="E379" s="69" t="s">
        <v>136</v>
      </c>
      <c r="F379" s="70">
        <v>28.866666666666667</v>
      </c>
      <c r="G379" s="67"/>
      <c r="H379" s="71"/>
      <c r="I379" s="72"/>
      <c r="J379" s="72"/>
      <c r="K379" s="34"/>
      <c r="L379" s="79">
        <v>379</v>
      </c>
      <c r="M379" s="79"/>
      <c r="N379" s="74"/>
      <c r="O379" s="81" t="s">
        <v>395</v>
      </c>
      <c r="P379" s="83">
        <v>43654.66924768518</v>
      </c>
      <c r="Q379" s="81" t="s">
        <v>451</v>
      </c>
      <c r="R379" s="81"/>
      <c r="S379" s="81"/>
      <c r="T379" s="81" t="s">
        <v>791</v>
      </c>
      <c r="U379" s="81"/>
      <c r="V379" s="85" t="s">
        <v>957</v>
      </c>
      <c r="W379" s="83">
        <v>43654.66924768518</v>
      </c>
      <c r="X379" s="85" t="s">
        <v>1106</v>
      </c>
      <c r="Y379" s="81"/>
      <c r="Z379" s="81"/>
      <c r="AA379" s="87" t="s">
        <v>1514</v>
      </c>
      <c r="AB379" s="87" t="s">
        <v>1527</v>
      </c>
      <c r="AC379" s="81" t="b">
        <v>0</v>
      </c>
      <c r="AD379" s="81">
        <v>0</v>
      </c>
      <c r="AE379" s="87" t="s">
        <v>1846</v>
      </c>
      <c r="AF379" s="81" t="b">
        <v>0</v>
      </c>
      <c r="AG379" s="81" t="s">
        <v>1864</v>
      </c>
      <c r="AH379" s="81"/>
      <c r="AI379" s="87" t="s">
        <v>1832</v>
      </c>
      <c r="AJ379" s="81" t="b">
        <v>0</v>
      </c>
      <c r="AK379" s="81">
        <v>0</v>
      </c>
      <c r="AL379" s="87" t="s">
        <v>1832</v>
      </c>
      <c r="AM379" s="81" t="s">
        <v>1880</v>
      </c>
      <c r="AN379" s="81" t="b">
        <v>0</v>
      </c>
      <c r="AO379" s="87" t="s">
        <v>1527</v>
      </c>
      <c r="AP379" s="81" t="s">
        <v>176</v>
      </c>
      <c r="AQ379" s="81">
        <v>0</v>
      </c>
      <c r="AR379" s="81">
        <v>0</v>
      </c>
      <c r="AS379" s="81"/>
      <c r="AT379" s="81"/>
      <c r="AU379" s="81"/>
      <c r="AV379" s="81"/>
      <c r="AW379" s="81"/>
      <c r="AX379" s="81"/>
      <c r="AY379" s="81"/>
      <c r="AZ379" s="81"/>
      <c r="BA379">
        <v>5</v>
      </c>
      <c r="BB379" s="80" t="str">
        <f>REPLACE(INDEX(GroupVertices[Group],MATCH(Edges[[#This Row],[Vertex 1]],GroupVertices[Vertex],0)),1,1,"")</f>
        <v>4</v>
      </c>
      <c r="BC379" s="80" t="str">
        <f>REPLACE(INDEX(GroupVertices[Group],MATCH(Edges[[#This Row],[Vertex 2]],GroupVertices[Vertex],0)),1,1,"")</f>
        <v>4</v>
      </c>
    </row>
    <row r="380" spans="1:55" ht="15">
      <c r="A380" s="66" t="s">
        <v>286</v>
      </c>
      <c r="B380" s="66" t="s">
        <v>290</v>
      </c>
      <c r="C380" s="67" t="s">
        <v>3311</v>
      </c>
      <c r="D380" s="68">
        <v>5.8</v>
      </c>
      <c r="E380" s="69" t="s">
        <v>136</v>
      </c>
      <c r="F380" s="70">
        <v>25.8</v>
      </c>
      <c r="G380" s="67"/>
      <c r="H380" s="71"/>
      <c r="I380" s="72"/>
      <c r="J380" s="72"/>
      <c r="K380" s="34"/>
      <c r="L380" s="79">
        <v>380</v>
      </c>
      <c r="M380" s="79"/>
      <c r="N380" s="74"/>
      <c r="O380" s="81" t="s">
        <v>394</v>
      </c>
      <c r="P380" s="83">
        <v>43654.66952546296</v>
      </c>
      <c r="Q380" s="81" t="s">
        <v>467</v>
      </c>
      <c r="R380" s="81"/>
      <c r="S380" s="81"/>
      <c r="T380" s="81"/>
      <c r="U380" s="81"/>
      <c r="V380" s="85" t="s">
        <v>957</v>
      </c>
      <c r="W380" s="83">
        <v>43654.66952546296</v>
      </c>
      <c r="X380" s="85" t="s">
        <v>1124</v>
      </c>
      <c r="Y380" s="81"/>
      <c r="Z380" s="81"/>
      <c r="AA380" s="87" t="s">
        <v>1532</v>
      </c>
      <c r="AB380" s="81"/>
      <c r="AC380" s="81" t="b">
        <v>0</v>
      </c>
      <c r="AD380" s="81">
        <v>0</v>
      </c>
      <c r="AE380" s="87" t="s">
        <v>1832</v>
      </c>
      <c r="AF380" s="81" t="b">
        <v>0</v>
      </c>
      <c r="AG380" s="81" t="s">
        <v>1864</v>
      </c>
      <c r="AH380" s="81"/>
      <c r="AI380" s="87" t="s">
        <v>1832</v>
      </c>
      <c r="AJ380" s="81" t="b">
        <v>0</v>
      </c>
      <c r="AK380" s="81">
        <v>1</v>
      </c>
      <c r="AL380" s="87" t="s">
        <v>1528</v>
      </c>
      <c r="AM380" s="81" t="s">
        <v>1880</v>
      </c>
      <c r="AN380" s="81" t="b">
        <v>0</v>
      </c>
      <c r="AO380" s="87" t="s">
        <v>1528</v>
      </c>
      <c r="AP380" s="81" t="s">
        <v>176</v>
      </c>
      <c r="AQ380" s="81">
        <v>0</v>
      </c>
      <c r="AR380" s="81">
        <v>0</v>
      </c>
      <c r="AS380" s="81"/>
      <c r="AT380" s="81"/>
      <c r="AU380" s="81"/>
      <c r="AV380" s="81"/>
      <c r="AW380" s="81"/>
      <c r="AX380" s="81"/>
      <c r="AY380" s="81"/>
      <c r="AZ380" s="81"/>
      <c r="BA380">
        <v>7</v>
      </c>
      <c r="BB380" s="80" t="str">
        <f>REPLACE(INDEX(GroupVertices[Group],MATCH(Edges[[#This Row],[Vertex 1]],GroupVertices[Vertex],0)),1,1,"")</f>
        <v>4</v>
      </c>
      <c r="BC380" s="80" t="str">
        <f>REPLACE(INDEX(GroupVertices[Group],MATCH(Edges[[#This Row],[Vertex 2]],GroupVertices[Vertex],0)),1,1,"")</f>
        <v>4</v>
      </c>
    </row>
    <row r="381" spans="1:55" ht="15">
      <c r="A381" s="66" t="s">
        <v>286</v>
      </c>
      <c r="B381" s="66" t="s">
        <v>290</v>
      </c>
      <c r="C381" s="67" t="s">
        <v>3312</v>
      </c>
      <c r="D381" s="68">
        <v>4.866666666666667</v>
      </c>
      <c r="E381" s="69" t="s">
        <v>136</v>
      </c>
      <c r="F381" s="70">
        <v>28.866666666666667</v>
      </c>
      <c r="G381" s="67"/>
      <c r="H381" s="71"/>
      <c r="I381" s="72"/>
      <c r="J381" s="72"/>
      <c r="K381" s="34"/>
      <c r="L381" s="79">
        <v>381</v>
      </c>
      <c r="M381" s="79"/>
      <c r="N381" s="74"/>
      <c r="O381" s="81" t="s">
        <v>395</v>
      </c>
      <c r="P381" s="83">
        <v>43654.67061342593</v>
      </c>
      <c r="Q381" s="81" t="s">
        <v>457</v>
      </c>
      <c r="R381" s="81"/>
      <c r="S381" s="81"/>
      <c r="T381" s="81" t="s">
        <v>794</v>
      </c>
      <c r="U381" s="81"/>
      <c r="V381" s="85" t="s">
        <v>957</v>
      </c>
      <c r="W381" s="83">
        <v>43654.67061342593</v>
      </c>
      <c r="X381" s="85" t="s">
        <v>1113</v>
      </c>
      <c r="Y381" s="81"/>
      <c r="Z381" s="81"/>
      <c r="AA381" s="87" t="s">
        <v>1521</v>
      </c>
      <c r="AB381" s="87" t="s">
        <v>1528</v>
      </c>
      <c r="AC381" s="81" t="b">
        <v>0</v>
      </c>
      <c r="AD381" s="81">
        <v>3</v>
      </c>
      <c r="AE381" s="87" t="s">
        <v>1846</v>
      </c>
      <c r="AF381" s="81" t="b">
        <v>0</v>
      </c>
      <c r="AG381" s="81" t="s">
        <v>1864</v>
      </c>
      <c r="AH381" s="81"/>
      <c r="AI381" s="87" t="s">
        <v>1832</v>
      </c>
      <c r="AJ381" s="81" t="b">
        <v>0</v>
      </c>
      <c r="AK381" s="81">
        <v>1</v>
      </c>
      <c r="AL381" s="87" t="s">
        <v>1832</v>
      </c>
      <c r="AM381" s="81" t="s">
        <v>1880</v>
      </c>
      <c r="AN381" s="81" t="b">
        <v>0</v>
      </c>
      <c r="AO381" s="87" t="s">
        <v>1528</v>
      </c>
      <c r="AP381" s="81" t="s">
        <v>176</v>
      </c>
      <c r="AQ381" s="81">
        <v>0</v>
      </c>
      <c r="AR381" s="81">
        <v>0</v>
      </c>
      <c r="AS381" s="81"/>
      <c r="AT381" s="81"/>
      <c r="AU381" s="81"/>
      <c r="AV381" s="81"/>
      <c r="AW381" s="81"/>
      <c r="AX381" s="81"/>
      <c r="AY381" s="81"/>
      <c r="AZ381" s="81"/>
      <c r="BA381">
        <v>5</v>
      </c>
      <c r="BB381" s="80" t="str">
        <f>REPLACE(INDEX(GroupVertices[Group],MATCH(Edges[[#This Row],[Vertex 1]],GroupVertices[Vertex],0)),1,1,"")</f>
        <v>4</v>
      </c>
      <c r="BC381" s="80" t="str">
        <f>REPLACE(INDEX(GroupVertices[Group],MATCH(Edges[[#This Row],[Vertex 2]],GroupVertices[Vertex],0)),1,1,"")</f>
        <v>4</v>
      </c>
    </row>
    <row r="382" spans="1:55" ht="15">
      <c r="A382" s="66" t="s">
        <v>286</v>
      </c>
      <c r="B382" s="66" t="s">
        <v>290</v>
      </c>
      <c r="C382" s="67" t="s">
        <v>3312</v>
      </c>
      <c r="D382" s="68">
        <v>4.866666666666667</v>
      </c>
      <c r="E382" s="69" t="s">
        <v>136</v>
      </c>
      <c r="F382" s="70">
        <v>28.866666666666667</v>
      </c>
      <c r="G382" s="67"/>
      <c r="H382" s="71"/>
      <c r="I382" s="72"/>
      <c r="J382" s="72"/>
      <c r="K382" s="34"/>
      <c r="L382" s="79">
        <v>382</v>
      </c>
      <c r="M382" s="79"/>
      <c r="N382" s="74"/>
      <c r="O382" s="81" t="s">
        <v>395</v>
      </c>
      <c r="P382" s="83">
        <v>43654.67386574074</v>
      </c>
      <c r="Q382" s="81" t="s">
        <v>449</v>
      </c>
      <c r="R382" s="81"/>
      <c r="S382" s="81"/>
      <c r="T382" s="81" t="s">
        <v>789</v>
      </c>
      <c r="U382" s="81"/>
      <c r="V382" s="85" t="s">
        <v>957</v>
      </c>
      <c r="W382" s="83">
        <v>43654.67386574074</v>
      </c>
      <c r="X382" s="85" t="s">
        <v>1104</v>
      </c>
      <c r="Y382" s="81"/>
      <c r="Z382" s="81"/>
      <c r="AA382" s="87" t="s">
        <v>1512</v>
      </c>
      <c r="AB382" s="87" t="s">
        <v>1514</v>
      </c>
      <c r="AC382" s="81" t="b">
        <v>0</v>
      </c>
      <c r="AD382" s="81">
        <v>0</v>
      </c>
      <c r="AE382" s="87" t="s">
        <v>1845</v>
      </c>
      <c r="AF382" s="81" t="b">
        <v>0</v>
      </c>
      <c r="AG382" s="81" t="s">
        <v>1864</v>
      </c>
      <c r="AH382" s="81"/>
      <c r="AI382" s="87" t="s">
        <v>1832</v>
      </c>
      <c r="AJ382" s="81" t="b">
        <v>0</v>
      </c>
      <c r="AK382" s="81">
        <v>0</v>
      </c>
      <c r="AL382" s="87" t="s">
        <v>1832</v>
      </c>
      <c r="AM382" s="81" t="s">
        <v>1880</v>
      </c>
      <c r="AN382" s="81" t="b">
        <v>0</v>
      </c>
      <c r="AO382" s="87" t="s">
        <v>1514</v>
      </c>
      <c r="AP382" s="81" t="s">
        <v>176</v>
      </c>
      <c r="AQ382" s="81">
        <v>0</v>
      </c>
      <c r="AR382" s="81">
        <v>0</v>
      </c>
      <c r="AS382" s="81"/>
      <c r="AT382" s="81"/>
      <c r="AU382" s="81"/>
      <c r="AV382" s="81"/>
      <c r="AW382" s="81"/>
      <c r="AX382" s="81"/>
      <c r="AY382" s="81"/>
      <c r="AZ382" s="81"/>
      <c r="BA382">
        <v>5</v>
      </c>
      <c r="BB382" s="80" t="str">
        <f>REPLACE(INDEX(GroupVertices[Group],MATCH(Edges[[#This Row],[Vertex 1]],GroupVertices[Vertex],0)),1,1,"")</f>
        <v>4</v>
      </c>
      <c r="BC382" s="80" t="str">
        <f>REPLACE(INDEX(GroupVertices[Group],MATCH(Edges[[#This Row],[Vertex 2]],GroupVertices[Vertex],0)),1,1,"")</f>
        <v>4</v>
      </c>
    </row>
    <row r="383" spans="1:55" ht="15">
      <c r="A383" s="66" t="s">
        <v>286</v>
      </c>
      <c r="B383" s="66" t="s">
        <v>290</v>
      </c>
      <c r="C383" s="67" t="s">
        <v>3311</v>
      </c>
      <c r="D383" s="68">
        <v>5.8</v>
      </c>
      <c r="E383" s="69" t="s">
        <v>136</v>
      </c>
      <c r="F383" s="70">
        <v>25.8</v>
      </c>
      <c r="G383" s="67"/>
      <c r="H383" s="71"/>
      <c r="I383" s="72"/>
      <c r="J383" s="72"/>
      <c r="K383" s="34"/>
      <c r="L383" s="79">
        <v>383</v>
      </c>
      <c r="M383" s="79"/>
      <c r="N383" s="74"/>
      <c r="O383" s="81" t="s">
        <v>394</v>
      </c>
      <c r="P383" s="83">
        <v>43654.676666666666</v>
      </c>
      <c r="Q383" s="81" t="s">
        <v>458</v>
      </c>
      <c r="R383" s="81"/>
      <c r="S383" s="81"/>
      <c r="T383" s="81"/>
      <c r="U383" s="81"/>
      <c r="V383" s="85" t="s">
        <v>957</v>
      </c>
      <c r="W383" s="83">
        <v>43654.676666666666</v>
      </c>
      <c r="X383" s="85" t="s">
        <v>1114</v>
      </c>
      <c r="Y383" s="81"/>
      <c r="Z383" s="81"/>
      <c r="AA383" s="87" t="s">
        <v>1522</v>
      </c>
      <c r="AB383" s="87" t="s">
        <v>1515</v>
      </c>
      <c r="AC383" s="81" t="b">
        <v>0</v>
      </c>
      <c r="AD383" s="81">
        <v>2</v>
      </c>
      <c r="AE383" s="87" t="s">
        <v>1847</v>
      </c>
      <c r="AF383" s="81" t="b">
        <v>0</v>
      </c>
      <c r="AG383" s="81" t="s">
        <v>1864</v>
      </c>
      <c r="AH383" s="81"/>
      <c r="AI383" s="87" t="s">
        <v>1832</v>
      </c>
      <c r="AJ383" s="81" t="b">
        <v>0</v>
      </c>
      <c r="AK383" s="81">
        <v>0</v>
      </c>
      <c r="AL383" s="87" t="s">
        <v>1832</v>
      </c>
      <c r="AM383" s="81" t="s">
        <v>1880</v>
      </c>
      <c r="AN383" s="81" t="b">
        <v>0</v>
      </c>
      <c r="AO383" s="87" t="s">
        <v>1515</v>
      </c>
      <c r="AP383" s="81" t="s">
        <v>176</v>
      </c>
      <c r="AQ383" s="81">
        <v>0</v>
      </c>
      <c r="AR383" s="81">
        <v>0</v>
      </c>
      <c r="AS383" s="81"/>
      <c r="AT383" s="81"/>
      <c r="AU383" s="81"/>
      <c r="AV383" s="81"/>
      <c r="AW383" s="81"/>
      <c r="AX383" s="81"/>
      <c r="AY383" s="81"/>
      <c r="AZ383" s="81"/>
      <c r="BA383">
        <v>7</v>
      </c>
      <c r="BB383" s="80" t="str">
        <f>REPLACE(INDEX(GroupVertices[Group],MATCH(Edges[[#This Row],[Vertex 1]],GroupVertices[Vertex],0)),1,1,"")</f>
        <v>4</v>
      </c>
      <c r="BC383" s="80" t="str">
        <f>REPLACE(INDEX(GroupVertices[Group],MATCH(Edges[[#This Row],[Vertex 2]],GroupVertices[Vertex],0)),1,1,"")</f>
        <v>4</v>
      </c>
    </row>
    <row r="384" spans="1:55" ht="15">
      <c r="A384" s="66" t="s">
        <v>286</v>
      </c>
      <c r="B384" s="66" t="s">
        <v>290</v>
      </c>
      <c r="C384" s="67" t="s">
        <v>3311</v>
      </c>
      <c r="D384" s="68">
        <v>5.8</v>
      </c>
      <c r="E384" s="69" t="s">
        <v>136</v>
      </c>
      <c r="F384" s="70">
        <v>25.8</v>
      </c>
      <c r="G384" s="67"/>
      <c r="H384" s="71"/>
      <c r="I384" s="72"/>
      <c r="J384" s="72"/>
      <c r="K384" s="34"/>
      <c r="L384" s="79">
        <v>384</v>
      </c>
      <c r="M384" s="79"/>
      <c r="N384" s="74"/>
      <c r="O384" s="81" t="s">
        <v>394</v>
      </c>
      <c r="P384" s="83">
        <v>43654.68305555556</v>
      </c>
      <c r="Q384" s="81" t="s">
        <v>459</v>
      </c>
      <c r="R384" s="81"/>
      <c r="S384" s="81"/>
      <c r="T384" s="81"/>
      <c r="U384" s="81"/>
      <c r="V384" s="85" t="s">
        <v>957</v>
      </c>
      <c r="W384" s="83">
        <v>43654.68305555556</v>
      </c>
      <c r="X384" s="85" t="s">
        <v>1115</v>
      </c>
      <c r="Y384" s="81"/>
      <c r="Z384" s="81"/>
      <c r="AA384" s="87" t="s">
        <v>1523</v>
      </c>
      <c r="AB384" s="81"/>
      <c r="AC384" s="81" t="b">
        <v>0</v>
      </c>
      <c r="AD384" s="81">
        <v>0</v>
      </c>
      <c r="AE384" s="87" t="s">
        <v>1832</v>
      </c>
      <c r="AF384" s="81" t="b">
        <v>0</v>
      </c>
      <c r="AG384" s="81" t="s">
        <v>1864</v>
      </c>
      <c r="AH384" s="81"/>
      <c r="AI384" s="87" t="s">
        <v>1832</v>
      </c>
      <c r="AJ384" s="81" t="b">
        <v>0</v>
      </c>
      <c r="AK384" s="81">
        <v>1</v>
      </c>
      <c r="AL384" s="87" t="s">
        <v>1518</v>
      </c>
      <c r="AM384" s="81" t="s">
        <v>1880</v>
      </c>
      <c r="AN384" s="81" t="b">
        <v>0</v>
      </c>
      <c r="AO384" s="87" t="s">
        <v>1518</v>
      </c>
      <c r="AP384" s="81" t="s">
        <v>176</v>
      </c>
      <c r="AQ384" s="81">
        <v>0</v>
      </c>
      <c r="AR384" s="81">
        <v>0</v>
      </c>
      <c r="AS384" s="81"/>
      <c r="AT384" s="81"/>
      <c r="AU384" s="81"/>
      <c r="AV384" s="81"/>
      <c r="AW384" s="81"/>
      <c r="AX384" s="81"/>
      <c r="AY384" s="81"/>
      <c r="AZ384" s="81"/>
      <c r="BA384">
        <v>7</v>
      </c>
      <c r="BB384" s="80" t="str">
        <f>REPLACE(INDEX(GroupVertices[Group],MATCH(Edges[[#This Row],[Vertex 1]],GroupVertices[Vertex],0)),1,1,"")</f>
        <v>4</v>
      </c>
      <c r="BC384" s="80" t="str">
        <f>REPLACE(INDEX(GroupVertices[Group],MATCH(Edges[[#This Row],[Vertex 2]],GroupVertices[Vertex],0)),1,1,"")</f>
        <v>4</v>
      </c>
    </row>
    <row r="385" spans="1:55" ht="15">
      <c r="A385" s="66" t="s">
        <v>286</v>
      </c>
      <c r="B385" s="66" t="s">
        <v>290</v>
      </c>
      <c r="C385" s="67" t="s">
        <v>3311</v>
      </c>
      <c r="D385" s="68">
        <v>5.8</v>
      </c>
      <c r="E385" s="69" t="s">
        <v>136</v>
      </c>
      <c r="F385" s="70">
        <v>25.8</v>
      </c>
      <c r="G385" s="67"/>
      <c r="H385" s="71"/>
      <c r="I385" s="72"/>
      <c r="J385" s="72"/>
      <c r="K385" s="34"/>
      <c r="L385" s="79">
        <v>385</v>
      </c>
      <c r="M385" s="79"/>
      <c r="N385" s="74"/>
      <c r="O385" s="81" t="s">
        <v>394</v>
      </c>
      <c r="P385" s="83">
        <v>43654.712800925925</v>
      </c>
      <c r="Q385" s="81" t="s">
        <v>460</v>
      </c>
      <c r="R385" s="85" t="s">
        <v>694</v>
      </c>
      <c r="S385" s="81" t="s">
        <v>747</v>
      </c>
      <c r="T385" s="81"/>
      <c r="U385" s="81"/>
      <c r="V385" s="85" t="s">
        <v>957</v>
      </c>
      <c r="W385" s="83">
        <v>43654.712800925925</v>
      </c>
      <c r="X385" s="85" t="s">
        <v>1116</v>
      </c>
      <c r="Y385" s="81"/>
      <c r="Z385" s="81"/>
      <c r="AA385" s="87" t="s">
        <v>1524</v>
      </c>
      <c r="AB385" s="87" t="s">
        <v>1515</v>
      </c>
      <c r="AC385" s="81" t="b">
        <v>0</v>
      </c>
      <c r="AD385" s="81">
        <v>1</v>
      </c>
      <c r="AE385" s="87" t="s">
        <v>1847</v>
      </c>
      <c r="AF385" s="81" t="b">
        <v>1</v>
      </c>
      <c r="AG385" s="81" t="s">
        <v>1864</v>
      </c>
      <c r="AH385" s="81"/>
      <c r="AI385" s="87" t="s">
        <v>1871</v>
      </c>
      <c r="AJ385" s="81" t="b">
        <v>0</v>
      </c>
      <c r="AK385" s="81">
        <v>1</v>
      </c>
      <c r="AL385" s="87" t="s">
        <v>1832</v>
      </c>
      <c r="AM385" s="81" t="s">
        <v>1880</v>
      </c>
      <c r="AN385" s="81" t="b">
        <v>0</v>
      </c>
      <c r="AO385" s="87" t="s">
        <v>1515</v>
      </c>
      <c r="AP385" s="81" t="s">
        <v>176</v>
      </c>
      <c r="AQ385" s="81">
        <v>0</v>
      </c>
      <c r="AR385" s="81">
        <v>0</v>
      </c>
      <c r="AS385" s="81"/>
      <c r="AT385" s="81"/>
      <c r="AU385" s="81"/>
      <c r="AV385" s="81"/>
      <c r="AW385" s="81"/>
      <c r="AX385" s="81"/>
      <c r="AY385" s="81"/>
      <c r="AZ385" s="81"/>
      <c r="BA385">
        <v>7</v>
      </c>
      <c r="BB385" s="80" t="str">
        <f>REPLACE(INDEX(GroupVertices[Group],MATCH(Edges[[#This Row],[Vertex 1]],GroupVertices[Vertex],0)),1,1,"")</f>
        <v>4</v>
      </c>
      <c r="BC385" s="80" t="str">
        <f>REPLACE(INDEX(GroupVertices[Group],MATCH(Edges[[#This Row],[Vertex 2]],GroupVertices[Vertex],0)),1,1,"")</f>
        <v>4</v>
      </c>
    </row>
    <row r="386" spans="1:55" ht="15">
      <c r="A386" s="66" t="s">
        <v>286</v>
      </c>
      <c r="B386" s="66" t="s">
        <v>290</v>
      </c>
      <c r="C386" s="67" t="s">
        <v>3311</v>
      </c>
      <c r="D386" s="68">
        <v>5.8</v>
      </c>
      <c r="E386" s="69" t="s">
        <v>136</v>
      </c>
      <c r="F386" s="70">
        <v>25.8</v>
      </c>
      <c r="G386" s="67"/>
      <c r="H386" s="71"/>
      <c r="I386" s="72"/>
      <c r="J386" s="72"/>
      <c r="K386" s="34"/>
      <c r="L386" s="79">
        <v>386</v>
      </c>
      <c r="M386" s="79"/>
      <c r="N386" s="74"/>
      <c r="O386" s="81" t="s">
        <v>394</v>
      </c>
      <c r="P386" s="83">
        <v>43655.03158564815</v>
      </c>
      <c r="Q386" s="81" t="s">
        <v>448</v>
      </c>
      <c r="R386" s="81"/>
      <c r="S386" s="81"/>
      <c r="T386" s="81"/>
      <c r="U386" s="81"/>
      <c r="V386" s="85" t="s">
        <v>957</v>
      </c>
      <c r="W386" s="83">
        <v>43655.03158564815</v>
      </c>
      <c r="X386" s="85" t="s">
        <v>1117</v>
      </c>
      <c r="Y386" s="81"/>
      <c r="Z386" s="81"/>
      <c r="AA386" s="87" t="s">
        <v>1525</v>
      </c>
      <c r="AB386" s="81"/>
      <c r="AC386" s="81" t="b">
        <v>0</v>
      </c>
      <c r="AD386" s="81">
        <v>0</v>
      </c>
      <c r="AE386" s="87" t="s">
        <v>1832</v>
      </c>
      <c r="AF386" s="81" t="b">
        <v>0</v>
      </c>
      <c r="AG386" s="81" t="s">
        <v>1864</v>
      </c>
      <c r="AH386" s="81"/>
      <c r="AI386" s="87" t="s">
        <v>1832</v>
      </c>
      <c r="AJ386" s="81" t="b">
        <v>0</v>
      </c>
      <c r="AK386" s="81">
        <v>2</v>
      </c>
      <c r="AL386" s="87" t="s">
        <v>1517</v>
      </c>
      <c r="AM386" s="81" t="s">
        <v>1880</v>
      </c>
      <c r="AN386" s="81" t="b">
        <v>0</v>
      </c>
      <c r="AO386" s="87" t="s">
        <v>1517</v>
      </c>
      <c r="AP386" s="81" t="s">
        <v>176</v>
      </c>
      <c r="AQ386" s="81">
        <v>0</v>
      </c>
      <c r="AR386" s="81">
        <v>0</v>
      </c>
      <c r="AS386" s="81"/>
      <c r="AT386" s="81"/>
      <c r="AU386" s="81"/>
      <c r="AV386" s="81"/>
      <c r="AW386" s="81"/>
      <c r="AX386" s="81"/>
      <c r="AY386" s="81"/>
      <c r="AZ386" s="81"/>
      <c r="BA386">
        <v>7</v>
      </c>
      <c r="BB386" s="80" t="str">
        <f>REPLACE(INDEX(GroupVertices[Group],MATCH(Edges[[#This Row],[Vertex 1]],GroupVertices[Vertex],0)),1,1,"")</f>
        <v>4</v>
      </c>
      <c r="BC386" s="80" t="str">
        <f>REPLACE(INDEX(GroupVertices[Group],MATCH(Edges[[#This Row],[Vertex 2]],GroupVertices[Vertex],0)),1,1,"")</f>
        <v>4</v>
      </c>
    </row>
    <row r="387" spans="1:55" ht="15">
      <c r="A387" s="66" t="s">
        <v>287</v>
      </c>
      <c r="B387" s="66" t="s">
        <v>303</v>
      </c>
      <c r="C387" s="67" t="s">
        <v>3307</v>
      </c>
      <c r="D387" s="68">
        <v>3</v>
      </c>
      <c r="E387" s="69" t="s">
        <v>132</v>
      </c>
      <c r="F387" s="70">
        <v>35</v>
      </c>
      <c r="G387" s="67"/>
      <c r="H387" s="71"/>
      <c r="I387" s="72"/>
      <c r="J387" s="72"/>
      <c r="K387" s="34"/>
      <c r="L387" s="79">
        <v>387</v>
      </c>
      <c r="M387" s="79"/>
      <c r="N387" s="74"/>
      <c r="O387" s="81" t="s">
        <v>394</v>
      </c>
      <c r="P387" s="83">
        <v>43654.67423611111</v>
      </c>
      <c r="Q387" s="81" t="s">
        <v>452</v>
      </c>
      <c r="R387" s="81"/>
      <c r="S387" s="81"/>
      <c r="T387" s="81"/>
      <c r="U387" s="81"/>
      <c r="V387" s="85" t="s">
        <v>958</v>
      </c>
      <c r="W387" s="83">
        <v>43654.67423611111</v>
      </c>
      <c r="X387" s="85" t="s">
        <v>1107</v>
      </c>
      <c r="Y387" s="81"/>
      <c r="Z387" s="81"/>
      <c r="AA387" s="87" t="s">
        <v>1515</v>
      </c>
      <c r="AB387" s="87" t="s">
        <v>1521</v>
      </c>
      <c r="AC387" s="81" t="b">
        <v>0</v>
      </c>
      <c r="AD387" s="81">
        <v>0</v>
      </c>
      <c r="AE387" s="87" t="s">
        <v>1845</v>
      </c>
      <c r="AF387" s="81" t="b">
        <v>0</v>
      </c>
      <c r="AG387" s="81" t="s">
        <v>1864</v>
      </c>
      <c r="AH387" s="81"/>
      <c r="AI387" s="87" t="s">
        <v>1832</v>
      </c>
      <c r="AJ387" s="81" t="b">
        <v>0</v>
      </c>
      <c r="AK387" s="81">
        <v>0</v>
      </c>
      <c r="AL387" s="87" t="s">
        <v>1832</v>
      </c>
      <c r="AM387" s="81" t="s">
        <v>1880</v>
      </c>
      <c r="AN387" s="81" t="b">
        <v>0</v>
      </c>
      <c r="AO387" s="87" t="s">
        <v>1521</v>
      </c>
      <c r="AP387" s="81" t="s">
        <v>176</v>
      </c>
      <c r="AQ387" s="81">
        <v>0</v>
      </c>
      <c r="AR387" s="81">
        <v>0</v>
      </c>
      <c r="AS387" s="81" t="s">
        <v>1903</v>
      </c>
      <c r="AT387" s="81" t="s">
        <v>1907</v>
      </c>
      <c r="AU387" s="81" t="s">
        <v>1911</v>
      </c>
      <c r="AV387" s="81" t="s">
        <v>1916</v>
      </c>
      <c r="AW387" s="81" t="s">
        <v>1921</v>
      </c>
      <c r="AX387" s="81" t="s">
        <v>1926</v>
      </c>
      <c r="AY387" s="81" t="s">
        <v>1930</v>
      </c>
      <c r="AZ387" s="85" t="s">
        <v>1932</v>
      </c>
      <c r="BA387">
        <v>1</v>
      </c>
      <c r="BB387" s="80" t="str">
        <f>REPLACE(INDEX(GroupVertices[Group],MATCH(Edges[[#This Row],[Vertex 1]],GroupVertices[Vertex],0)),1,1,"")</f>
        <v>4</v>
      </c>
      <c r="BC387" s="80" t="str">
        <f>REPLACE(INDEX(GroupVertices[Group],MATCH(Edges[[#This Row],[Vertex 2]],GroupVertices[Vertex],0)),1,1,"")</f>
        <v>1</v>
      </c>
    </row>
    <row r="388" spans="1:55" ht="15">
      <c r="A388" s="66" t="s">
        <v>287</v>
      </c>
      <c r="B388" s="66" t="s">
        <v>371</v>
      </c>
      <c r="C388" s="67" t="s">
        <v>3307</v>
      </c>
      <c r="D388" s="68">
        <v>3</v>
      </c>
      <c r="E388" s="69" t="s">
        <v>132</v>
      </c>
      <c r="F388" s="70">
        <v>35</v>
      </c>
      <c r="G388" s="67"/>
      <c r="H388" s="71"/>
      <c r="I388" s="72"/>
      <c r="J388" s="72"/>
      <c r="K388" s="34"/>
      <c r="L388" s="79">
        <v>388</v>
      </c>
      <c r="M388" s="79"/>
      <c r="N388" s="74"/>
      <c r="O388" s="81" t="s">
        <v>394</v>
      </c>
      <c r="P388" s="83">
        <v>43654.67423611111</v>
      </c>
      <c r="Q388" s="81" t="s">
        <v>452</v>
      </c>
      <c r="R388" s="81"/>
      <c r="S388" s="81"/>
      <c r="T388" s="81"/>
      <c r="U388" s="81"/>
      <c r="V388" s="85" t="s">
        <v>958</v>
      </c>
      <c r="W388" s="83">
        <v>43654.67423611111</v>
      </c>
      <c r="X388" s="85" t="s">
        <v>1107</v>
      </c>
      <c r="Y388" s="81"/>
      <c r="Z388" s="81"/>
      <c r="AA388" s="87" t="s">
        <v>1515</v>
      </c>
      <c r="AB388" s="87" t="s">
        <v>1521</v>
      </c>
      <c r="AC388" s="81" t="b">
        <v>0</v>
      </c>
      <c r="AD388" s="81">
        <v>0</v>
      </c>
      <c r="AE388" s="87" t="s">
        <v>1845</v>
      </c>
      <c r="AF388" s="81" t="b">
        <v>0</v>
      </c>
      <c r="AG388" s="81" t="s">
        <v>1864</v>
      </c>
      <c r="AH388" s="81"/>
      <c r="AI388" s="87" t="s">
        <v>1832</v>
      </c>
      <c r="AJ388" s="81" t="b">
        <v>0</v>
      </c>
      <c r="AK388" s="81">
        <v>0</v>
      </c>
      <c r="AL388" s="87" t="s">
        <v>1832</v>
      </c>
      <c r="AM388" s="81" t="s">
        <v>1880</v>
      </c>
      <c r="AN388" s="81" t="b">
        <v>0</v>
      </c>
      <c r="AO388" s="87" t="s">
        <v>1521</v>
      </c>
      <c r="AP388" s="81" t="s">
        <v>176</v>
      </c>
      <c r="AQ388" s="81">
        <v>0</v>
      </c>
      <c r="AR388" s="81">
        <v>0</v>
      </c>
      <c r="AS388" s="81" t="s">
        <v>1903</v>
      </c>
      <c r="AT388" s="81" t="s">
        <v>1907</v>
      </c>
      <c r="AU388" s="81" t="s">
        <v>1911</v>
      </c>
      <c r="AV388" s="81" t="s">
        <v>1916</v>
      </c>
      <c r="AW388" s="81" t="s">
        <v>1921</v>
      </c>
      <c r="AX388" s="81" t="s">
        <v>1926</v>
      </c>
      <c r="AY388" s="81" t="s">
        <v>1930</v>
      </c>
      <c r="AZ388" s="85" t="s">
        <v>1932</v>
      </c>
      <c r="BA388">
        <v>1</v>
      </c>
      <c r="BB388" s="80" t="str">
        <f>REPLACE(INDEX(GroupVertices[Group],MATCH(Edges[[#This Row],[Vertex 1]],GroupVertices[Vertex],0)),1,1,"")</f>
        <v>4</v>
      </c>
      <c r="BC388" s="80" t="str">
        <f>REPLACE(INDEX(GroupVertices[Group],MATCH(Edges[[#This Row],[Vertex 2]],GroupVertices[Vertex],0)),1,1,"")</f>
        <v>4</v>
      </c>
    </row>
    <row r="389" spans="1:55" ht="15">
      <c r="A389" s="66" t="s">
        <v>287</v>
      </c>
      <c r="B389" s="66" t="s">
        <v>372</v>
      </c>
      <c r="C389" s="67" t="s">
        <v>3307</v>
      </c>
      <c r="D389" s="68">
        <v>3</v>
      </c>
      <c r="E389" s="69" t="s">
        <v>132</v>
      </c>
      <c r="F389" s="70">
        <v>35</v>
      </c>
      <c r="G389" s="67"/>
      <c r="H389" s="71"/>
      <c r="I389" s="72"/>
      <c r="J389" s="72"/>
      <c r="K389" s="34"/>
      <c r="L389" s="79">
        <v>389</v>
      </c>
      <c r="M389" s="79"/>
      <c r="N389" s="74"/>
      <c r="O389" s="81" t="s">
        <v>394</v>
      </c>
      <c r="P389" s="83">
        <v>43654.67423611111</v>
      </c>
      <c r="Q389" s="81" t="s">
        <v>452</v>
      </c>
      <c r="R389" s="81"/>
      <c r="S389" s="81"/>
      <c r="T389" s="81"/>
      <c r="U389" s="81"/>
      <c r="V389" s="85" t="s">
        <v>958</v>
      </c>
      <c r="W389" s="83">
        <v>43654.67423611111</v>
      </c>
      <c r="X389" s="85" t="s">
        <v>1107</v>
      </c>
      <c r="Y389" s="81"/>
      <c r="Z389" s="81"/>
      <c r="AA389" s="87" t="s">
        <v>1515</v>
      </c>
      <c r="AB389" s="87" t="s">
        <v>1521</v>
      </c>
      <c r="AC389" s="81" t="b">
        <v>0</v>
      </c>
      <c r="AD389" s="81">
        <v>0</v>
      </c>
      <c r="AE389" s="87" t="s">
        <v>1845</v>
      </c>
      <c r="AF389" s="81" t="b">
        <v>0</v>
      </c>
      <c r="AG389" s="81" t="s">
        <v>1864</v>
      </c>
      <c r="AH389" s="81"/>
      <c r="AI389" s="87" t="s">
        <v>1832</v>
      </c>
      <c r="AJ389" s="81" t="b">
        <v>0</v>
      </c>
      <c r="AK389" s="81">
        <v>0</v>
      </c>
      <c r="AL389" s="87" t="s">
        <v>1832</v>
      </c>
      <c r="AM389" s="81" t="s">
        <v>1880</v>
      </c>
      <c r="AN389" s="81" t="b">
        <v>0</v>
      </c>
      <c r="AO389" s="87" t="s">
        <v>1521</v>
      </c>
      <c r="AP389" s="81" t="s">
        <v>176</v>
      </c>
      <c r="AQ389" s="81">
        <v>0</v>
      </c>
      <c r="AR389" s="81">
        <v>0</v>
      </c>
      <c r="AS389" s="81" t="s">
        <v>1903</v>
      </c>
      <c r="AT389" s="81" t="s">
        <v>1907</v>
      </c>
      <c r="AU389" s="81" t="s">
        <v>1911</v>
      </c>
      <c r="AV389" s="81" t="s">
        <v>1916</v>
      </c>
      <c r="AW389" s="81" t="s">
        <v>1921</v>
      </c>
      <c r="AX389" s="81" t="s">
        <v>1926</v>
      </c>
      <c r="AY389" s="81" t="s">
        <v>1930</v>
      </c>
      <c r="AZ389" s="85" t="s">
        <v>1932</v>
      </c>
      <c r="BA389">
        <v>1</v>
      </c>
      <c r="BB389" s="80" t="str">
        <f>REPLACE(INDEX(GroupVertices[Group],MATCH(Edges[[#This Row],[Vertex 1]],GroupVertices[Vertex],0)),1,1,"")</f>
        <v>4</v>
      </c>
      <c r="BC389" s="80" t="str">
        <f>REPLACE(INDEX(GroupVertices[Group],MATCH(Edges[[#This Row],[Vertex 2]],GroupVertices[Vertex],0)),1,1,"")</f>
        <v>4</v>
      </c>
    </row>
    <row r="390" spans="1:55" ht="15">
      <c r="A390" s="66" t="s">
        <v>287</v>
      </c>
      <c r="B390" s="66" t="s">
        <v>286</v>
      </c>
      <c r="C390" s="67" t="s">
        <v>3307</v>
      </c>
      <c r="D390" s="68">
        <v>3</v>
      </c>
      <c r="E390" s="69" t="s">
        <v>132</v>
      </c>
      <c r="F390" s="70">
        <v>35</v>
      </c>
      <c r="G390" s="67"/>
      <c r="H390" s="71"/>
      <c r="I390" s="72"/>
      <c r="J390" s="72"/>
      <c r="K390" s="34"/>
      <c r="L390" s="79">
        <v>390</v>
      </c>
      <c r="M390" s="79"/>
      <c r="N390" s="74"/>
      <c r="O390" s="81" t="s">
        <v>395</v>
      </c>
      <c r="P390" s="83">
        <v>43654.67423611111</v>
      </c>
      <c r="Q390" s="81" t="s">
        <v>452</v>
      </c>
      <c r="R390" s="81"/>
      <c r="S390" s="81"/>
      <c r="T390" s="81"/>
      <c r="U390" s="81"/>
      <c r="V390" s="85" t="s">
        <v>958</v>
      </c>
      <c r="W390" s="83">
        <v>43654.67423611111</v>
      </c>
      <c r="X390" s="85" t="s">
        <v>1107</v>
      </c>
      <c r="Y390" s="81"/>
      <c r="Z390" s="81"/>
      <c r="AA390" s="87" t="s">
        <v>1515</v>
      </c>
      <c r="AB390" s="87" t="s">
        <v>1521</v>
      </c>
      <c r="AC390" s="81" t="b">
        <v>0</v>
      </c>
      <c r="AD390" s="81">
        <v>0</v>
      </c>
      <c r="AE390" s="87" t="s">
        <v>1845</v>
      </c>
      <c r="AF390" s="81" t="b">
        <v>0</v>
      </c>
      <c r="AG390" s="81" t="s">
        <v>1864</v>
      </c>
      <c r="AH390" s="81"/>
      <c r="AI390" s="87" t="s">
        <v>1832</v>
      </c>
      <c r="AJ390" s="81" t="b">
        <v>0</v>
      </c>
      <c r="AK390" s="81">
        <v>0</v>
      </c>
      <c r="AL390" s="87" t="s">
        <v>1832</v>
      </c>
      <c r="AM390" s="81" t="s">
        <v>1880</v>
      </c>
      <c r="AN390" s="81" t="b">
        <v>0</v>
      </c>
      <c r="AO390" s="87" t="s">
        <v>1521</v>
      </c>
      <c r="AP390" s="81" t="s">
        <v>176</v>
      </c>
      <c r="AQ390" s="81">
        <v>0</v>
      </c>
      <c r="AR390" s="81">
        <v>0</v>
      </c>
      <c r="AS390" s="81" t="s">
        <v>1903</v>
      </c>
      <c r="AT390" s="81" t="s">
        <v>1907</v>
      </c>
      <c r="AU390" s="81" t="s">
        <v>1911</v>
      </c>
      <c r="AV390" s="81" t="s">
        <v>1916</v>
      </c>
      <c r="AW390" s="81" t="s">
        <v>1921</v>
      </c>
      <c r="AX390" s="81" t="s">
        <v>1926</v>
      </c>
      <c r="AY390" s="81" t="s">
        <v>1930</v>
      </c>
      <c r="AZ390" s="85" t="s">
        <v>1932</v>
      </c>
      <c r="BA390">
        <v>1</v>
      </c>
      <c r="BB390" s="80" t="str">
        <f>REPLACE(INDEX(GroupVertices[Group],MATCH(Edges[[#This Row],[Vertex 1]],GroupVertices[Vertex],0)),1,1,"")</f>
        <v>4</v>
      </c>
      <c r="BC390" s="80" t="str">
        <f>REPLACE(INDEX(GroupVertices[Group],MATCH(Edges[[#This Row],[Vertex 2]],GroupVertices[Vertex],0)),1,1,"")</f>
        <v>4</v>
      </c>
    </row>
    <row r="391" spans="1:55" ht="15">
      <c r="A391" s="66" t="s">
        <v>289</v>
      </c>
      <c r="B391" s="66" t="s">
        <v>287</v>
      </c>
      <c r="C391" s="67" t="s">
        <v>3307</v>
      </c>
      <c r="D391" s="68">
        <v>3</v>
      </c>
      <c r="E391" s="69" t="s">
        <v>132</v>
      </c>
      <c r="F391" s="70">
        <v>35</v>
      </c>
      <c r="G391" s="67"/>
      <c r="H391" s="71"/>
      <c r="I391" s="72"/>
      <c r="J391" s="72"/>
      <c r="K391" s="34"/>
      <c r="L391" s="79">
        <v>391</v>
      </c>
      <c r="M391" s="79"/>
      <c r="N391" s="74"/>
      <c r="O391" s="81" t="s">
        <v>395</v>
      </c>
      <c r="P391" s="83">
        <v>43654.71288194445</v>
      </c>
      <c r="Q391" s="81" t="s">
        <v>454</v>
      </c>
      <c r="R391" s="81" t="s">
        <v>692</v>
      </c>
      <c r="S391" s="81" t="s">
        <v>753</v>
      </c>
      <c r="T391" s="81"/>
      <c r="U391" s="81"/>
      <c r="V391" s="85" t="s">
        <v>960</v>
      </c>
      <c r="W391" s="83">
        <v>43654.71288194445</v>
      </c>
      <c r="X391" s="85" t="s">
        <v>1109</v>
      </c>
      <c r="Y391" s="81"/>
      <c r="Z391" s="81"/>
      <c r="AA391" s="87" t="s">
        <v>1517</v>
      </c>
      <c r="AB391" s="87" t="s">
        <v>1515</v>
      </c>
      <c r="AC391" s="81" t="b">
        <v>0</v>
      </c>
      <c r="AD391" s="81">
        <v>2</v>
      </c>
      <c r="AE391" s="87" t="s">
        <v>1847</v>
      </c>
      <c r="AF391" s="81" t="b">
        <v>0</v>
      </c>
      <c r="AG391" s="81" t="s">
        <v>1864</v>
      </c>
      <c r="AH391" s="81"/>
      <c r="AI391" s="87" t="s">
        <v>1832</v>
      </c>
      <c r="AJ391" s="81" t="b">
        <v>0</v>
      </c>
      <c r="AK391" s="81">
        <v>1</v>
      </c>
      <c r="AL391" s="87" t="s">
        <v>1832</v>
      </c>
      <c r="AM391" s="81" t="s">
        <v>1881</v>
      </c>
      <c r="AN391" s="81" t="b">
        <v>0</v>
      </c>
      <c r="AO391" s="87" t="s">
        <v>1515</v>
      </c>
      <c r="AP391" s="81" t="s">
        <v>176</v>
      </c>
      <c r="AQ391" s="81">
        <v>0</v>
      </c>
      <c r="AR391" s="81">
        <v>0</v>
      </c>
      <c r="AS391" s="81"/>
      <c r="AT391" s="81"/>
      <c r="AU391" s="81"/>
      <c r="AV391" s="81"/>
      <c r="AW391" s="81"/>
      <c r="AX391" s="81"/>
      <c r="AY391" s="81"/>
      <c r="AZ391" s="81"/>
      <c r="BA391">
        <v>1</v>
      </c>
      <c r="BB391" s="80" t="str">
        <f>REPLACE(INDEX(GroupVertices[Group],MATCH(Edges[[#This Row],[Vertex 1]],GroupVertices[Vertex],0)),1,1,"")</f>
        <v>4</v>
      </c>
      <c r="BC391" s="80" t="str">
        <f>REPLACE(INDEX(GroupVertices[Group],MATCH(Edges[[#This Row],[Vertex 2]],GroupVertices[Vertex],0)),1,1,"")</f>
        <v>4</v>
      </c>
    </row>
    <row r="392" spans="1:55" ht="15">
      <c r="A392" s="66" t="s">
        <v>286</v>
      </c>
      <c r="B392" s="66" t="s">
        <v>287</v>
      </c>
      <c r="C392" s="67" t="s">
        <v>3310</v>
      </c>
      <c r="D392" s="68">
        <v>3.9333333333333336</v>
      </c>
      <c r="E392" s="69" t="s">
        <v>136</v>
      </c>
      <c r="F392" s="70">
        <v>31.933333333333334</v>
      </c>
      <c r="G392" s="67"/>
      <c r="H392" s="71"/>
      <c r="I392" s="72"/>
      <c r="J392" s="72"/>
      <c r="K392" s="34"/>
      <c r="L392" s="79">
        <v>392</v>
      </c>
      <c r="M392" s="79"/>
      <c r="N392" s="74"/>
      <c r="O392" s="81" t="s">
        <v>394</v>
      </c>
      <c r="P392" s="83">
        <v>43654.67061342593</v>
      </c>
      <c r="Q392" s="81" t="s">
        <v>457</v>
      </c>
      <c r="R392" s="81"/>
      <c r="S392" s="81"/>
      <c r="T392" s="81" t="s">
        <v>794</v>
      </c>
      <c r="U392" s="81"/>
      <c r="V392" s="85" t="s">
        <v>957</v>
      </c>
      <c r="W392" s="83">
        <v>43654.67061342593</v>
      </c>
      <c r="X392" s="85" t="s">
        <v>1113</v>
      </c>
      <c r="Y392" s="81"/>
      <c r="Z392" s="81"/>
      <c r="AA392" s="87" t="s">
        <v>1521</v>
      </c>
      <c r="AB392" s="87" t="s">
        <v>1528</v>
      </c>
      <c r="AC392" s="81" t="b">
        <v>0</v>
      </c>
      <c r="AD392" s="81">
        <v>3</v>
      </c>
      <c r="AE392" s="87" t="s">
        <v>1846</v>
      </c>
      <c r="AF392" s="81" t="b">
        <v>0</v>
      </c>
      <c r="AG392" s="81" t="s">
        <v>1864</v>
      </c>
      <c r="AH392" s="81"/>
      <c r="AI392" s="87" t="s">
        <v>1832</v>
      </c>
      <c r="AJ392" s="81" t="b">
        <v>0</v>
      </c>
      <c r="AK392" s="81">
        <v>1</v>
      </c>
      <c r="AL392" s="87" t="s">
        <v>1832</v>
      </c>
      <c r="AM392" s="81" t="s">
        <v>1880</v>
      </c>
      <c r="AN392" s="81" t="b">
        <v>0</v>
      </c>
      <c r="AO392" s="87" t="s">
        <v>1528</v>
      </c>
      <c r="AP392" s="81" t="s">
        <v>176</v>
      </c>
      <c r="AQ392" s="81">
        <v>0</v>
      </c>
      <c r="AR392" s="81">
        <v>0</v>
      </c>
      <c r="AS392" s="81"/>
      <c r="AT392" s="81"/>
      <c r="AU392" s="81"/>
      <c r="AV392" s="81"/>
      <c r="AW392" s="81"/>
      <c r="AX392" s="81"/>
      <c r="AY392" s="81"/>
      <c r="AZ392" s="81"/>
      <c r="BA392">
        <v>3</v>
      </c>
      <c r="BB392" s="80" t="str">
        <f>REPLACE(INDEX(GroupVertices[Group],MATCH(Edges[[#This Row],[Vertex 1]],GroupVertices[Vertex],0)),1,1,"")</f>
        <v>4</v>
      </c>
      <c r="BC392" s="80" t="str">
        <f>REPLACE(INDEX(GroupVertices[Group],MATCH(Edges[[#This Row],[Vertex 2]],GroupVertices[Vertex],0)),1,1,"")</f>
        <v>4</v>
      </c>
    </row>
    <row r="393" spans="1:55" ht="15">
      <c r="A393" s="66" t="s">
        <v>286</v>
      </c>
      <c r="B393" s="66" t="s">
        <v>287</v>
      </c>
      <c r="C393" s="67" t="s">
        <v>3308</v>
      </c>
      <c r="D393" s="68">
        <v>3.466666666666667</v>
      </c>
      <c r="E393" s="69" t="s">
        <v>136</v>
      </c>
      <c r="F393" s="70">
        <v>33.46666666666667</v>
      </c>
      <c r="G393" s="67"/>
      <c r="H393" s="71"/>
      <c r="I393" s="72"/>
      <c r="J393" s="72"/>
      <c r="K393" s="34"/>
      <c r="L393" s="79">
        <v>393</v>
      </c>
      <c r="M393" s="79"/>
      <c r="N393" s="74"/>
      <c r="O393" s="81" t="s">
        <v>395</v>
      </c>
      <c r="P393" s="83">
        <v>43654.676666666666</v>
      </c>
      <c r="Q393" s="81" t="s">
        <v>458</v>
      </c>
      <c r="R393" s="81"/>
      <c r="S393" s="81"/>
      <c r="T393" s="81"/>
      <c r="U393" s="81"/>
      <c r="V393" s="85" t="s">
        <v>957</v>
      </c>
      <c r="W393" s="83">
        <v>43654.676666666666</v>
      </c>
      <c r="X393" s="85" t="s">
        <v>1114</v>
      </c>
      <c r="Y393" s="81"/>
      <c r="Z393" s="81"/>
      <c r="AA393" s="87" t="s">
        <v>1522</v>
      </c>
      <c r="AB393" s="87" t="s">
        <v>1515</v>
      </c>
      <c r="AC393" s="81" t="b">
        <v>0</v>
      </c>
      <c r="AD393" s="81">
        <v>2</v>
      </c>
      <c r="AE393" s="87" t="s">
        <v>1847</v>
      </c>
      <c r="AF393" s="81" t="b">
        <v>0</v>
      </c>
      <c r="AG393" s="81" t="s">
        <v>1864</v>
      </c>
      <c r="AH393" s="81"/>
      <c r="AI393" s="87" t="s">
        <v>1832</v>
      </c>
      <c r="AJ393" s="81" t="b">
        <v>0</v>
      </c>
      <c r="AK393" s="81">
        <v>0</v>
      </c>
      <c r="AL393" s="87" t="s">
        <v>1832</v>
      </c>
      <c r="AM393" s="81" t="s">
        <v>1880</v>
      </c>
      <c r="AN393" s="81" t="b">
        <v>0</v>
      </c>
      <c r="AO393" s="87" t="s">
        <v>1515</v>
      </c>
      <c r="AP393" s="81" t="s">
        <v>176</v>
      </c>
      <c r="AQ393" s="81">
        <v>0</v>
      </c>
      <c r="AR393" s="81">
        <v>0</v>
      </c>
      <c r="AS393" s="81"/>
      <c r="AT393" s="81"/>
      <c r="AU393" s="81"/>
      <c r="AV393" s="81"/>
      <c r="AW393" s="81"/>
      <c r="AX393" s="81"/>
      <c r="AY393" s="81"/>
      <c r="AZ393" s="81"/>
      <c r="BA393">
        <v>2</v>
      </c>
      <c r="BB393" s="80" t="str">
        <f>REPLACE(INDEX(GroupVertices[Group],MATCH(Edges[[#This Row],[Vertex 1]],GroupVertices[Vertex],0)),1,1,"")</f>
        <v>4</v>
      </c>
      <c r="BC393" s="80" t="str">
        <f>REPLACE(INDEX(GroupVertices[Group],MATCH(Edges[[#This Row],[Vertex 2]],GroupVertices[Vertex],0)),1,1,"")</f>
        <v>4</v>
      </c>
    </row>
    <row r="394" spans="1:55" ht="15">
      <c r="A394" s="66" t="s">
        <v>286</v>
      </c>
      <c r="B394" s="66" t="s">
        <v>287</v>
      </c>
      <c r="C394" s="67" t="s">
        <v>3310</v>
      </c>
      <c r="D394" s="68">
        <v>3.9333333333333336</v>
      </c>
      <c r="E394" s="69" t="s">
        <v>136</v>
      </c>
      <c r="F394" s="70">
        <v>31.933333333333334</v>
      </c>
      <c r="G394" s="67"/>
      <c r="H394" s="71"/>
      <c r="I394" s="72"/>
      <c r="J394" s="72"/>
      <c r="K394" s="34"/>
      <c r="L394" s="79">
        <v>394</v>
      </c>
      <c r="M394" s="79"/>
      <c r="N394" s="74"/>
      <c r="O394" s="81" t="s">
        <v>394</v>
      </c>
      <c r="P394" s="83">
        <v>43654.68305555556</v>
      </c>
      <c r="Q394" s="81" t="s">
        <v>459</v>
      </c>
      <c r="R394" s="81"/>
      <c r="S394" s="81"/>
      <c r="T394" s="81"/>
      <c r="U394" s="81"/>
      <c r="V394" s="85" t="s">
        <v>957</v>
      </c>
      <c r="W394" s="83">
        <v>43654.68305555556</v>
      </c>
      <c r="X394" s="85" t="s">
        <v>1115</v>
      </c>
      <c r="Y394" s="81"/>
      <c r="Z394" s="81"/>
      <c r="AA394" s="87" t="s">
        <v>1523</v>
      </c>
      <c r="AB394" s="81"/>
      <c r="AC394" s="81" t="b">
        <v>0</v>
      </c>
      <c r="AD394" s="81">
        <v>0</v>
      </c>
      <c r="AE394" s="87" t="s">
        <v>1832</v>
      </c>
      <c r="AF394" s="81" t="b">
        <v>0</v>
      </c>
      <c r="AG394" s="81" t="s">
        <v>1864</v>
      </c>
      <c r="AH394" s="81"/>
      <c r="AI394" s="87" t="s">
        <v>1832</v>
      </c>
      <c r="AJ394" s="81" t="b">
        <v>0</v>
      </c>
      <c r="AK394" s="81">
        <v>1</v>
      </c>
      <c r="AL394" s="87" t="s">
        <v>1518</v>
      </c>
      <c r="AM394" s="81" t="s">
        <v>1880</v>
      </c>
      <c r="AN394" s="81" t="b">
        <v>0</v>
      </c>
      <c r="AO394" s="87" t="s">
        <v>1518</v>
      </c>
      <c r="AP394" s="81" t="s">
        <v>176</v>
      </c>
      <c r="AQ394" s="81">
        <v>0</v>
      </c>
      <c r="AR394" s="81">
        <v>0</v>
      </c>
      <c r="AS394" s="81"/>
      <c r="AT394" s="81"/>
      <c r="AU394" s="81"/>
      <c r="AV394" s="81"/>
      <c r="AW394" s="81"/>
      <c r="AX394" s="81"/>
      <c r="AY394" s="81"/>
      <c r="AZ394" s="81"/>
      <c r="BA394">
        <v>3</v>
      </c>
      <c r="BB394" s="80" t="str">
        <f>REPLACE(INDEX(GroupVertices[Group],MATCH(Edges[[#This Row],[Vertex 1]],GroupVertices[Vertex],0)),1,1,"")</f>
        <v>4</v>
      </c>
      <c r="BC394" s="80" t="str">
        <f>REPLACE(INDEX(GroupVertices[Group],MATCH(Edges[[#This Row],[Vertex 2]],GroupVertices[Vertex],0)),1,1,"")</f>
        <v>4</v>
      </c>
    </row>
    <row r="395" spans="1:55" ht="15">
      <c r="A395" s="66" t="s">
        <v>286</v>
      </c>
      <c r="B395" s="66" t="s">
        <v>287</v>
      </c>
      <c r="C395" s="67" t="s">
        <v>3308</v>
      </c>
      <c r="D395" s="68">
        <v>3.466666666666667</v>
      </c>
      <c r="E395" s="69" t="s">
        <v>136</v>
      </c>
      <c r="F395" s="70">
        <v>33.46666666666667</v>
      </c>
      <c r="G395" s="67"/>
      <c r="H395" s="71"/>
      <c r="I395" s="72"/>
      <c r="J395" s="72"/>
      <c r="K395" s="34"/>
      <c r="L395" s="79">
        <v>395</v>
      </c>
      <c r="M395" s="79"/>
      <c r="N395" s="74"/>
      <c r="O395" s="81" t="s">
        <v>395</v>
      </c>
      <c r="P395" s="83">
        <v>43654.712800925925</v>
      </c>
      <c r="Q395" s="81" t="s">
        <v>460</v>
      </c>
      <c r="R395" s="85" t="s">
        <v>694</v>
      </c>
      <c r="S395" s="81" t="s">
        <v>747</v>
      </c>
      <c r="T395" s="81"/>
      <c r="U395" s="81"/>
      <c r="V395" s="85" t="s">
        <v>957</v>
      </c>
      <c r="W395" s="83">
        <v>43654.712800925925</v>
      </c>
      <c r="X395" s="85" t="s">
        <v>1116</v>
      </c>
      <c r="Y395" s="81"/>
      <c r="Z395" s="81"/>
      <c r="AA395" s="87" t="s">
        <v>1524</v>
      </c>
      <c r="AB395" s="87" t="s">
        <v>1515</v>
      </c>
      <c r="AC395" s="81" t="b">
        <v>0</v>
      </c>
      <c r="AD395" s="81">
        <v>1</v>
      </c>
      <c r="AE395" s="87" t="s">
        <v>1847</v>
      </c>
      <c r="AF395" s="81" t="b">
        <v>1</v>
      </c>
      <c r="AG395" s="81" t="s">
        <v>1864</v>
      </c>
      <c r="AH395" s="81"/>
      <c r="AI395" s="87" t="s">
        <v>1871</v>
      </c>
      <c r="AJ395" s="81" t="b">
        <v>0</v>
      </c>
      <c r="AK395" s="81">
        <v>1</v>
      </c>
      <c r="AL395" s="87" t="s">
        <v>1832</v>
      </c>
      <c r="AM395" s="81" t="s">
        <v>1880</v>
      </c>
      <c r="AN395" s="81" t="b">
        <v>0</v>
      </c>
      <c r="AO395" s="87" t="s">
        <v>1515</v>
      </c>
      <c r="AP395" s="81" t="s">
        <v>176</v>
      </c>
      <c r="AQ395" s="81">
        <v>0</v>
      </c>
      <c r="AR395" s="81">
        <v>0</v>
      </c>
      <c r="AS395" s="81"/>
      <c r="AT395" s="81"/>
      <c r="AU395" s="81"/>
      <c r="AV395" s="81"/>
      <c r="AW395" s="81"/>
      <c r="AX395" s="81"/>
      <c r="AY395" s="81"/>
      <c r="AZ395" s="81"/>
      <c r="BA395">
        <v>2</v>
      </c>
      <c r="BB395" s="80" t="str">
        <f>REPLACE(INDEX(GroupVertices[Group],MATCH(Edges[[#This Row],[Vertex 1]],GroupVertices[Vertex],0)),1,1,"")</f>
        <v>4</v>
      </c>
      <c r="BC395" s="80" t="str">
        <f>REPLACE(INDEX(GroupVertices[Group],MATCH(Edges[[#This Row],[Vertex 2]],GroupVertices[Vertex],0)),1,1,"")</f>
        <v>4</v>
      </c>
    </row>
    <row r="396" spans="1:55" ht="15">
      <c r="A396" s="66" t="s">
        <v>286</v>
      </c>
      <c r="B396" s="66" t="s">
        <v>287</v>
      </c>
      <c r="C396" s="67" t="s">
        <v>3310</v>
      </c>
      <c r="D396" s="68">
        <v>3.9333333333333336</v>
      </c>
      <c r="E396" s="69" t="s">
        <v>136</v>
      </c>
      <c r="F396" s="70">
        <v>31.933333333333334</v>
      </c>
      <c r="G396" s="67"/>
      <c r="H396" s="71"/>
      <c r="I396" s="72"/>
      <c r="J396" s="72"/>
      <c r="K396" s="34"/>
      <c r="L396" s="79">
        <v>396</v>
      </c>
      <c r="M396" s="79"/>
      <c r="N396" s="74"/>
      <c r="O396" s="81" t="s">
        <v>394</v>
      </c>
      <c r="P396" s="83">
        <v>43655.03158564815</v>
      </c>
      <c r="Q396" s="81" t="s">
        <v>448</v>
      </c>
      <c r="R396" s="81"/>
      <c r="S396" s="81"/>
      <c r="T396" s="81"/>
      <c r="U396" s="81"/>
      <c r="V396" s="85" t="s">
        <v>957</v>
      </c>
      <c r="W396" s="83">
        <v>43655.03158564815</v>
      </c>
      <c r="X396" s="85" t="s">
        <v>1117</v>
      </c>
      <c r="Y396" s="81"/>
      <c r="Z396" s="81"/>
      <c r="AA396" s="87" t="s">
        <v>1525</v>
      </c>
      <c r="AB396" s="81"/>
      <c r="AC396" s="81" t="b">
        <v>0</v>
      </c>
      <c r="AD396" s="81">
        <v>0</v>
      </c>
      <c r="AE396" s="87" t="s">
        <v>1832</v>
      </c>
      <c r="AF396" s="81" t="b">
        <v>0</v>
      </c>
      <c r="AG396" s="81" t="s">
        <v>1864</v>
      </c>
      <c r="AH396" s="81"/>
      <c r="AI396" s="87" t="s">
        <v>1832</v>
      </c>
      <c r="AJ396" s="81" t="b">
        <v>0</v>
      </c>
      <c r="AK396" s="81">
        <v>2</v>
      </c>
      <c r="AL396" s="87" t="s">
        <v>1517</v>
      </c>
      <c r="AM396" s="81" t="s">
        <v>1880</v>
      </c>
      <c r="AN396" s="81" t="b">
        <v>0</v>
      </c>
      <c r="AO396" s="87" t="s">
        <v>1517</v>
      </c>
      <c r="AP396" s="81" t="s">
        <v>176</v>
      </c>
      <c r="AQ396" s="81">
        <v>0</v>
      </c>
      <c r="AR396" s="81">
        <v>0</v>
      </c>
      <c r="AS396" s="81"/>
      <c r="AT396" s="81"/>
      <c r="AU396" s="81"/>
      <c r="AV396" s="81"/>
      <c r="AW396" s="81"/>
      <c r="AX396" s="81"/>
      <c r="AY396" s="81"/>
      <c r="AZ396" s="81"/>
      <c r="BA396">
        <v>3</v>
      </c>
      <c r="BB396" s="80" t="str">
        <f>REPLACE(INDEX(GroupVertices[Group],MATCH(Edges[[#This Row],[Vertex 1]],GroupVertices[Vertex],0)),1,1,"")</f>
        <v>4</v>
      </c>
      <c r="BC396" s="80" t="str">
        <f>REPLACE(INDEX(GroupVertices[Group],MATCH(Edges[[#This Row],[Vertex 2]],GroupVertices[Vertex],0)),1,1,"")</f>
        <v>4</v>
      </c>
    </row>
    <row r="397" spans="1:55" ht="15">
      <c r="A397" s="66" t="s">
        <v>289</v>
      </c>
      <c r="B397" s="66" t="s">
        <v>303</v>
      </c>
      <c r="C397" s="67" t="s">
        <v>3307</v>
      </c>
      <c r="D397" s="68">
        <v>3</v>
      </c>
      <c r="E397" s="69" t="s">
        <v>132</v>
      </c>
      <c r="F397" s="70">
        <v>35</v>
      </c>
      <c r="G397" s="67"/>
      <c r="H397" s="71"/>
      <c r="I397" s="72"/>
      <c r="J397" s="72"/>
      <c r="K397" s="34"/>
      <c r="L397" s="79">
        <v>397</v>
      </c>
      <c r="M397" s="79"/>
      <c r="N397" s="74"/>
      <c r="O397" s="81" t="s">
        <v>394</v>
      </c>
      <c r="P397" s="83">
        <v>43654.71288194445</v>
      </c>
      <c r="Q397" s="81" t="s">
        <v>454</v>
      </c>
      <c r="R397" s="81" t="s">
        <v>692</v>
      </c>
      <c r="S397" s="81" t="s">
        <v>753</v>
      </c>
      <c r="T397" s="81"/>
      <c r="U397" s="81"/>
      <c r="V397" s="85" t="s">
        <v>960</v>
      </c>
      <c r="W397" s="83">
        <v>43654.71288194445</v>
      </c>
      <c r="X397" s="85" t="s">
        <v>1109</v>
      </c>
      <c r="Y397" s="81"/>
      <c r="Z397" s="81"/>
      <c r="AA397" s="87" t="s">
        <v>1517</v>
      </c>
      <c r="AB397" s="87" t="s">
        <v>1515</v>
      </c>
      <c r="AC397" s="81" t="b">
        <v>0</v>
      </c>
      <c r="AD397" s="81">
        <v>2</v>
      </c>
      <c r="AE397" s="87" t="s">
        <v>1847</v>
      </c>
      <c r="AF397" s="81" t="b">
        <v>0</v>
      </c>
      <c r="AG397" s="81" t="s">
        <v>1864</v>
      </c>
      <c r="AH397" s="81"/>
      <c r="AI397" s="87" t="s">
        <v>1832</v>
      </c>
      <c r="AJ397" s="81" t="b">
        <v>0</v>
      </c>
      <c r="AK397" s="81">
        <v>1</v>
      </c>
      <c r="AL397" s="87" t="s">
        <v>1832</v>
      </c>
      <c r="AM397" s="81" t="s">
        <v>1881</v>
      </c>
      <c r="AN397" s="81" t="b">
        <v>0</v>
      </c>
      <c r="AO397" s="87" t="s">
        <v>1515</v>
      </c>
      <c r="AP397" s="81" t="s">
        <v>176</v>
      </c>
      <c r="AQ397" s="81">
        <v>0</v>
      </c>
      <c r="AR397" s="81">
        <v>0</v>
      </c>
      <c r="AS397" s="81"/>
      <c r="AT397" s="81"/>
      <c r="AU397" s="81"/>
      <c r="AV397" s="81"/>
      <c r="AW397" s="81"/>
      <c r="AX397" s="81"/>
      <c r="AY397" s="81"/>
      <c r="AZ397" s="81"/>
      <c r="BA397">
        <v>1</v>
      </c>
      <c r="BB397" s="80" t="str">
        <f>REPLACE(INDEX(GroupVertices[Group],MATCH(Edges[[#This Row],[Vertex 1]],GroupVertices[Vertex],0)),1,1,"")</f>
        <v>4</v>
      </c>
      <c r="BC397" s="80" t="str">
        <f>REPLACE(INDEX(GroupVertices[Group],MATCH(Edges[[#This Row],[Vertex 2]],GroupVertices[Vertex],0)),1,1,"")</f>
        <v>1</v>
      </c>
    </row>
    <row r="398" spans="1:55" ht="15">
      <c r="A398" s="66" t="s">
        <v>289</v>
      </c>
      <c r="B398" s="66" t="s">
        <v>371</v>
      </c>
      <c r="C398" s="67" t="s">
        <v>3307</v>
      </c>
      <c r="D398" s="68">
        <v>3</v>
      </c>
      <c r="E398" s="69" t="s">
        <v>132</v>
      </c>
      <c r="F398" s="70">
        <v>35</v>
      </c>
      <c r="G398" s="67"/>
      <c r="H398" s="71"/>
      <c r="I398" s="72"/>
      <c r="J398" s="72"/>
      <c r="K398" s="34"/>
      <c r="L398" s="79">
        <v>398</v>
      </c>
      <c r="M398" s="79"/>
      <c r="N398" s="74"/>
      <c r="O398" s="81" t="s">
        <v>394</v>
      </c>
      <c r="P398" s="83">
        <v>43654.71288194445</v>
      </c>
      <c r="Q398" s="81" t="s">
        <v>454</v>
      </c>
      <c r="R398" s="81" t="s">
        <v>692</v>
      </c>
      <c r="S398" s="81" t="s">
        <v>753</v>
      </c>
      <c r="T398" s="81"/>
      <c r="U398" s="81"/>
      <c r="V398" s="85" t="s">
        <v>960</v>
      </c>
      <c r="W398" s="83">
        <v>43654.71288194445</v>
      </c>
      <c r="X398" s="85" t="s">
        <v>1109</v>
      </c>
      <c r="Y398" s="81"/>
      <c r="Z398" s="81"/>
      <c r="AA398" s="87" t="s">
        <v>1517</v>
      </c>
      <c r="AB398" s="87" t="s">
        <v>1515</v>
      </c>
      <c r="AC398" s="81" t="b">
        <v>0</v>
      </c>
      <c r="AD398" s="81">
        <v>2</v>
      </c>
      <c r="AE398" s="87" t="s">
        <v>1847</v>
      </c>
      <c r="AF398" s="81" t="b">
        <v>0</v>
      </c>
      <c r="AG398" s="81" t="s">
        <v>1864</v>
      </c>
      <c r="AH398" s="81"/>
      <c r="AI398" s="87" t="s">
        <v>1832</v>
      </c>
      <c r="AJ398" s="81" t="b">
        <v>0</v>
      </c>
      <c r="AK398" s="81">
        <v>1</v>
      </c>
      <c r="AL398" s="87" t="s">
        <v>1832</v>
      </c>
      <c r="AM398" s="81" t="s">
        <v>1881</v>
      </c>
      <c r="AN398" s="81" t="b">
        <v>0</v>
      </c>
      <c r="AO398" s="87" t="s">
        <v>1515</v>
      </c>
      <c r="AP398" s="81" t="s">
        <v>176</v>
      </c>
      <c r="AQ398" s="81">
        <v>0</v>
      </c>
      <c r="AR398" s="81">
        <v>0</v>
      </c>
      <c r="AS398" s="81"/>
      <c r="AT398" s="81"/>
      <c r="AU398" s="81"/>
      <c r="AV398" s="81"/>
      <c r="AW398" s="81"/>
      <c r="AX398" s="81"/>
      <c r="AY398" s="81"/>
      <c r="AZ398" s="81"/>
      <c r="BA398">
        <v>1</v>
      </c>
      <c r="BB398" s="80" t="str">
        <f>REPLACE(INDEX(GroupVertices[Group],MATCH(Edges[[#This Row],[Vertex 1]],GroupVertices[Vertex],0)),1,1,"")</f>
        <v>4</v>
      </c>
      <c r="BC398" s="80" t="str">
        <f>REPLACE(INDEX(GroupVertices[Group],MATCH(Edges[[#This Row],[Vertex 2]],GroupVertices[Vertex],0)),1,1,"")</f>
        <v>4</v>
      </c>
    </row>
    <row r="399" spans="1:55" ht="15">
      <c r="A399" s="66" t="s">
        <v>289</v>
      </c>
      <c r="B399" s="66" t="s">
        <v>372</v>
      </c>
      <c r="C399" s="67" t="s">
        <v>3307</v>
      </c>
      <c r="D399" s="68">
        <v>3</v>
      </c>
      <c r="E399" s="69" t="s">
        <v>132</v>
      </c>
      <c r="F399" s="70">
        <v>35</v>
      </c>
      <c r="G399" s="67"/>
      <c r="H399" s="71"/>
      <c r="I399" s="72"/>
      <c r="J399" s="72"/>
      <c r="K399" s="34"/>
      <c r="L399" s="79">
        <v>399</v>
      </c>
      <c r="M399" s="79"/>
      <c r="N399" s="74"/>
      <c r="O399" s="81" t="s">
        <v>394</v>
      </c>
      <c r="P399" s="83">
        <v>43654.71288194445</v>
      </c>
      <c r="Q399" s="81" t="s">
        <v>454</v>
      </c>
      <c r="R399" s="81" t="s">
        <v>692</v>
      </c>
      <c r="S399" s="81" t="s">
        <v>753</v>
      </c>
      <c r="T399" s="81"/>
      <c r="U399" s="81"/>
      <c r="V399" s="85" t="s">
        <v>960</v>
      </c>
      <c r="W399" s="83">
        <v>43654.71288194445</v>
      </c>
      <c r="X399" s="85" t="s">
        <v>1109</v>
      </c>
      <c r="Y399" s="81"/>
      <c r="Z399" s="81"/>
      <c r="AA399" s="87" t="s">
        <v>1517</v>
      </c>
      <c r="AB399" s="87" t="s">
        <v>1515</v>
      </c>
      <c r="AC399" s="81" t="b">
        <v>0</v>
      </c>
      <c r="AD399" s="81">
        <v>2</v>
      </c>
      <c r="AE399" s="87" t="s">
        <v>1847</v>
      </c>
      <c r="AF399" s="81" t="b">
        <v>0</v>
      </c>
      <c r="AG399" s="81" t="s">
        <v>1864</v>
      </c>
      <c r="AH399" s="81"/>
      <c r="AI399" s="87" t="s">
        <v>1832</v>
      </c>
      <c r="AJ399" s="81" t="b">
        <v>0</v>
      </c>
      <c r="AK399" s="81">
        <v>1</v>
      </c>
      <c r="AL399" s="87" t="s">
        <v>1832</v>
      </c>
      <c r="AM399" s="81" t="s">
        <v>1881</v>
      </c>
      <c r="AN399" s="81" t="b">
        <v>0</v>
      </c>
      <c r="AO399" s="87" t="s">
        <v>1515</v>
      </c>
      <c r="AP399" s="81" t="s">
        <v>176</v>
      </c>
      <c r="AQ399" s="81">
        <v>0</v>
      </c>
      <c r="AR399" s="81">
        <v>0</v>
      </c>
      <c r="AS399" s="81"/>
      <c r="AT399" s="81"/>
      <c r="AU399" s="81"/>
      <c r="AV399" s="81"/>
      <c r="AW399" s="81"/>
      <c r="AX399" s="81"/>
      <c r="AY399" s="81"/>
      <c r="AZ399" s="81"/>
      <c r="BA399">
        <v>1</v>
      </c>
      <c r="BB399" s="80" t="str">
        <f>REPLACE(INDEX(GroupVertices[Group],MATCH(Edges[[#This Row],[Vertex 1]],GroupVertices[Vertex],0)),1,1,"")</f>
        <v>4</v>
      </c>
      <c r="BC399" s="80" t="str">
        <f>REPLACE(INDEX(GroupVertices[Group],MATCH(Edges[[#This Row],[Vertex 2]],GroupVertices[Vertex],0)),1,1,"")</f>
        <v>4</v>
      </c>
    </row>
    <row r="400" spans="1:55" ht="15">
      <c r="A400" s="66" t="s">
        <v>289</v>
      </c>
      <c r="B400" s="66" t="s">
        <v>286</v>
      </c>
      <c r="C400" s="67" t="s">
        <v>3307</v>
      </c>
      <c r="D400" s="68">
        <v>3</v>
      </c>
      <c r="E400" s="69" t="s">
        <v>132</v>
      </c>
      <c r="F400" s="70">
        <v>35</v>
      </c>
      <c r="G400" s="67"/>
      <c r="H400" s="71"/>
      <c r="I400" s="72"/>
      <c r="J400" s="72"/>
      <c r="K400" s="34"/>
      <c r="L400" s="79">
        <v>400</v>
      </c>
      <c r="M400" s="79"/>
      <c r="N400" s="74"/>
      <c r="O400" s="81" t="s">
        <v>394</v>
      </c>
      <c r="P400" s="83">
        <v>43654.71288194445</v>
      </c>
      <c r="Q400" s="81" t="s">
        <v>454</v>
      </c>
      <c r="R400" s="81" t="s">
        <v>692</v>
      </c>
      <c r="S400" s="81" t="s">
        <v>753</v>
      </c>
      <c r="T400" s="81"/>
      <c r="U400" s="81"/>
      <c r="V400" s="85" t="s">
        <v>960</v>
      </c>
      <c r="W400" s="83">
        <v>43654.71288194445</v>
      </c>
      <c r="X400" s="85" t="s">
        <v>1109</v>
      </c>
      <c r="Y400" s="81"/>
      <c r="Z400" s="81"/>
      <c r="AA400" s="87" t="s">
        <v>1517</v>
      </c>
      <c r="AB400" s="87" t="s">
        <v>1515</v>
      </c>
      <c r="AC400" s="81" t="b">
        <v>0</v>
      </c>
      <c r="AD400" s="81">
        <v>2</v>
      </c>
      <c r="AE400" s="87" t="s">
        <v>1847</v>
      </c>
      <c r="AF400" s="81" t="b">
        <v>0</v>
      </c>
      <c r="AG400" s="81" t="s">
        <v>1864</v>
      </c>
      <c r="AH400" s="81"/>
      <c r="AI400" s="87" t="s">
        <v>1832</v>
      </c>
      <c r="AJ400" s="81" t="b">
        <v>0</v>
      </c>
      <c r="AK400" s="81">
        <v>1</v>
      </c>
      <c r="AL400" s="87" t="s">
        <v>1832</v>
      </c>
      <c r="AM400" s="81" t="s">
        <v>1881</v>
      </c>
      <c r="AN400" s="81" t="b">
        <v>0</v>
      </c>
      <c r="AO400" s="87" t="s">
        <v>1515</v>
      </c>
      <c r="AP400" s="81" t="s">
        <v>176</v>
      </c>
      <c r="AQ400" s="81">
        <v>0</v>
      </c>
      <c r="AR400" s="81">
        <v>0</v>
      </c>
      <c r="AS400" s="81"/>
      <c r="AT400" s="81"/>
      <c r="AU400" s="81"/>
      <c r="AV400" s="81"/>
      <c r="AW400" s="81"/>
      <c r="AX400" s="81"/>
      <c r="AY400" s="81"/>
      <c r="AZ400" s="81"/>
      <c r="BA400">
        <v>1</v>
      </c>
      <c r="BB400" s="80" t="str">
        <f>REPLACE(INDEX(GroupVertices[Group],MATCH(Edges[[#This Row],[Vertex 1]],GroupVertices[Vertex],0)),1,1,"")</f>
        <v>4</v>
      </c>
      <c r="BC400" s="80" t="str">
        <f>REPLACE(INDEX(GroupVertices[Group],MATCH(Edges[[#This Row],[Vertex 2]],GroupVertices[Vertex],0)),1,1,"")</f>
        <v>4</v>
      </c>
    </row>
    <row r="401" spans="1:55" ht="15">
      <c r="A401" s="66" t="s">
        <v>286</v>
      </c>
      <c r="B401" s="66" t="s">
        <v>289</v>
      </c>
      <c r="C401" s="67" t="s">
        <v>3307</v>
      </c>
      <c r="D401" s="68">
        <v>3</v>
      </c>
      <c r="E401" s="69" t="s">
        <v>132</v>
      </c>
      <c r="F401" s="70">
        <v>35</v>
      </c>
      <c r="G401" s="67"/>
      <c r="H401" s="71"/>
      <c r="I401" s="72"/>
      <c r="J401" s="72"/>
      <c r="K401" s="34"/>
      <c r="L401" s="79">
        <v>401</v>
      </c>
      <c r="M401" s="79"/>
      <c r="N401" s="74"/>
      <c r="O401" s="81" t="s">
        <v>394</v>
      </c>
      <c r="P401" s="83">
        <v>43655.03158564815</v>
      </c>
      <c r="Q401" s="81" t="s">
        <v>448</v>
      </c>
      <c r="R401" s="81"/>
      <c r="S401" s="81"/>
      <c r="T401" s="81"/>
      <c r="U401" s="81"/>
      <c r="V401" s="85" t="s">
        <v>957</v>
      </c>
      <c r="W401" s="83">
        <v>43655.03158564815</v>
      </c>
      <c r="X401" s="85" t="s">
        <v>1117</v>
      </c>
      <c r="Y401" s="81"/>
      <c r="Z401" s="81"/>
      <c r="AA401" s="87" t="s">
        <v>1525</v>
      </c>
      <c r="AB401" s="81"/>
      <c r="AC401" s="81" t="b">
        <v>0</v>
      </c>
      <c r="AD401" s="81">
        <v>0</v>
      </c>
      <c r="AE401" s="87" t="s">
        <v>1832</v>
      </c>
      <c r="AF401" s="81" t="b">
        <v>0</v>
      </c>
      <c r="AG401" s="81" t="s">
        <v>1864</v>
      </c>
      <c r="AH401" s="81"/>
      <c r="AI401" s="87" t="s">
        <v>1832</v>
      </c>
      <c r="AJ401" s="81" t="b">
        <v>0</v>
      </c>
      <c r="AK401" s="81">
        <v>2</v>
      </c>
      <c r="AL401" s="87" t="s">
        <v>1517</v>
      </c>
      <c r="AM401" s="81" t="s">
        <v>1880</v>
      </c>
      <c r="AN401" s="81" t="b">
        <v>0</v>
      </c>
      <c r="AO401" s="87" t="s">
        <v>1517</v>
      </c>
      <c r="AP401" s="81" t="s">
        <v>176</v>
      </c>
      <c r="AQ401" s="81">
        <v>0</v>
      </c>
      <c r="AR401" s="81">
        <v>0</v>
      </c>
      <c r="AS401" s="81"/>
      <c r="AT401" s="81"/>
      <c r="AU401" s="81"/>
      <c r="AV401" s="81"/>
      <c r="AW401" s="81"/>
      <c r="AX401" s="81"/>
      <c r="AY401" s="81"/>
      <c r="AZ401" s="81"/>
      <c r="BA401">
        <v>1</v>
      </c>
      <c r="BB401" s="80" t="str">
        <f>REPLACE(INDEX(GroupVertices[Group],MATCH(Edges[[#This Row],[Vertex 1]],GroupVertices[Vertex],0)),1,1,"")</f>
        <v>4</v>
      </c>
      <c r="BC401" s="80" t="str">
        <f>REPLACE(INDEX(GroupVertices[Group],MATCH(Edges[[#This Row],[Vertex 2]],GroupVertices[Vertex],0)),1,1,"")</f>
        <v>4</v>
      </c>
    </row>
    <row r="402" spans="1:55" ht="15">
      <c r="A402" s="66" t="s">
        <v>286</v>
      </c>
      <c r="B402" s="66" t="s">
        <v>371</v>
      </c>
      <c r="C402" s="67" t="s">
        <v>3314</v>
      </c>
      <c r="D402" s="68">
        <v>8.6</v>
      </c>
      <c r="E402" s="69" t="s">
        <v>136</v>
      </c>
      <c r="F402" s="70">
        <v>16.6</v>
      </c>
      <c r="G402" s="67"/>
      <c r="H402" s="71"/>
      <c r="I402" s="72"/>
      <c r="J402" s="72"/>
      <c r="K402" s="34"/>
      <c r="L402" s="79">
        <v>402</v>
      </c>
      <c r="M402" s="79"/>
      <c r="N402" s="74"/>
      <c r="O402" s="81" t="s">
        <v>394</v>
      </c>
      <c r="P402" s="83">
        <v>43654.65891203703</v>
      </c>
      <c r="Q402" s="81" t="s">
        <v>464</v>
      </c>
      <c r="R402" s="85" t="s">
        <v>696</v>
      </c>
      <c r="S402" s="81" t="s">
        <v>747</v>
      </c>
      <c r="T402" s="81" t="s">
        <v>788</v>
      </c>
      <c r="U402" s="81"/>
      <c r="V402" s="85" t="s">
        <v>957</v>
      </c>
      <c r="W402" s="83">
        <v>43654.65891203703</v>
      </c>
      <c r="X402" s="85" t="s">
        <v>1121</v>
      </c>
      <c r="Y402" s="81"/>
      <c r="Z402" s="81"/>
      <c r="AA402" s="87" t="s">
        <v>1529</v>
      </c>
      <c r="AB402" s="81"/>
      <c r="AC402" s="81" t="b">
        <v>0</v>
      </c>
      <c r="AD402" s="81">
        <v>3</v>
      </c>
      <c r="AE402" s="87" t="s">
        <v>1832</v>
      </c>
      <c r="AF402" s="81" t="b">
        <v>1</v>
      </c>
      <c r="AG402" s="81" t="s">
        <v>1864</v>
      </c>
      <c r="AH402" s="81"/>
      <c r="AI402" s="87" t="s">
        <v>1872</v>
      </c>
      <c r="AJ402" s="81" t="b">
        <v>0</v>
      </c>
      <c r="AK402" s="81">
        <v>1</v>
      </c>
      <c r="AL402" s="87" t="s">
        <v>1832</v>
      </c>
      <c r="AM402" s="81" t="s">
        <v>1880</v>
      </c>
      <c r="AN402" s="81" t="b">
        <v>0</v>
      </c>
      <c r="AO402" s="87" t="s">
        <v>1529</v>
      </c>
      <c r="AP402" s="81" t="s">
        <v>176</v>
      </c>
      <c r="AQ402" s="81">
        <v>0</v>
      </c>
      <c r="AR402" s="81">
        <v>0</v>
      </c>
      <c r="AS402" s="81"/>
      <c r="AT402" s="81"/>
      <c r="AU402" s="81"/>
      <c r="AV402" s="81"/>
      <c r="AW402" s="81"/>
      <c r="AX402" s="81"/>
      <c r="AY402" s="81"/>
      <c r="AZ402" s="81"/>
      <c r="BA402">
        <v>13</v>
      </c>
      <c r="BB402" s="80" t="str">
        <f>REPLACE(INDEX(GroupVertices[Group],MATCH(Edges[[#This Row],[Vertex 1]],GroupVertices[Vertex],0)),1,1,"")</f>
        <v>4</v>
      </c>
      <c r="BC402" s="80" t="str">
        <f>REPLACE(INDEX(GroupVertices[Group],MATCH(Edges[[#This Row],[Vertex 2]],GroupVertices[Vertex],0)),1,1,"")</f>
        <v>4</v>
      </c>
    </row>
    <row r="403" spans="1:55" ht="15">
      <c r="A403" s="66" t="s">
        <v>286</v>
      </c>
      <c r="B403" s="66" t="s">
        <v>371</v>
      </c>
      <c r="C403" s="67" t="s">
        <v>3314</v>
      </c>
      <c r="D403" s="68">
        <v>8.6</v>
      </c>
      <c r="E403" s="69" t="s">
        <v>136</v>
      </c>
      <c r="F403" s="70">
        <v>16.6</v>
      </c>
      <c r="G403" s="67"/>
      <c r="H403" s="71"/>
      <c r="I403" s="72"/>
      <c r="J403" s="72"/>
      <c r="K403" s="34"/>
      <c r="L403" s="79">
        <v>403</v>
      </c>
      <c r="M403" s="79"/>
      <c r="N403" s="74"/>
      <c r="O403" s="81" t="s">
        <v>394</v>
      </c>
      <c r="P403" s="83">
        <v>43654.664606481485</v>
      </c>
      <c r="Q403" s="81" t="s">
        <v>465</v>
      </c>
      <c r="R403" s="81"/>
      <c r="S403" s="81"/>
      <c r="T403" s="81"/>
      <c r="U403" s="81"/>
      <c r="V403" s="85" t="s">
        <v>957</v>
      </c>
      <c r="W403" s="83">
        <v>43654.664606481485</v>
      </c>
      <c r="X403" s="85" t="s">
        <v>1122</v>
      </c>
      <c r="Y403" s="81"/>
      <c r="Z403" s="81"/>
      <c r="AA403" s="87" t="s">
        <v>1530</v>
      </c>
      <c r="AB403" s="81"/>
      <c r="AC403" s="81" t="b">
        <v>0</v>
      </c>
      <c r="AD403" s="81">
        <v>0</v>
      </c>
      <c r="AE403" s="87" t="s">
        <v>1832</v>
      </c>
      <c r="AF403" s="81" t="b">
        <v>0</v>
      </c>
      <c r="AG403" s="81" t="s">
        <v>1864</v>
      </c>
      <c r="AH403" s="81"/>
      <c r="AI403" s="87" t="s">
        <v>1832</v>
      </c>
      <c r="AJ403" s="81" t="b">
        <v>0</v>
      </c>
      <c r="AK403" s="81">
        <v>0</v>
      </c>
      <c r="AL403" s="87" t="s">
        <v>1527</v>
      </c>
      <c r="AM403" s="81" t="s">
        <v>1880</v>
      </c>
      <c r="AN403" s="81" t="b">
        <v>0</v>
      </c>
      <c r="AO403" s="87" t="s">
        <v>1527</v>
      </c>
      <c r="AP403" s="81" t="s">
        <v>176</v>
      </c>
      <c r="AQ403" s="81">
        <v>0</v>
      </c>
      <c r="AR403" s="81">
        <v>0</v>
      </c>
      <c r="AS403" s="81"/>
      <c r="AT403" s="81"/>
      <c r="AU403" s="81"/>
      <c r="AV403" s="81"/>
      <c r="AW403" s="81"/>
      <c r="AX403" s="81"/>
      <c r="AY403" s="81"/>
      <c r="AZ403" s="81"/>
      <c r="BA403">
        <v>13</v>
      </c>
      <c r="BB403" s="80" t="str">
        <f>REPLACE(INDEX(GroupVertices[Group],MATCH(Edges[[#This Row],[Vertex 1]],GroupVertices[Vertex],0)),1,1,"")</f>
        <v>4</v>
      </c>
      <c r="BC403" s="80" t="str">
        <f>REPLACE(INDEX(GroupVertices[Group],MATCH(Edges[[#This Row],[Vertex 2]],GroupVertices[Vertex],0)),1,1,"")</f>
        <v>4</v>
      </c>
    </row>
    <row r="404" spans="1:55" ht="15">
      <c r="A404" s="66" t="s">
        <v>286</v>
      </c>
      <c r="B404" s="66" t="s">
        <v>371</v>
      </c>
      <c r="C404" s="67" t="s">
        <v>3314</v>
      </c>
      <c r="D404" s="68">
        <v>8.6</v>
      </c>
      <c r="E404" s="69" t="s">
        <v>136</v>
      </c>
      <c r="F404" s="70">
        <v>16.6</v>
      </c>
      <c r="G404" s="67"/>
      <c r="H404" s="71"/>
      <c r="I404" s="72"/>
      <c r="J404" s="72"/>
      <c r="K404" s="34"/>
      <c r="L404" s="79">
        <v>404</v>
      </c>
      <c r="M404" s="79"/>
      <c r="N404" s="74"/>
      <c r="O404" s="81" t="s">
        <v>394</v>
      </c>
      <c r="P404" s="83">
        <v>43654.66605324074</v>
      </c>
      <c r="Q404" s="81" t="s">
        <v>466</v>
      </c>
      <c r="R404" s="81"/>
      <c r="S404" s="81"/>
      <c r="T404" s="81" t="s">
        <v>796</v>
      </c>
      <c r="U404" s="81"/>
      <c r="V404" s="85" t="s">
        <v>957</v>
      </c>
      <c r="W404" s="83">
        <v>43654.66605324074</v>
      </c>
      <c r="X404" s="85" t="s">
        <v>1123</v>
      </c>
      <c r="Y404" s="81"/>
      <c r="Z404" s="81"/>
      <c r="AA404" s="87" t="s">
        <v>1531</v>
      </c>
      <c r="AB404" s="87" t="s">
        <v>1527</v>
      </c>
      <c r="AC404" s="81" t="b">
        <v>0</v>
      </c>
      <c r="AD404" s="81">
        <v>0</v>
      </c>
      <c r="AE404" s="87" t="s">
        <v>1846</v>
      </c>
      <c r="AF404" s="81" t="b">
        <v>0</v>
      </c>
      <c r="AG404" s="81" t="s">
        <v>1864</v>
      </c>
      <c r="AH404" s="81"/>
      <c r="AI404" s="87" t="s">
        <v>1832</v>
      </c>
      <c r="AJ404" s="81" t="b">
        <v>0</v>
      </c>
      <c r="AK404" s="81">
        <v>0</v>
      </c>
      <c r="AL404" s="87" t="s">
        <v>1832</v>
      </c>
      <c r="AM404" s="81" t="s">
        <v>1880</v>
      </c>
      <c r="AN404" s="81" t="b">
        <v>0</v>
      </c>
      <c r="AO404" s="87" t="s">
        <v>1527</v>
      </c>
      <c r="AP404" s="81" t="s">
        <v>176</v>
      </c>
      <c r="AQ404" s="81">
        <v>0</v>
      </c>
      <c r="AR404" s="81">
        <v>0</v>
      </c>
      <c r="AS404" s="81"/>
      <c r="AT404" s="81"/>
      <c r="AU404" s="81"/>
      <c r="AV404" s="81"/>
      <c r="AW404" s="81"/>
      <c r="AX404" s="81"/>
      <c r="AY404" s="81"/>
      <c r="AZ404" s="81"/>
      <c r="BA404">
        <v>13</v>
      </c>
      <c r="BB404" s="80" t="str">
        <f>REPLACE(INDEX(GroupVertices[Group],MATCH(Edges[[#This Row],[Vertex 1]],GroupVertices[Vertex],0)),1,1,"")</f>
        <v>4</v>
      </c>
      <c r="BC404" s="80" t="str">
        <f>REPLACE(INDEX(GroupVertices[Group],MATCH(Edges[[#This Row],[Vertex 2]],GroupVertices[Vertex],0)),1,1,"")</f>
        <v>4</v>
      </c>
    </row>
    <row r="405" spans="1:55" ht="15">
      <c r="A405" s="66" t="s">
        <v>286</v>
      </c>
      <c r="B405" s="66" t="s">
        <v>371</v>
      </c>
      <c r="C405" s="67" t="s">
        <v>3314</v>
      </c>
      <c r="D405" s="68">
        <v>8.6</v>
      </c>
      <c r="E405" s="69" t="s">
        <v>136</v>
      </c>
      <c r="F405" s="70">
        <v>16.6</v>
      </c>
      <c r="G405" s="67"/>
      <c r="H405" s="71"/>
      <c r="I405" s="72"/>
      <c r="J405" s="72"/>
      <c r="K405" s="34"/>
      <c r="L405" s="79">
        <v>405</v>
      </c>
      <c r="M405" s="79"/>
      <c r="N405" s="74"/>
      <c r="O405" s="81" t="s">
        <v>394</v>
      </c>
      <c r="P405" s="83">
        <v>43654.66741898148</v>
      </c>
      <c r="Q405" s="81" t="s">
        <v>450</v>
      </c>
      <c r="R405" s="81"/>
      <c r="S405" s="81"/>
      <c r="T405" s="81" t="s">
        <v>790</v>
      </c>
      <c r="U405" s="81"/>
      <c r="V405" s="85" t="s">
        <v>957</v>
      </c>
      <c r="W405" s="83">
        <v>43654.66741898148</v>
      </c>
      <c r="X405" s="85" t="s">
        <v>1105</v>
      </c>
      <c r="Y405" s="81"/>
      <c r="Z405" s="81"/>
      <c r="AA405" s="87" t="s">
        <v>1513</v>
      </c>
      <c r="AB405" s="87" t="s">
        <v>1527</v>
      </c>
      <c r="AC405" s="81" t="b">
        <v>0</v>
      </c>
      <c r="AD405" s="81">
        <v>1</v>
      </c>
      <c r="AE405" s="87" t="s">
        <v>1846</v>
      </c>
      <c r="AF405" s="81" t="b">
        <v>0</v>
      </c>
      <c r="AG405" s="81" t="s">
        <v>1864</v>
      </c>
      <c r="AH405" s="81"/>
      <c r="AI405" s="87" t="s">
        <v>1832</v>
      </c>
      <c r="AJ405" s="81" t="b">
        <v>0</v>
      </c>
      <c r="AK405" s="81">
        <v>0</v>
      </c>
      <c r="AL405" s="87" t="s">
        <v>1832</v>
      </c>
      <c r="AM405" s="81" t="s">
        <v>1880</v>
      </c>
      <c r="AN405" s="81" t="b">
        <v>0</v>
      </c>
      <c r="AO405" s="87" t="s">
        <v>1527</v>
      </c>
      <c r="AP405" s="81" t="s">
        <v>176</v>
      </c>
      <c r="AQ405" s="81">
        <v>0</v>
      </c>
      <c r="AR405" s="81">
        <v>0</v>
      </c>
      <c r="AS405" s="81"/>
      <c r="AT405" s="81"/>
      <c r="AU405" s="81"/>
      <c r="AV405" s="81"/>
      <c r="AW405" s="81"/>
      <c r="AX405" s="81"/>
      <c r="AY405" s="81"/>
      <c r="AZ405" s="81"/>
      <c r="BA405">
        <v>13</v>
      </c>
      <c r="BB405" s="80" t="str">
        <f>REPLACE(INDEX(GroupVertices[Group],MATCH(Edges[[#This Row],[Vertex 1]],GroupVertices[Vertex],0)),1,1,"")</f>
        <v>4</v>
      </c>
      <c r="BC405" s="80" t="str">
        <f>REPLACE(INDEX(GroupVertices[Group],MATCH(Edges[[#This Row],[Vertex 2]],GroupVertices[Vertex],0)),1,1,"")</f>
        <v>4</v>
      </c>
    </row>
    <row r="406" spans="1:55" ht="15">
      <c r="A406" s="66" t="s">
        <v>286</v>
      </c>
      <c r="B406" s="66" t="s">
        <v>371</v>
      </c>
      <c r="C406" s="67" t="s">
        <v>3314</v>
      </c>
      <c r="D406" s="68">
        <v>8.6</v>
      </c>
      <c r="E406" s="69" t="s">
        <v>136</v>
      </c>
      <c r="F406" s="70">
        <v>16.6</v>
      </c>
      <c r="G406" s="67"/>
      <c r="H406" s="71"/>
      <c r="I406" s="72"/>
      <c r="J406" s="72"/>
      <c r="K406" s="34"/>
      <c r="L406" s="79">
        <v>406</v>
      </c>
      <c r="M406" s="79"/>
      <c r="N406" s="74"/>
      <c r="O406" s="81" t="s">
        <v>394</v>
      </c>
      <c r="P406" s="83">
        <v>43654.66924768518</v>
      </c>
      <c r="Q406" s="81" t="s">
        <v>451</v>
      </c>
      <c r="R406" s="81"/>
      <c r="S406" s="81"/>
      <c r="T406" s="81" t="s">
        <v>791</v>
      </c>
      <c r="U406" s="81"/>
      <c r="V406" s="85" t="s">
        <v>957</v>
      </c>
      <c r="W406" s="83">
        <v>43654.66924768518</v>
      </c>
      <c r="X406" s="85" t="s">
        <v>1106</v>
      </c>
      <c r="Y406" s="81"/>
      <c r="Z406" s="81"/>
      <c r="AA406" s="87" t="s">
        <v>1514</v>
      </c>
      <c r="AB406" s="87" t="s">
        <v>1527</v>
      </c>
      <c r="AC406" s="81" t="b">
        <v>0</v>
      </c>
      <c r="AD406" s="81">
        <v>0</v>
      </c>
      <c r="AE406" s="87" t="s">
        <v>1846</v>
      </c>
      <c r="AF406" s="81" t="b">
        <v>0</v>
      </c>
      <c r="AG406" s="81" t="s">
        <v>1864</v>
      </c>
      <c r="AH406" s="81"/>
      <c r="AI406" s="87" t="s">
        <v>1832</v>
      </c>
      <c r="AJ406" s="81" t="b">
        <v>0</v>
      </c>
      <c r="AK406" s="81">
        <v>0</v>
      </c>
      <c r="AL406" s="87" t="s">
        <v>1832</v>
      </c>
      <c r="AM406" s="81" t="s">
        <v>1880</v>
      </c>
      <c r="AN406" s="81" t="b">
        <v>0</v>
      </c>
      <c r="AO406" s="87" t="s">
        <v>1527</v>
      </c>
      <c r="AP406" s="81" t="s">
        <v>176</v>
      </c>
      <c r="AQ406" s="81">
        <v>0</v>
      </c>
      <c r="AR406" s="81">
        <v>0</v>
      </c>
      <c r="AS406" s="81"/>
      <c r="AT406" s="81"/>
      <c r="AU406" s="81"/>
      <c r="AV406" s="81"/>
      <c r="AW406" s="81"/>
      <c r="AX406" s="81"/>
      <c r="AY406" s="81"/>
      <c r="AZ406" s="81"/>
      <c r="BA406">
        <v>13</v>
      </c>
      <c r="BB406" s="80" t="str">
        <f>REPLACE(INDEX(GroupVertices[Group],MATCH(Edges[[#This Row],[Vertex 1]],GroupVertices[Vertex],0)),1,1,"")</f>
        <v>4</v>
      </c>
      <c r="BC406" s="80" t="str">
        <f>REPLACE(INDEX(GroupVertices[Group],MATCH(Edges[[#This Row],[Vertex 2]],GroupVertices[Vertex],0)),1,1,"")</f>
        <v>4</v>
      </c>
    </row>
    <row r="407" spans="1:55" ht="15">
      <c r="A407" s="66" t="s">
        <v>286</v>
      </c>
      <c r="B407" s="66" t="s">
        <v>371</v>
      </c>
      <c r="C407" s="67" t="s">
        <v>3314</v>
      </c>
      <c r="D407" s="68">
        <v>8.6</v>
      </c>
      <c r="E407" s="69" t="s">
        <v>136</v>
      </c>
      <c r="F407" s="70">
        <v>16.6</v>
      </c>
      <c r="G407" s="67"/>
      <c r="H407" s="71"/>
      <c r="I407" s="72"/>
      <c r="J407" s="72"/>
      <c r="K407" s="34"/>
      <c r="L407" s="79">
        <v>407</v>
      </c>
      <c r="M407" s="79"/>
      <c r="N407" s="74"/>
      <c r="O407" s="81" t="s">
        <v>394</v>
      </c>
      <c r="P407" s="83">
        <v>43654.66952546296</v>
      </c>
      <c r="Q407" s="81" t="s">
        <v>467</v>
      </c>
      <c r="R407" s="81"/>
      <c r="S407" s="81"/>
      <c r="T407" s="81"/>
      <c r="U407" s="81"/>
      <c r="V407" s="85" t="s">
        <v>957</v>
      </c>
      <c r="W407" s="83">
        <v>43654.66952546296</v>
      </c>
      <c r="X407" s="85" t="s">
        <v>1124</v>
      </c>
      <c r="Y407" s="81"/>
      <c r="Z407" s="81"/>
      <c r="AA407" s="87" t="s">
        <v>1532</v>
      </c>
      <c r="AB407" s="81"/>
      <c r="AC407" s="81" t="b">
        <v>0</v>
      </c>
      <c r="AD407" s="81">
        <v>0</v>
      </c>
      <c r="AE407" s="87" t="s">
        <v>1832</v>
      </c>
      <c r="AF407" s="81" t="b">
        <v>0</v>
      </c>
      <c r="AG407" s="81" t="s">
        <v>1864</v>
      </c>
      <c r="AH407" s="81"/>
      <c r="AI407" s="87" t="s">
        <v>1832</v>
      </c>
      <c r="AJ407" s="81" t="b">
        <v>0</v>
      </c>
      <c r="AK407" s="81">
        <v>1</v>
      </c>
      <c r="AL407" s="87" t="s">
        <v>1528</v>
      </c>
      <c r="AM407" s="81" t="s">
        <v>1880</v>
      </c>
      <c r="AN407" s="81" t="b">
        <v>0</v>
      </c>
      <c r="AO407" s="87" t="s">
        <v>1528</v>
      </c>
      <c r="AP407" s="81" t="s">
        <v>176</v>
      </c>
      <c r="AQ407" s="81">
        <v>0</v>
      </c>
      <c r="AR407" s="81">
        <v>0</v>
      </c>
      <c r="AS407" s="81"/>
      <c r="AT407" s="81"/>
      <c r="AU407" s="81"/>
      <c r="AV407" s="81"/>
      <c r="AW407" s="81"/>
      <c r="AX407" s="81"/>
      <c r="AY407" s="81"/>
      <c r="AZ407" s="81"/>
      <c r="BA407">
        <v>13</v>
      </c>
      <c r="BB407" s="80" t="str">
        <f>REPLACE(INDEX(GroupVertices[Group],MATCH(Edges[[#This Row],[Vertex 1]],GroupVertices[Vertex],0)),1,1,"")</f>
        <v>4</v>
      </c>
      <c r="BC407" s="80" t="str">
        <f>REPLACE(INDEX(GroupVertices[Group],MATCH(Edges[[#This Row],[Vertex 2]],GroupVertices[Vertex],0)),1,1,"")</f>
        <v>4</v>
      </c>
    </row>
    <row r="408" spans="1:55" ht="15">
      <c r="A408" s="66" t="s">
        <v>286</v>
      </c>
      <c r="B408" s="66" t="s">
        <v>371</v>
      </c>
      <c r="C408" s="67" t="s">
        <v>3314</v>
      </c>
      <c r="D408" s="68">
        <v>8.6</v>
      </c>
      <c r="E408" s="69" t="s">
        <v>136</v>
      </c>
      <c r="F408" s="70">
        <v>16.6</v>
      </c>
      <c r="G408" s="67"/>
      <c r="H408" s="71"/>
      <c r="I408" s="72"/>
      <c r="J408" s="72"/>
      <c r="K408" s="34"/>
      <c r="L408" s="79">
        <v>408</v>
      </c>
      <c r="M408" s="79"/>
      <c r="N408" s="74"/>
      <c r="O408" s="81" t="s">
        <v>394</v>
      </c>
      <c r="P408" s="83">
        <v>43654.67061342593</v>
      </c>
      <c r="Q408" s="81" t="s">
        <v>457</v>
      </c>
      <c r="R408" s="81"/>
      <c r="S408" s="81"/>
      <c r="T408" s="81" t="s">
        <v>794</v>
      </c>
      <c r="U408" s="81"/>
      <c r="V408" s="85" t="s">
        <v>957</v>
      </c>
      <c r="W408" s="83">
        <v>43654.67061342593</v>
      </c>
      <c r="X408" s="85" t="s">
        <v>1113</v>
      </c>
      <c r="Y408" s="81"/>
      <c r="Z408" s="81"/>
      <c r="AA408" s="87" t="s">
        <v>1521</v>
      </c>
      <c r="AB408" s="87" t="s">
        <v>1528</v>
      </c>
      <c r="AC408" s="81" t="b">
        <v>0</v>
      </c>
      <c r="AD408" s="81">
        <v>3</v>
      </c>
      <c r="AE408" s="87" t="s">
        <v>1846</v>
      </c>
      <c r="AF408" s="81" t="b">
        <v>0</v>
      </c>
      <c r="AG408" s="81" t="s">
        <v>1864</v>
      </c>
      <c r="AH408" s="81"/>
      <c r="AI408" s="87" t="s">
        <v>1832</v>
      </c>
      <c r="AJ408" s="81" t="b">
        <v>0</v>
      </c>
      <c r="AK408" s="81">
        <v>1</v>
      </c>
      <c r="AL408" s="87" t="s">
        <v>1832</v>
      </c>
      <c r="AM408" s="81" t="s">
        <v>1880</v>
      </c>
      <c r="AN408" s="81" t="b">
        <v>0</v>
      </c>
      <c r="AO408" s="87" t="s">
        <v>1528</v>
      </c>
      <c r="AP408" s="81" t="s">
        <v>176</v>
      </c>
      <c r="AQ408" s="81">
        <v>0</v>
      </c>
      <c r="AR408" s="81">
        <v>0</v>
      </c>
      <c r="AS408" s="81"/>
      <c r="AT408" s="81"/>
      <c r="AU408" s="81"/>
      <c r="AV408" s="81"/>
      <c r="AW408" s="81"/>
      <c r="AX408" s="81"/>
      <c r="AY408" s="81"/>
      <c r="AZ408" s="81"/>
      <c r="BA408">
        <v>13</v>
      </c>
      <c r="BB408" s="80" t="str">
        <f>REPLACE(INDEX(GroupVertices[Group],MATCH(Edges[[#This Row],[Vertex 1]],GroupVertices[Vertex],0)),1,1,"")</f>
        <v>4</v>
      </c>
      <c r="BC408" s="80" t="str">
        <f>REPLACE(INDEX(GroupVertices[Group],MATCH(Edges[[#This Row],[Vertex 2]],GroupVertices[Vertex],0)),1,1,"")</f>
        <v>4</v>
      </c>
    </row>
    <row r="409" spans="1:55" ht="15">
      <c r="A409" s="66" t="s">
        <v>286</v>
      </c>
      <c r="B409" s="66" t="s">
        <v>371</v>
      </c>
      <c r="C409" s="67" t="s">
        <v>3314</v>
      </c>
      <c r="D409" s="68">
        <v>8.6</v>
      </c>
      <c r="E409" s="69" t="s">
        <v>136</v>
      </c>
      <c r="F409" s="70">
        <v>16.6</v>
      </c>
      <c r="G409" s="67"/>
      <c r="H409" s="71"/>
      <c r="I409" s="72"/>
      <c r="J409" s="72"/>
      <c r="K409" s="34"/>
      <c r="L409" s="79">
        <v>409</v>
      </c>
      <c r="M409" s="79"/>
      <c r="N409" s="74"/>
      <c r="O409" s="81" t="s">
        <v>394</v>
      </c>
      <c r="P409" s="83">
        <v>43654.67386574074</v>
      </c>
      <c r="Q409" s="81" t="s">
        <v>449</v>
      </c>
      <c r="R409" s="81"/>
      <c r="S409" s="81"/>
      <c r="T409" s="81" t="s">
        <v>789</v>
      </c>
      <c r="U409" s="81"/>
      <c r="V409" s="85" t="s">
        <v>957</v>
      </c>
      <c r="W409" s="83">
        <v>43654.67386574074</v>
      </c>
      <c r="X409" s="85" t="s">
        <v>1104</v>
      </c>
      <c r="Y409" s="81"/>
      <c r="Z409" s="81"/>
      <c r="AA409" s="87" t="s">
        <v>1512</v>
      </c>
      <c r="AB409" s="87" t="s">
        <v>1514</v>
      </c>
      <c r="AC409" s="81" t="b">
        <v>0</v>
      </c>
      <c r="AD409" s="81">
        <v>0</v>
      </c>
      <c r="AE409" s="87" t="s">
        <v>1845</v>
      </c>
      <c r="AF409" s="81" t="b">
        <v>0</v>
      </c>
      <c r="AG409" s="81" t="s">
        <v>1864</v>
      </c>
      <c r="AH409" s="81"/>
      <c r="AI409" s="87" t="s">
        <v>1832</v>
      </c>
      <c r="AJ409" s="81" t="b">
        <v>0</v>
      </c>
      <c r="AK409" s="81">
        <v>0</v>
      </c>
      <c r="AL409" s="87" t="s">
        <v>1832</v>
      </c>
      <c r="AM409" s="81" t="s">
        <v>1880</v>
      </c>
      <c r="AN409" s="81" t="b">
        <v>0</v>
      </c>
      <c r="AO409" s="87" t="s">
        <v>1514</v>
      </c>
      <c r="AP409" s="81" t="s">
        <v>176</v>
      </c>
      <c r="AQ409" s="81">
        <v>0</v>
      </c>
      <c r="AR409" s="81">
        <v>0</v>
      </c>
      <c r="AS409" s="81"/>
      <c r="AT409" s="81"/>
      <c r="AU409" s="81"/>
      <c r="AV409" s="81"/>
      <c r="AW409" s="81"/>
      <c r="AX409" s="81"/>
      <c r="AY409" s="81"/>
      <c r="AZ409" s="81"/>
      <c r="BA409">
        <v>13</v>
      </c>
      <c r="BB409" s="80" t="str">
        <f>REPLACE(INDEX(GroupVertices[Group],MATCH(Edges[[#This Row],[Vertex 1]],GroupVertices[Vertex],0)),1,1,"")</f>
        <v>4</v>
      </c>
      <c r="BC409" s="80" t="str">
        <f>REPLACE(INDEX(GroupVertices[Group],MATCH(Edges[[#This Row],[Vertex 2]],GroupVertices[Vertex],0)),1,1,"")</f>
        <v>4</v>
      </c>
    </row>
    <row r="410" spans="1:55" ht="15">
      <c r="A410" s="66" t="s">
        <v>286</v>
      </c>
      <c r="B410" s="66" t="s">
        <v>371</v>
      </c>
      <c r="C410" s="67" t="s">
        <v>3314</v>
      </c>
      <c r="D410" s="68">
        <v>8.6</v>
      </c>
      <c r="E410" s="69" t="s">
        <v>136</v>
      </c>
      <c r="F410" s="70">
        <v>16.6</v>
      </c>
      <c r="G410" s="67"/>
      <c r="H410" s="71"/>
      <c r="I410" s="72"/>
      <c r="J410" s="72"/>
      <c r="K410" s="34"/>
      <c r="L410" s="79">
        <v>410</v>
      </c>
      <c r="M410" s="79"/>
      <c r="N410" s="74"/>
      <c r="O410" s="81" t="s">
        <v>394</v>
      </c>
      <c r="P410" s="83">
        <v>43654.676666666666</v>
      </c>
      <c r="Q410" s="81" t="s">
        <v>458</v>
      </c>
      <c r="R410" s="81"/>
      <c r="S410" s="81"/>
      <c r="T410" s="81"/>
      <c r="U410" s="81"/>
      <c r="V410" s="85" t="s">
        <v>957</v>
      </c>
      <c r="W410" s="83">
        <v>43654.676666666666</v>
      </c>
      <c r="X410" s="85" t="s">
        <v>1114</v>
      </c>
      <c r="Y410" s="81"/>
      <c r="Z410" s="81"/>
      <c r="AA410" s="87" t="s">
        <v>1522</v>
      </c>
      <c r="AB410" s="87" t="s">
        <v>1515</v>
      </c>
      <c r="AC410" s="81" t="b">
        <v>0</v>
      </c>
      <c r="AD410" s="81">
        <v>2</v>
      </c>
      <c r="AE410" s="87" t="s">
        <v>1847</v>
      </c>
      <c r="AF410" s="81" t="b">
        <v>0</v>
      </c>
      <c r="AG410" s="81" t="s">
        <v>1864</v>
      </c>
      <c r="AH410" s="81"/>
      <c r="AI410" s="87" t="s">
        <v>1832</v>
      </c>
      <c r="AJ410" s="81" t="b">
        <v>0</v>
      </c>
      <c r="AK410" s="81">
        <v>0</v>
      </c>
      <c r="AL410" s="87" t="s">
        <v>1832</v>
      </c>
      <c r="AM410" s="81" t="s">
        <v>1880</v>
      </c>
      <c r="AN410" s="81" t="b">
        <v>0</v>
      </c>
      <c r="AO410" s="87" t="s">
        <v>1515</v>
      </c>
      <c r="AP410" s="81" t="s">
        <v>176</v>
      </c>
      <c r="AQ410" s="81">
        <v>0</v>
      </c>
      <c r="AR410" s="81">
        <v>0</v>
      </c>
      <c r="AS410" s="81"/>
      <c r="AT410" s="81"/>
      <c r="AU410" s="81"/>
      <c r="AV410" s="81"/>
      <c r="AW410" s="81"/>
      <c r="AX410" s="81"/>
      <c r="AY410" s="81"/>
      <c r="AZ410" s="81"/>
      <c r="BA410">
        <v>13</v>
      </c>
      <c r="BB410" s="80" t="str">
        <f>REPLACE(INDEX(GroupVertices[Group],MATCH(Edges[[#This Row],[Vertex 1]],GroupVertices[Vertex],0)),1,1,"")</f>
        <v>4</v>
      </c>
      <c r="BC410" s="80" t="str">
        <f>REPLACE(INDEX(GroupVertices[Group],MATCH(Edges[[#This Row],[Vertex 2]],GroupVertices[Vertex],0)),1,1,"")</f>
        <v>4</v>
      </c>
    </row>
    <row r="411" spans="1:55" ht="15">
      <c r="A411" s="66" t="s">
        <v>286</v>
      </c>
      <c r="B411" s="66" t="s">
        <v>371</v>
      </c>
      <c r="C411" s="67" t="s">
        <v>3314</v>
      </c>
      <c r="D411" s="68">
        <v>8.6</v>
      </c>
      <c r="E411" s="69" t="s">
        <v>136</v>
      </c>
      <c r="F411" s="70">
        <v>16.6</v>
      </c>
      <c r="G411" s="67"/>
      <c r="H411" s="71"/>
      <c r="I411" s="72"/>
      <c r="J411" s="72"/>
      <c r="K411" s="34"/>
      <c r="L411" s="79">
        <v>411</v>
      </c>
      <c r="M411" s="79"/>
      <c r="N411" s="74"/>
      <c r="O411" s="81" t="s">
        <v>394</v>
      </c>
      <c r="P411" s="83">
        <v>43654.68305555556</v>
      </c>
      <c r="Q411" s="81" t="s">
        <v>459</v>
      </c>
      <c r="R411" s="81"/>
      <c r="S411" s="81"/>
      <c r="T411" s="81"/>
      <c r="U411" s="81"/>
      <c r="V411" s="85" t="s">
        <v>957</v>
      </c>
      <c r="W411" s="83">
        <v>43654.68305555556</v>
      </c>
      <c r="X411" s="85" t="s">
        <v>1115</v>
      </c>
      <c r="Y411" s="81"/>
      <c r="Z411" s="81"/>
      <c r="AA411" s="87" t="s">
        <v>1523</v>
      </c>
      <c r="AB411" s="81"/>
      <c r="AC411" s="81" t="b">
        <v>0</v>
      </c>
      <c r="AD411" s="81">
        <v>0</v>
      </c>
      <c r="AE411" s="87" t="s">
        <v>1832</v>
      </c>
      <c r="AF411" s="81" t="b">
        <v>0</v>
      </c>
      <c r="AG411" s="81" t="s">
        <v>1864</v>
      </c>
      <c r="AH411" s="81"/>
      <c r="AI411" s="87" t="s">
        <v>1832</v>
      </c>
      <c r="AJ411" s="81" t="b">
        <v>0</v>
      </c>
      <c r="AK411" s="81">
        <v>1</v>
      </c>
      <c r="AL411" s="87" t="s">
        <v>1518</v>
      </c>
      <c r="AM411" s="81" t="s">
        <v>1880</v>
      </c>
      <c r="AN411" s="81" t="b">
        <v>0</v>
      </c>
      <c r="AO411" s="87" t="s">
        <v>1518</v>
      </c>
      <c r="AP411" s="81" t="s">
        <v>176</v>
      </c>
      <c r="AQ411" s="81">
        <v>0</v>
      </c>
      <c r="AR411" s="81">
        <v>0</v>
      </c>
      <c r="AS411" s="81"/>
      <c r="AT411" s="81"/>
      <c r="AU411" s="81"/>
      <c r="AV411" s="81"/>
      <c r="AW411" s="81"/>
      <c r="AX411" s="81"/>
      <c r="AY411" s="81"/>
      <c r="AZ411" s="81"/>
      <c r="BA411">
        <v>13</v>
      </c>
      <c r="BB411" s="80" t="str">
        <f>REPLACE(INDEX(GroupVertices[Group],MATCH(Edges[[#This Row],[Vertex 1]],GroupVertices[Vertex],0)),1,1,"")</f>
        <v>4</v>
      </c>
      <c r="BC411" s="80" t="str">
        <f>REPLACE(INDEX(GroupVertices[Group],MATCH(Edges[[#This Row],[Vertex 2]],GroupVertices[Vertex],0)),1,1,"")</f>
        <v>4</v>
      </c>
    </row>
    <row r="412" spans="1:55" ht="15">
      <c r="A412" s="66" t="s">
        <v>286</v>
      </c>
      <c r="B412" s="66" t="s">
        <v>371</v>
      </c>
      <c r="C412" s="67" t="s">
        <v>3314</v>
      </c>
      <c r="D412" s="68">
        <v>8.6</v>
      </c>
      <c r="E412" s="69" t="s">
        <v>136</v>
      </c>
      <c r="F412" s="70">
        <v>16.6</v>
      </c>
      <c r="G412" s="67"/>
      <c r="H412" s="71"/>
      <c r="I412" s="72"/>
      <c r="J412" s="72"/>
      <c r="K412" s="34"/>
      <c r="L412" s="79">
        <v>412</v>
      </c>
      <c r="M412" s="79"/>
      <c r="N412" s="74"/>
      <c r="O412" s="81" t="s">
        <v>394</v>
      </c>
      <c r="P412" s="83">
        <v>43654.712800925925</v>
      </c>
      <c r="Q412" s="81" t="s">
        <v>460</v>
      </c>
      <c r="R412" s="85" t="s">
        <v>694</v>
      </c>
      <c r="S412" s="81" t="s">
        <v>747</v>
      </c>
      <c r="T412" s="81"/>
      <c r="U412" s="81"/>
      <c r="V412" s="85" t="s">
        <v>957</v>
      </c>
      <c r="W412" s="83">
        <v>43654.712800925925</v>
      </c>
      <c r="X412" s="85" t="s">
        <v>1116</v>
      </c>
      <c r="Y412" s="81"/>
      <c r="Z412" s="81"/>
      <c r="AA412" s="87" t="s">
        <v>1524</v>
      </c>
      <c r="AB412" s="87" t="s">
        <v>1515</v>
      </c>
      <c r="AC412" s="81" t="b">
        <v>0</v>
      </c>
      <c r="AD412" s="81">
        <v>1</v>
      </c>
      <c r="AE412" s="87" t="s">
        <v>1847</v>
      </c>
      <c r="AF412" s="81" t="b">
        <v>1</v>
      </c>
      <c r="AG412" s="81" t="s">
        <v>1864</v>
      </c>
      <c r="AH412" s="81"/>
      <c r="AI412" s="87" t="s">
        <v>1871</v>
      </c>
      <c r="AJ412" s="81" t="b">
        <v>0</v>
      </c>
      <c r="AK412" s="81">
        <v>1</v>
      </c>
      <c r="AL412" s="87" t="s">
        <v>1832</v>
      </c>
      <c r="AM412" s="81" t="s">
        <v>1880</v>
      </c>
      <c r="AN412" s="81" t="b">
        <v>0</v>
      </c>
      <c r="AO412" s="87" t="s">
        <v>1515</v>
      </c>
      <c r="AP412" s="81" t="s">
        <v>176</v>
      </c>
      <c r="AQ412" s="81">
        <v>0</v>
      </c>
      <c r="AR412" s="81">
        <v>0</v>
      </c>
      <c r="AS412" s="81"/>
      <c r="AT412" s="81"/>
      <c r="AU412" s="81"/>
      <c r="AV412" s="81"/>
      <c r="AW412" s="81"/>
      <c r="AX412" s="81"/>
      <c r="AY412" s="81"/>
      <c r="AZ412" s="81"/>
      <c r="BA412">
        <v>13</v>
      </c>
      <c r="BB412" s="80" t="str">
        <f>REPLACE(INDEX(GroupVertices[Group],MATCH(Edges[[#This Row],[Vertex 1]],GroupVertices[Vertex],0)),1,1,"")</f>
        <v>4</v>
      </c>
      <c r="BC412" s="80" t="str">
        <f>REPLACE(INDEX(GroupVertices[Group],MATCH(Edges[[#This Row],[Vertex 2]],GroupVertices[Vertex],0)),1,1,"")</f>
        <v>4</v>
      </c>
    </row>
    <row r="413" spans="1:55" ht="15">
      <c r="A413" s="66" t="s">
        <v>286</v>
      </c>
      <c r="B413" s="66" t="s">
        <v>371</v>
      </c>
      <c r="C413" s="67" t="s">
        <v>3314</v>
      </c>
      <c r="D413" s="68">
        <v>8.6</v>
      </c>
      <c r="E413" s="69" t="s">
        <v>136</v>
      </c>
      <c r="F413" s="70">
        <v>16.6</v>
      </c>
      <c r="G413" s="67"/>
      <c r="H413" s="71"/>
      <c r="I413" s="72"/>
      <c r="J413" s="72"/>
      <c r="K413" s="34"/>
      <c r="L413" s="79">
        <v>413</v>
      </c>
      <c r="M413" s="79"/>
      <c r="N413" s="74"/>
      <c r="O413" s="81" t="s">
        <v>394</v>
      </c>
      <c r="P413" s="83">
        <v>43655.03158564815</v>
      </c>
      <c r="Q413" s="81" t="s">
        <v>448</v>
      </c>
      <c r="R413" s="81"/>
      <c r="S413" s="81"/>
      <c r="T413" s="81"/>
      <c r="U413" s="81"/>
      <c r="V413" s="85" t="s">
        <v>957</v>
      </c>
      <c r="W413" s="83">
        <v>43655.03158564815</v>
      </c>
      <c r="X413" s="85" t="s">
        <v>1117</v>
      </c>
      <c r="Y413" s="81"/>
      <c r="Z413" s="81"/>
      <c r="AA413" s="87" t="s">
        <v>1525</v>
      </c>
      <c r="AB413" s="81"/>
      <c r="AC413" s="81" t="b">
        <v>0</v>
      </c>
      <c r="AD413" s="81">
        <v>0</v>
      </c>
      <c r="AE413" s="87" t="s">
        <v>1832</v>
      </c>
      <c r="AF413" s="81" t="b">
        <v>0</v>
      </c>
      <c r="AG413" s="81" t="s">
        <v>1864</v>
      </c>
      <c r="AH413" s="81"/>
      <c r="AI413" s="87" t="s">
        <v>1832</v>
      </c>
      <c r="AJ413" s="81" t="b">
        <v>0</v>
      </c>
      <c r="AK413" s="81">
        <v>2</v>
      </c>
      <c r="AL413" s="87" t="s">
        <v>1517</v>
      </c>
      <c r="AM413" s="81" t="s">
        <v>1880</v>
      </c>
      <c r="AN413" s="81" t="b">
        <v>0</v>
      </c>
      <c r="AO413" s="87" t="s">
        <v>1517</v>
      </c>
      <c r="AP413" s="81" t="s">
        <v>176</v>
      </c>
      <c r="AQ413" s="81">
        <v>0</v>
      </c>
      <c r="AR413" s="81">
        <v>0</v>
      </c>
      <c r="AS413" s="81"/>
      <c r="AT413" s="81"/>
      <c r="AU413" s="81"/>
      <c r="AV413" s="81"/>
      <c r="AW413" s="81"/>
      <c r="AX413" s="81"/>
      <c r="AY413" s="81"/>
      <c r="AZ413" s="81"/>
      <c r="BA413">
        <v>13</v>
      </c>
      <c r="BB413" s="80" t="str">
        <f>REPLACE(INDEX(GroupVertices[Group],MATCH(Edges[[#This Row],[Vertex 1]],GroupVertices[Vertex],0)),1,1,"")</f>
        <v>4</v>
      </c>
      <c r="BC413" s="80" t="str">
        <f>REPLACE(INDEX(GroupVertices[Group],MATCH(Edges[[#This Row],[Vertex 2]],GroupVertices[Vertex],0)),1,1,"")</f>
        <v>4</v>
      </c>
    </row>
    <row r="414" spans="1:55" ht="15">
      <c r="A414" s="66" t="s">
        <v>286</v>
      </c>
      <c r="B414" s="66" t="s">
        <v>371</v>
      </c>
      <c r="C414" s="67" t="s">
        <v>3314</v>
      </c>
      <c r="D414" s="68">
        <v>8.6</v>
      </c>
      <c r="E414" s="69" t="s">
        <v>136</v>
      </c>
      <c r="F414" s="70">
        <v>16.6</v>
      </c>
      <c r="G414" s="67"/>
      <c r="H414" s="71"/>
      <c r="I414" s="72"/>
      <c r="J414" s="72"/>
      <c r="K414" s="34"/>
      <c r="L414" s="79">
        <v>414</v>
      </c>
      <c r="M414" s="79"/>
      <c r="N414" s="74"/>
      <c r="O414" s="81" t="s">
        <v>394</v>
      </c>
      <c r="P414" s="83">
        <v>43655.26006944444</v>
      </c>
      <c r="Q414" s="81" t="s">
        <v>468</v>
      </c>
      <c r="R414" s="85" t="s">
        <v>697</v>
      </c>
      <c r="S414" s="81" t="s">
        <v>747</v>
      </c>
      <c r="T414" s="81" t="s">
        <v>797</v>
      </c>
      <c r="U414" s="81"/>
      <c r="V414" s="85" t="s">
        <v>957</v>
      </c>
      <c r="W414" s="83">
        <v>43655.26006944444</v>
      </c>
      <c r="X414" s="85" t="s">
        <v>1125</v>
      </c>
      <c r="Y414" s="81"/>
      <c r="Z414" s="81"/>
      <c r="AA414" s="87" t="s">
        <v>1533</v>
      </c>
      <c r="AB414" s="81"/>
      <c r="AC414" s="81" t="b">
        <v>0</v>
      </c>
      <c r="AD414" s="81">
        <v>1</v>
      </c>
      <c r="AE414" s="87" t="s">
        <v>1832</v>
      </c>
      <c r="AF414" s="81" t="b">
        <v>1</v>
      </c>
      <c r="AG414" s="81" t="s">
        <v>1864</v>
      </c>
      <c r="AH414" s="81"/>
      <c r="AI414" s="87" t="s">
        <v>1873</v>
      </c>
      <c r="AJ414" s="81" t="b">
        <v>0</v>
      </c>
      <c r="AK414" s="81">
        <v>0</v>
      </c>
      <c r="AL414" s="87" t="s">
        <v>1832</v>
      </c>
      <c r="AM414" s="81" t="s">
        <v>1880</v>
      </c>
      <c r="AN414" s="81" t="b">
        <v>0</v>
      </c>
      <c r="AO414" s="87" t="s">
        <v>1533</v>
      </c>
      <c r="AP414" s="81" t="s">
        <v>176</v>
      </c>
      <c r="AQ414" s="81">
        <v>0</v>
      </c>
      <c r="AR414" s="81">
        <v>0</v>
      </c>
      <c r="AS414" s="81"/>
      <c r="AT414" s="81"/>
      <c r="AU414" s="81"/>
      <c r="AV414" s="81"/>
      <c r="AW414" s="81"/>
      <c r="AX414" s="81"/>
      <c r="AY414" s="81"/>
      <c r="AZ414" s="81"/>
      <c r="BA414">
        <v>13</v>
      </c>
      <c r="BB414" s="80" t="str">
        <f>REPLACE(INDEX(GroupVertices[Group],MATCH(Edges[[#This Row],[Vertex 1]],GroupVertices[Vertex],0)),1,1,"")</f>
        <v>4</v>
      </c>
      <c r="BC414" s="80" t="str">
        <f>REPLACE(INDEX(GroupVertices[Group],MATCH(Edges[[#This Row],[Vertex 2]],GroupVertices[Vertex],0)),1,1,"")</f>
        <v>4</v>
      </c>
    </row>
    <row r="415" spans="1:55" ht="15">
      <c r="A415" s="66" t="s">
        <v>286</v>
      </c>
      <c r="B415" s="66" t="s">
        <v>372</v>
      </c>
      <c r="C415" s="67" t="s">
        <v>3314</v>
      </c>
      <c r="D415" s="68">
        <v>8.6</v>
      </c>
      <c r="E415" s="69" t="s">
        <v>136</v>
      </c>
      <c r="F415" s="70">
        <v>16.6</v>
      </c>
      <c r="G415" s="67"/>
      <c r="H415" s="71"/>
      <c r="I415" s="72"/>
      <c r="J415" s="72"/>
      <c r="K415" s="34"/>
      <c r="L415" s="79">
        <v>415</v>
      </c>
      <c r="M415" s="79"/>
      <c r="N415" s="74"/>
      <c r="O415" s="81" t="s">
        <v>394</v>
      </c>
      <c r="P415" s="83">
        <v>43654.65891203703</v>
      </c>
      <c r="Q415" s="81" t="s">
        <v>464</v>
      </c>
      <c r="R415" s="85" t="s">
        <v>696</v>
      </c>
      <c r="S415" s="81" t="s">
        <v>747</v>
      </c>
      <c r="T415" s="81" t="s">
        <v>788</v>
      </c>
      <c r="U415" s="81"/>
      <c r="V415" s="85" t="s">
        <v>957</v>
      </c>
      <c r="W415" s="83">
        <v>43654.65891203703</v>
      </c>
      <c r="X415" s="85" t="s">
        <v>1121</v>
      </c>
      <c r="Y415" s="81"/>
      <c r="Z415" s="81"/>
      <c r="AA415" s="87" t="s">
        <v>1529</v>
      </c>
      <c r="AB415" s="81"/>
      <c r="AC415" s="81" t="b">
        <v>0</v>
      </c>
      <c r="AD415" s="81">
        <v>3</v>
      </c>
      <c r="AE415" s="87" t="s">
        <v>1832</v>
      </c>
      <c r="AF415" s="81" t="b">
        <v>1</v>
      </c>
      <c r="AG415" s="81" t="s">
        <v>1864</v>
      </c>
      <c r="AH415" s="81"/>
      <c r="AI415" s="87" t="s">
        <v>1872</v>
      </c>
      <c r="AJ415" s="81" t="b">
        <v>0</v>
      </c>
      <c r="AK415" s="81">
        <v>1</v>
      </c>
      <c r="AL415" s="87" t="s">
        <v>1832</v>
      </c>
      <c r="AM415" s="81" t="s">
        <v>1880</v>
      </c>
      <c r="AN415" s="81" t="b">
        <v>0</v>
      </c>
      <c r="AO415" s="87" t="s">
        <v>1529</v>
      </c>
      <c r="AP415" s="81" t="s">
        <v>176</v>
      </c>
      <c r="AQ415" s="81">
        <v>0</v>
      </c>
      <c r="AR415" s="81">
        <v>0</v>
      </c>
      <c r="AS415" s="81"/>
      <c r="AT415" s="81"/>
      <c r="AU415" s="81"/>
      <c r="AV415" s="81"/>
      <c r="AW415" s="81"/>
      <c r="AX415" s="81"/>
      <c r="AY415" s="81"/>
      <c r="AZ415" s="81"/>
      <c r="BA415">
        <v>13</v>
      </c>
      <c r="BB415" s="80" t="str">
        <f>REPLACE(INDEX(GroupVertices[Group],MATCH(Edges[[#This Row],[Vertex 1]],GroupVertices[Vertex],0)),1,1,"")</f>
        <v>4</v>
      </c>
      <c r="BC415" s="80" t="str">
        <f>REPLACE(INDEX(GroupVertices[Group],MATCH(Edges[[#This Row],[Vertex 2]],GroupVertices[Vertex],0)),1,1,"")</f>
        <v>4</v>
      </c>
    </row>
    <row r="416" spans="1:55" ht="15">
      <c r="A416" s="66" t="s">
        <v>286</v>
      </c>
      <c r="B416" s="66" t="s">
        <v>372</v>
      </c>
      <c r="C416" s="67" t="s">
        <v>3314</v>
      </c>
      <c r="D416" s="68">
        <v>8.6</v>
      </c>
      <c r="E416" s="69" t="s">
        <v>136</v>
      </c>
      <c r="F416" s="70">
        <v>16.6</v>
      </c>
      <c r="G416" s="67"/>
      <c r="H416" s="71"/>
      <c r="I416" s="72"/>
      <c r="J416" s="72"/>
      <c r="K416" s="34"/>
      <c r="L416" s="79">
        <v>416</v>
      </c>
      <c r="M416" s="79"/>
      <c r="N416" s="74"/>
      <c r="O416" s="81" t="s">
        <v>394</v>
      </c>
      <c r="P416" s="83">
        <v>43654.664606481485</v>
      </c>
      <c r="Q416" s="81" t="s">
        <v>465</v>
      </c>
      <c r="R416" s="81"/>
      <c r="S416" s="81"/>
      <c r="T416" s="81"/>
      <c r="U416" s="81"/>
      <c r="V416" s="85" t="s">
        <v>957</v>
      </c>
      <c r="W416" s="83">
        <v>43654.664606481485</v>
      </c>
      <c r="X416" s="85" t="s">
        <v>1122</v>
      </c>
      <c r="Y416" s="81"/>
      <c r="Z416" s="81"/>
      <c r="AA416" s="87" t="s">
        <v>1530</v>
      </c>
      <c r="AB416" s="81"/>
      <c r="AC416" s="81" t="b">
        <v>0</v>
      </c>
      <c r="AD416" s="81">
        <v>0</v>
      </c>
      <c r="AE416" s="87" t="s">
        <v>1832</v>
      </c>
      <c r="AF416" s="81" t="b">
        <v>0</v>
      </c>
      <c r="AG416" s="81" t="s">
        <v>1864</v>
      </c>
      <c r="AH416" s="81"/>
      <c r="AI416" s="87" t="s">
        <v>1832</v>
      </c>
      <c r="AJ416" s="81" t="b">
        <v>0</v>
      </c>
      <c r="AK416" s="81">
        <v>0</v>
      </c>
      <c r="AL416" s="87" t="s">
        <v>1527</v>
      </c>
      <c r="AM416" s="81" t="s">
        <v>1880</v>
      </c>
      <c r="AN416" s="81" t="b">
        <v>0</v>
      </c>
      <c r="AO416" s="87" t="s">
        <v>1527</v>
      </c>
      <c r="AP416" s="81" t="s">
        <v>176</v>
      </c>
      <c r="AQ416" s="81">
        <v>0</v>
      </c>
      <c r="AR416" s="81">
        <v>0</v>
      </c>
      <c r="AS416" s="81"/>
      <c r="AT416" s="81"/>
      <c r="AU416" s="81"/>
      <c r="AV416" s="81"/>
      <c r="AW416" s="81"/>
      <c r="AX416" s="81"/>
      <c r="AY416" s="81"/>
      <c r="AZ416" s="81"/>
      <c r="BA416">
        <v>13</v>
      </c>
      <c r="BB416" s="80" t="str">
        <f>REPLACE(INDEX(GroupVertices[Group],MATCH(Edges[[#This Row],[Vertex 1]],GroupVertices[Vertex],0)),1,1,"")</f>
        <v>4</v>
      </c>
      <c r="BC416" s="80" t="str">
        <f>REPLACE(INDEX(GroupVertices[Group],MATCH(Edges[[#This Row],[Vertex 2]],GroupVertices[Vertex],0)),1,1,"")</f>
        <v>4</v>
      </c>
    </row>
    <row r="417" spans="1:55" ht="15">
      <c r="A417" s="66" t="s">
        <v>286</v>
      </c>
      <c r="B417" s="66" t="s">
        <v>372</v>
      </c>
      <c r="C417" s="67" t="s">
        <v>3314</v>
      </c>
      <c r="D417" s="68">
        <v>8.6</v>
      </c>
      <c r="E417" s="69" t="s">
        <v>136</v>
      </c>
      <c r="F417" s="70">
        <v>16.6</v>
      </c>
      <c r="G417" s="67"/>
      <c r="H417" s="71"/>
      <c r="I417" s="72"/>
      <c r="J417" s="72"/>
      <c r="K417" s="34"/>
      <c r="L417" s="79">
        <v>417</v>
      </c>
      <c r="M417" s="79"/>
      <c r="N417" s="74"/>
      <c r="O417" s="81" t="s">
        <v>394</v>
      </c>
      <c r="P417" s="83">
        <v>43654.66605324074</v>
      </c>
      <c r="Q417" s="81" t="s">
        <v>466</v>
      </c>
      <c r="R417" s="81"/>
      <c r="S417" s="81"/>
      <c r="T417" s="81" t="s">
        <v>796</v>
      </c>
      <c r="U417" s="81"/>
      <c r="V417" s="85" t="s">
        <v>957</v>
      </c>
      <c r="W417" s="83">
        <v>43654.66605324074</v>
      </c>
      <c r="X417" s="85" t="s">
        <v>1123</v>
      </c>
      <c r="Y417" s="81"/>
      <c r="Z417" s="81"/>
      <c r="AA417" s="87" t="s">
        <v>1531</v>
      </c>
      <c r="AB417" s="87" t="s">
        <v>1527</v>
      </c>
      <c r="AC417" s="81" t="b">
        <v>0</v>
      </c>
      <c r="AD417" s="81">
        <v>0</v>
      </c>
      <c r="AE417" s="87" t="s">
        <v>1846</v>
      </c>
      <c r="AF417" s="81" t="b">
        <v>0</v>
      </c>
      <c r="AG417" s="81" t="s">
        <v>1864</v>
      </c>
      <c r="AH417" s="81"/>
      <c r="AI417" s="87" t="s">
        <v>1832</v>
      </c>
      <c r="AJ417" s="81" t="b">
        <v>0</v>
      </c>
      <c r="AK417" s="81">
        <v>0</v>
      </c>
      <c r="AL417" s="87" t="s">
        <v>1832</v>
      </c>
      <c r="AM417" s="81" t="s">
        <v>1880</v>
      </c>
      <c r="AN417" s="81" t="b">
        <v>0</v>
      </c>
      <c r="AO417" s="87" t="s">
        <v>1527</v>
      </c>
      <c r="AP417" s="81" t="s">
        <v>176</v>
      </c>
      <c r="AQ417" s="81">
        <v>0</v>
      </c>
      <c r="AR417" s="81">
        <v>0</v>
      </c>
      <c r="AS417" s="81"/>
      <c r="AT417" s="81"/>
      <c r="AU417" s="81"/>
      <c r="AV417" s="81"/>
      <c r="AW417" s="81"/>
      <c r="AX417" s="81"/>
      <c r="AY417" s="81"/>
      <c r="AZ417" s="81"/>
      <c r="BA417">
        <v>13</v>
      </c>
      <c r="BB417" s="80" t="str">
        <f>REPLACE(INDEX(GroupVertices[Group],MATCH(Edges[[#This Row],[Vertex 1]],GroupVertices[Vertex],0)),1,1,"")</f>
        <v>4</v>
      </c>
      <c r="BC417" s="80" t="str">
        <f>REPLACE(INDEX(GroupVertices[Group],MATCH(Edges[[#This Row],[Vertex 2]],GroupVertices[Vertex],0)),1,1,"")</f>
        <v>4</v>
      </c>
    </row>
    <row r="418" spans="1:55" ht="15">
      <c r="A418" s="66" t="s">
        <v>286</v>
      </c>
      <c r="B418" s="66" t="s">
        <v>372</v>
      </c>
      <c r="C418" s="67" t="s">
        <v>3314</v>
      </c>
      <c r="D418" s="68">
        <v>8.6</v>
      </c>
      <c r="E418" s="69" t="s">
        <v>136</v>
      </c>
      <c r="F418" s="70">
        <v>16.6</v>
      </c>
      <c r="G418" s="67"/>
      <c r="H418" s="71"/>
      <c r="I418" s="72"/>
      <c r="J418" s="72"/>
      <c r="K418" s="34"/>
      <c r="L418" s="79">
        <v>418</v>
      </c>
      <c r="M418" s="79"/>
      <c r="N418" s="74"/>
      <c r="O418" s="81" t="s">
        <v>394</v>
      </c>
      <c r="P418" s="83">
        <v>43654.66741898148</v>
      </c>
      <c r="Q418" s="81" t="s">
        <v>450</v>
      </c>
      <c r="R418" s="81"/>
      <c r="S418" s="81"/>
      <c r="T418" s="81" t="s">
        <v>790</v>
      </c>
      <c r="U418" s="81"/>
      <c r="V418" s="85" t="s">
        <v>957</v>
      </c>
      <c r="W418" s="83">
        <v>43654.66741898148</v>
      </c>
      <c r="X418" s="85" t="s">
        <v>1105</v>
      </c>
      <c r="Y418" s="81"/>
      <c r="Z418" s="81"/>
      <c r="AA418" s="87" t="s">
        <v>1513</v>
      </c>
      <c r="AB418" s="87" t="s">
        <v>1527</v>
      </c>
      <c r="AC418" s="81" t="b">
        <v>0</v>
      </c>
      <c r="AD418" s="81">
        <v>1</v>
      </c>
      <c r="AE418" s="87" t="s">
        <v>1846</v>
      </c>
      <c r="AF418" s="81" t="b">
        <v>0</v>
      </c>
      <c r="AG418" s="81" t="s">
        <v>1864</v>
      </c>
      <c r="AH418" s="81"/>
      <c r="AI418" s="87" t="s">
        <v>1832</v>
      </c>
      <c r="AJ418" s="81" t="b">
        <v>0</v>
      </c>
      <c r="AK418" s="81">
        <v>0</v>
      </c>
      <c r="AL418" s="87" t="s">
        <v>1832</v>
      </c>
      <c r="AM418" s="81" t="s">
        <v>1880</v>
      </c>
      <c r="AN418" s="81" t="b">
        <v>0</v>
      </c>
      <c r="AO418" s="87" t="s">
        <v>1527</v>
      </c>
      <c r="AP418" s="81" t="s">
        <v>176</v>
      </c>
      <c r="AQ418" s="81">
        <v>0</v>
      </c>
      <c r="AR418" s="81">
        <v>0</v>
      </c>
      <c r="AS418" s="81"/>
      <c r="AT418" s="81"/>
      <c r="AU418" s="81"/>
      <c r="AV418" s="81"/>
      <c r="AW418" s="81"/>
      <c r="AX418" s="81"/>
      <c r="AY418" s="81"/>
      <c r="AZ418" s="81"/>
      <c r="BA418">
        <v>13</v>
      </c>
      <c r="BB418" s="80" t="str">
        <f>REPLACE(INDEX(GroupVertices[Group],MATCH(Edges[[#This Row],[Vertex 1]],GroupVertices[Vertex],0)),1,1,"")</f>
        <v>4</v>
      </c>
      <c r="BC418" s="80" t="str">
        <f>REPLACE(INDEX(GroupVertices[Group],MATCH(Edges[[#This Row],[Vertex 2]],GroupVertices[Vertex],0)),1,1,"")</f>
        <v>4</v>
      </c>
    </row>
    <row r="419" spans="1:55" ht="15">
      <c r="A419" s="66" t="s">
        <v>286</v>
      </c>
      <c r="B419" s="66" t="s">
        <v>372</v>
      </c>
      <c r="C419" s="67" t="s">
        <v>3314</v>
      </c>
      <c r="D419" s="68">
        <v>8.6</v>
      </c>
      <c r="E419" s="69" t="s">
        <v>136</v>
      </c>
      <c r="F419" s="70">
        <v>16.6</v>
      </c>
      <c r="G419" s="67"/>
      <c r="H419" s="71"/>
      <c r="I419" s="72"/>
      <c r="J419" s="72"/>
      <c r="K419" s="34"/>
      <c r="L419" s="79">
        <v>419</v>
      </c>
      <c r="M419" s="79"/>
      <c r="N419" s="74"/>
      <c r="O419" s="81" t="s">
        <v>394</v>
      </c>
      <c r="P419" s="83">
        <v>43654.66924768518</v>
      </c>
      <c r="Q419" s="81" t="s">
        <v>451</v>
      </c>
      <c r="R419" s="81"/>
      <c r="S419" s="81"/>
      <c r="T419" s="81" t="s">
        <v>791</v>
      </c>
      <c r="U419" s="81"/>
      <c r="V419" s="85" t="s">
        <v>957</v>
      </c>
      <c r="W419" s="83">
        <v>43654.66924768518</v>
      </c>
      <c r="X419" s="85" t="s">
        <v>1106</v>
      </c>
      <c r="Y419" s="81"/>
      <c r="Z419" s="81"/>
      <c r="AA419" s="87" t="s">
        <v>1514</v>
      </c>
      <c r="AB419" s="87" t="s">
        <v>1527</v>
      </c>
      <c r="AC419" s="81" t="b">
        <v>0</v>
      </c>
      <c r="AD419" s="81">
        <v>0</v>
      </c>
      <c r="AE419" s="87" t="s">
        <v>1846</v>
      </c>
      <c r="AF419" s="81" t="b">
        <v>0</v>
      </c>
      <c r="AG419" s="81" t="s">
        <v>1864</v>
      </c>
      <c r="AH419" s="81"/>
      <c r="AI419" s="87" t="s">
        <v>1832</v>
      </c>
      <c r="AJ419" s="81" t="b">
        <v>0</v>
      </c>
      <c r="AK419" s="81">
        <v>0</v>
      </c>
      <c r="AL419" s="87" t="s">
        <v>1832</v>
      </c>
      <c r="AM419" s="81" t="s">
        <v>1880</v>
      </c>
      <c r="AN419" s="81" t="b">
        <v>0</v>
      </c>
      <c r="AO419" s="87" t="s">
        <v>1527</v>
      </c>
      <c r="AP419" s="81" t="s">
        <v>176</v>
      </c>
      <c r="AQ419" s="81">
        <v>0</v>
      </c>
      <c r="AR419" s="81">
        <v>0</v>
      </c>
      <c r="AS419" s="81"/>
      <c r="AT419" s="81"/>
      <c r="AU419" s="81"/>
      <c r="AV419" s="81"/>
      <c r="AW419" s="81"/>
      <c r="AX419" s="81"/>
      <c r="AY419" s="81"/>
      <c r="AZ419" s="81"/>
      <c r="BA419">
        <v>13</v>
      </c>
      <c r="BB419" s="80" t="str">
        <f>REPLACE(INDEX(GroupVertices[Group],MATCH(Edges[[#This Row],[Vertex 1]],GroupVertices[Vertex],0)),1,1,"")</f>
        <v>4</v>
      </c>
      <c r="BC419" s="80" t="str">
        <f>REPLACE(INDEX(GroupVertices[Group],MATCH(Edges[[#This Row],[Vertex 2]],GroupVertices[Vertex],0)),1,1,"")</f>
        <v>4</v>
      </c>
    </row>
    <row r="420" spans="1:55" ht="15">
      <c r="A420" s="66" t="s">
        <v>286</v>
      </c>
      <c r="B420" s="66" t="s">
        <v>372</v>
      </c>
      <c r="C420" s="67" t="s">
        <v>3314</v>
      </c>
      <c r="D420" s="68">
        <v>8.6</v>
      </c>
      <c r="E420" s="69" t="s">
        <v>136</v>
      </c>
      <c r="F420" s="70">
        <v>16.6</v>
      </c>
      <c r="G420" s="67"/>
      <c r="H420" s="71"/>
      <c r="I420" s="72"/>
      <c r="J420" s="72"/>
      <c r="K420" s="34"/>
      <c r="L420" s="79">
        <v>420</v>
      </c>
      <c r="M420" s="79"/>
      <c r="N420" s="74"/>
      <c r="O420" s="81" t="s">
        <v>394</v>
      </c>
      <c r="P420" s="83">
        <v>43654.66952546296</v>
      </c>
      <c r="Q420" s="81" t="s">
        <v>467</v>
      </c>
      <c r="R420" s="81"/>
      <c r="S420" s="81"/>
      <c r="T420" s="81"/>
      <c r="U420" s="81"/>
      <c r="V420" s="85" t="s">
        <v>957</v>
      </c>
      <c r="W420" s="83">
        <v>43654.66952546296</v>
      </c>
      <c r="X420" s="85" t="s">
        <v>1124</v>
      </c>
      <c r="Y420" s="81"/>
      <c r="Z420" s="81"/>
      <c r="AA420" s="87" t="s">
        <v>1532</v>
      </c>
      <c r="AB420" s="81"/>
      <c r="AC420" s="81" t="b">
        <v>0</v>
      </c>
      <c r="AD420" s="81">
        <v>0</v>
      </c>
      <c r="AE420" s="87" t="s">
        <v>1832</v>
      </c>
      <c r="AF420" s="81" t="b">
        <v>0</v>
      </c>
      <c r="AG420" s="81" t="s">
        <v>1864</v>
      </c>
      <c r="AH420" s="81"/>
      <c r="AI420" s="87" t="s">
        <v>1832</v>
      </c>
      <c r="AJ420" s="81" t="b">
        <v>0</v>
      </c>
      <c r="AK420" s="81">
        <v>1</v>
      </c>
      <c r="AL420" s="87" t="s">
        <v>1528</v>
      </c>
      <c r="AM420" s="81" t="s">
        <v>1880</v>
      </c>
      <c r="AN420" s="81" t="b">
        <v>0</v>
      </c>
      <c r="AO420" s="87" t="s">
        <v>1528</v>
      </c>
      <c r="AP420" s="81" t="s">
        <v>176</v>
      </c>
      <c r="AQ420" s="81">
        <v>0</v>
      </c>
      <c r="AR420" s="81">
        <v>0</v>
      </c>
      <c r="AS420" s="81"/>
      <c r="AT420" s="81"/>
      <c r="AU420" s="81"/>
      <c r="AV420" s="81"/>
      <c r="AW420" s="81"/>
      <c r="AX420" s="81"/>
      <c r="AY420" s="81"/>
      <c r="AZ420" s="81"/>
      <c r="BA420">
        <v>13</v>
      </c>
      <c r="BB420" s="80" t="str">
        <f>REPLACE(INDEX(GroupVertices[Group],MATCH(Edges[[#This Row],[Vertex 1]],GroupVertices[Vertex],0)),1,1,"")</f>
        <v>4</v>
      </c>
      <c r="BC420" s="80" t="str">
        <f>REPLACE(INDEX(GroupVertices[Group],MATCH(Edges[[#This Row],[Vertex 2]],GroupVertices[Vertex],0)),1,1,"")</f>
        <v>4</v>
      </c>
    </row>
    <row r="421" spans="1:55" ht="15">
      <c r="A421" s="66" t="s">
        <v>286</v>
      </c>
      <c r="B421" s="66" t="s">
        <v>372</v>
      </c>
      <c r="C421" s="67" t="s">
        <v>3314</v>
      </c>
      <c r="D421" s="68">
        <v>8.6</v>
      </c>
      <c r="E421" s="69" t="s">
        <v>136</v>
      </c>
      <c r="F421" s="70">
        <v>16.6</v>
      </c>
      <c r="G421" s="67"/>
      <c r="H421" s="71"/>
      <c r="I421" s="72"/>
      <c r="J421" s="72"/>
      <c r="K421" s="34"/>
      <c r="L421" s="79">
        <v>421</v>
      </c>
      <c r="M421" s="79"/>
      <c r="N421" s="74"/>
      <c r="O421" s="81" t="s">
        <v>394</v>
      </c>
      <c r="P421" s="83">
        <v>43654.67061342593</v>
      </c>
      <c r="Q421" s="81" t="s">
        <v>457</v>
      </c>
      <c r="R421" s="81"/>
      <c r="S421" s="81"/>
      <c r="T421" s="81" t="s">
        <v>794</v>
      </c>
      <c r="U421" s="81"/>
      <c r="V421" s="85" t="s">
        <v>957</v>
      </c>
      <c r="W421" s="83">
        <v>43654.67061342593</v>
      </c>
      <c r="X421" s="85" t="s">
        <v>1113</v>
      </c>
      <c r="Y421" s="81"/>
      <c r="Z421" s="81"/>
      <c r="AA421" s="87" t="s">
        <v>1521</v>
      </c>
      <c r="AB421" s="87" t="s">
        <v>1528</v>
      </c>
      <c r="AC421" s="81" t="b">
        <v>0</v>
      </c>
      <c r="AD421" s="81">
        <v>3</v>
      </c>
      <c r="AE421" s="87" t="s">
        <v>1846</v>
      </c>
      <c r="AF421" s="81" t="b">
        <v>0</v>
      </c>
      <c r="AG421" s="81" t="s">
        <v>1864</v>
      </c>
      <c r="AH421" s="81"/>
      <c r="AI421" s="87" t="s">
        <v>1832</v>
      </c>
      <c r="AJ421" s="81" t="b">
        <v>0</v>
      </c>
      <c r="AK421" s="81">
        <v>1</v>
      </c>
      <c r="AL421" s="87" t="s">
        <v>1832</v>
      </c>
      <c r="AM421" s="81" t="s">
        <v>1880</v>
      </c>
      <c r="AN421" s="81" t="b">
        <v>0</v>
      </c>
      <c r="AO421" s="87" t="s">
        <v>1528</v>
      </c>
      <c r="AP421" s="81" t="s">
        <v>176</v>
      </c>
      <c r="AQ421" s="81">
        <v>0</v>
      </c>
      <c r="AR421" s="81">
        <v>0</v>
      </c>
      <c r="AS421" s="81"/>
      <c r="AT421" s="81"/>
      <c r="AU421" s="81"/>
      <c r="AV421" s="81"/>
      <c r="AW421" s="81"/>
      <c r="AX421" s="81"/>
      <c r="AY421" s="81"/>
      <c r="AZ421" s="81"/>
      <c r="BA421">
        <v>13</v>
      </c>
      <c r="BB421" s="80" t="str">
        <f>REPLACE(INDEX(GroupVertices[Group],MATCH(Edges[[#This Row],[Vertex 1]],GroupVertices[Vertex],0)),1,1,"")</f>
        <v>4</v>
      </c>
      <c r="BC421" s="80" t="str">
        <f>REPLACE(INDEX(GroupVertices[Group],MATCH(Edges[[#This Row],[Vertex 2]],GroupVertices[Vertex],0)),1,1,"")</f>
        <v>4</v>
      </c>
    </row>
    <row r="422" spans="1:55" ht="15">
      <c r="A422" s="66" t="s">
        <v>286</v>
      </c>
      <c r="B422" s="66" t="s">
        <v>372</v>
      </c>
      <c r="C422" s="67" t="s">
        <v>3314</v>
      </c>
      <c r="D422" s="68">
        <v>8.6</v>
      </c>
      <c r="E422" s="69" t="s">
        <v>136</v>
      </c>
      <c r="F422" s="70">
        <v>16.6</v>
      </c>
      <c r="G422" s="67"/>
      <c r="H422" s="71"/>
      <c r="I422" s="72"/>
      <c r="J422" s="72"/>
      <c r="K422" s="34"/>
      <c r="L422" s="79">
        <v>422</v>
      </c>
      <c r="M422" s="79"/>
      <c r="N422" s="74"/>
      <c r="O422" s="81" t="s">
        <v>394</v>
      </c>
      <c r="P422" s="83">
        <v>43654.67386574074</v>
      </c>
      <c r="Q422" s="81" t="s">
        <v>449</v>
      </c>
      <c r="R422" s="81"/>
      <c r="S422" s="81"/>
      <c r="T422" s="81" t="s">
        <v>789</v>
      </c>
      <c r="U422" s="81"/>
      <c r="V422" s="85" t="s">
        <v>957</v>
      </c>
      <c r="W422" s="83">
        <v>43654.67386574074</v>
      </c>
      <c r="X422" s="85" t="s">
        <v>1104</v>
      </c>
      <c r="Y422" s="81"/>
      <c r="Z422" s="81"/>
      <c r="AA422" s="87" t="s">
        <v>1512</v>
      </c>
      <c r="AB422" s="87" t="s">
        <v>1514</v>
      </c>
      <c r="AC422" s="81" t="b">
        <v>0</v>
      </c>
      <c r="AD422" s="81">
        <v>0</v>
      </c>
      <c r="AE422" s="87" t="s">
        <v>1845</v>
      </c>
      <c r="AF422" s="81" t="b">
        <v>0</v>
      </c>
      <c r="AG422" s="81" t="s">
        <v>1864</v>
      </c>
      <c r="AH422" s="81"/>
      <c r="AI422" s="87" t="s">
        <v>1832</v>
      </c>
      <c r="AJ422" s="81" t="b">
        <v>0</v>
      </c>
      <c r="AK422" s="81">
        <v>0</v>
      </c>
      <c r="AL422" s="87" t="s">
        <v>1832</v>
      </c>
      <c r="AM422" s="81" t="s">
        <v>1880</v>
      </c>
      <c r="AN422" s="81" t="b">
        <v>0</v>
      </c>
      <c r="AO422" s="87" t="s">
        <v>1514</v>
      </c>
      <c r="AP422" s="81" t="s">
        <v>176</v>
      </c>
      <c r="AQ422" s="81">
        <v>0</v>
      </c>
      <c r="AR422" s="81">
        <v>0</v>
      </c>
      <c r="AS422" s="81"/>
      <c r="AT422" s="81"/>
      <c r="AU422" s="81"/>
      <c r="AV422" s="81"/>
      <c r="AW422" s="81"/>
      <c r="AX422" s="81"/>
      <c r="AY422" s="81"/>
      <c r="AZ422" s="81"/>
      <c r="BA422">
        <v>13</v>
      </c>
      <c r="BB422" s="80" t="str">
        <f>REPLACE(INDEX(GroupVertices[Group],MATCH(Edges[[#This Row],[Vertex 1]],GroupVertices[Vertex],0)),1,1,"")</f>
        <v>4</v>
      </c>
      <c r="BC422" s="80" t="str">
        <f>REPLACE(INDEX(GroupVertices[Group],MATCH(Edges[[#This Row],[Vertex 2]],GroupVertices[Vertex],0)),1,1,"")</f>
        <v>4</v>
      </c>
    </row>
    <row r="423" spans="1:55" ht="15">
      <c r="A423" s="66" t="s">
        <v>286</v>
      </c>
      <c r="B423" s="66" t="s">
        <v>372</v>
      </c>
      <c r="C423" s="67" t="s">
        <v>3314</v>
      </c>
      <c r="D423" s="68">
        <v>8.6</v>
      </c>
      <c r="E423" s="69" t="s">
        <v>136</v>
      </c>
      <c r="F423" s="70">
        <v>16.6</v>
      </c>
      <c r="G423" s="67"/>
      <c r="H423" s="71"/>
      <c r="I423" s="72"/>
      <c r="J423" s="72"/>
      <c r="K423" s="34"/>
      <c r="L423" s="79">
        <v>423</v>
      </c>
      <c r="M423" s="79"/>
      <c r="N423" s="74"/>
      <c r="O423" s="81" t="s">
        <v>394</v>
      </c>
      <c r="P423" s="83">
        <v>43654.676666666666</v>
      </c>
      <c r="Q423" s="81" t="s">
        <v>458</v>
      </c>
      <c r="R423" s="81"/>
      <c r="S423" s="81"/>
      <c r="T423" s="81"/>
      <c r="U423" s="81"/>
      <c r="V423" s="85" t="s">
        <v>957</v>
      </c>
      <c r="W423" s="83">
        <v>43654.676666666666</v>
      </c>
      <c r="X423" s="85" t="s">
        <v>1114</v>
      </c>
      <c r="Y423" s="81"/>
      <c r="Z423" s="81"/>
      <c r="AA423" s="87" t="s">
        <v>1522</v>
      </c>
      <c r="AB423" s="87" t="s">
        <v>1515</v>
      </c>
      <c r="AC423" s="81" t="b">
        <v>0</v>
      </c>
      <c r="AD423" s="81">
        <v>2</v>
      </c>
      <c r="AE423" s="87" t="s">
        <v>1847</v>
      </c>
      <c r="AF423" s="81" t="b">
        <v>0</v>
      </c>
      <c r="AG423" s="81" t="s">
        <v>1864</v>
      </c>
      <c r="AH423" s="81"/>
      <c r="AI423" s="87" t="s">
        <v>1832</v>
      </c>
      <c r="AJ423" s="81" t="b">
        <v>0</v>
      </c>
      <c r="AK423" s="81">
        <v>0</v>
      </c>
      <c r="AL423" s="87" t="s">
        <v>1832</v>
      </c>
      <c r="AM423" s="81" t="s">
        <v>1880</v>
      </c>
      <c r="AN423" s="81" t="b">
        <v>0</v>
      </c>
      <c r="AO423" s="87" t="s">
        <v>1515</v>
      </c>
      <c r="AP423" s="81" t="s">
        <v>176</v>
      </c>
      <c r="AQ423" s="81">
        <v>0</v>
      </c>
      <c r="AR423" s="81">
        <v>0</v>
      </c>
      <c r="AS423" s="81"/>
      <c r="AT423" s="81"/>
      <c r="AU423" s="81"/>
      <c r="AV423" s="81"/>
      <c r="AW423" s="81"/>
      <c r="AX423" s="81"/>
      <c r="AY423" s="81"/>
      <c r="AZ423" s="81"/>
      <c r="BA423">
        <v>13</v>
      </c>
      <c r="BB423" s="80" t="str">
        <f>REPLACE(INDEX(GroupVertices[Group],MATCH(Edges[[#This Row],[Vertex 1]],GroupVertices[Vertex],0)),1,1,"")</f>
        <v>4</v>
      </c>
      <c r="BC423" s="80" t="str">
        <f>REPLACE(INDEX(GroupVertices[Group],MATCH(Edges[[#This Row],[Vertex 2]],GroupVertices[Vertex],0)),1,1,"")</f>
        <v>4</v>
      </c>
    </row>
    <row r="424" spans="1:55" ht="15">
      <c r="A424" s="66" t="s">
        <v>286</v>
      </c>
      <c r="B424" s="66" t="s">
        <v>372</v>
      </c>
      <c r="C424" s="67" t="s">
        <v>3314</v>
      </c>
      <c r="D424" s="68">
        <v>8.6</v>
      </c>
      <c r="E424" s="69" t="s">
        <v>136</v>
      </c>
      <c r="F424" s="70">
        <v>16.6</v>
      </c>
      <c r="G424" s="67"/>
      <c r="H424" s="71"/>
      <c r="I424" s="72"/>
      <c r="J424" s="72"/>
      <c r="K424" s="34"/>
      <c r="L424" s="79">
        <v>424</v>
      </c>
      <c r="M424" s="79"/>
      <c r="N424" s="74"/>
      <c r="O424" s="81" t="s">
        <v>394</v>
      </c>
      <c r="P424" s="83">
        <v>43654.68305555556</v>
      </c>
      <c r="Q424" s="81" t="s">
        <v>459</v>
      </c>
      <c r="R424" s="81"/>
      <c r="S424" s="81"/>
      <c r="T424" s="81"/>
      <c r="U424" s="81"/>
      <c r="V424" s="85" t="s">
        <v>957</v>
      </c>
      <c r="W424" s="83">
        <v>43654.68305555556</v>
      </c>
      <c r="X424" s="85" t="s">
        <v>1115</v>
      </c>
      <c r="Y424" s="81"/>
      <c r="Z424" s="81"/>
      <c r="AA424" s="87" t="s">
        <v>1523</v>
      </c>
      <c r="AB424" s="81"/>
      <c r="AC424" s="81" t="b">
        <v>0</v>
      </c>
      <c r="AD424" s="81">
        <v>0</v>
      </c>
      <c r="AE424" s="87" t="s">
        <v>1832</v>
      </c>
      <c r="AF424" s="81" t="b">
        <v>0</v>
      </c>
      <c r="AG424" s="81" t="s">
        <v>1864</v>
      </c>
      <c r="AH424" s="81"/>
      <c r="AI424" s="87" t="s">
        <v>1832</v>
      </c>
      <c r="AJ424" s="81" t="b">
        <v>0</v>
      </c>
      <c r="AK424" s="81">
        <v>1</v>
      </c>
      <c r="AL424" s="87" t="s">
        <v>1518</v>
      </c>
      <c r="AM424" s="81" t="s">
        <v>1880</v>
      </c>
      <c r="AN424" s="81" t="b">
        <v>0</v>
      </c>
      <c r="AO424" s="87" t="s">
        <v>1518</v>
      </c>
      <c r="AP424" s="81" t="s">
        <v>176</v>
      </c>
      <c r="AQ424" s="81">
        <v>0</v>
      </c>
      <c r="AR424" s="81">
        <v>0</v>
      </c>
      <c r="AS424" s="81"/>
      <c r="AT424" s="81"/>
      <c r="AU424" s="81"/>
      <c r="AV424" s="81"/>
      <c r="AW424" s="81"/>
      <c r="AX424" s="81"/>
      <c r="AY424" s="81"/>
      <c r="AZ424" s="81"/>
      <c r="BA424">
        <v>13</v>
      </c>
      <c r="BB424" s="80" t="str">
        <f>REPLACE(INDEX(GroupVertices[Group],MATCH(Edges[[#This Row],[Vertex 1]],GroupVertices[Vertex],0)),1,1,"")</f>
        <v>4</v>
      </c>
      <c r="BC424" s="80" t="str">
        <f>REPLACE(INDEX(GroupVertices[Group],MATCH(Edges[[#This Row],[Vertex 2]],GroupVertices[Vertex],0)),1,1,"")</f>
        <v>4</v>
      </c>
    </row>
    <row r="425" spans="1:55" ht="15">
      <c r="A425" s="66" t="s">
        <v>286</v>
      </c>
      <c r="B425" s="66" t="s">
        <v>372</v>
      </c>
      <c r="C425" s="67" t="s">
        <v>3314</v>
      </c>
      <c r="D425" s="68">
        <v>8.6</v>
      </c>
      <c r="E425" s="69" t="s">
        <v>136</v>
      </c>
      <c r="F425" s="70">
        <v>16.6</v>
      </c>
      <c r="G425" s="67"/>
      <c r="H425" s="71"/>
      <c r="I425" s="72"/>
      <c r="J425" s="72"/>
      <c r="K425" s="34"/>
      <c r="L425" s="79">
        <v>425</v>
      </c>
      <c r="M425" s="79"/>
      <c r="N425" s="74"/>
      <c r="O425" s="81" t="s">
        <v>394</v>
      </c>
      <c r="P425" s="83">
        <v>43654.712800925925</v>
      </c>
      <c r="Q425" s="81" t="s">
        <v>460</v>
      </c>
      <c r="R425" s="85" t="s">
        <v>694</v>
      </c>
      <c r="S425" s="81" t="s">
        <v>747</v>
      </c>
      <c r="T425" s="81"/>
      <c r="U425" s="81"/>
      <c r="V425" s="85" t="s">
        <v>957</v>
      </c>
      <c r="W425" s="83">
        <v>43654.712800925925</v>
      </c>
      <c r="X425" s="85" t="s">
        <v>1116</v>
      </c>
      <c r="Y425" s="81"/>
      <c r="Z425" s="81"/>
      <c r="AA425" s="87" t="s">
        <v>1524</v>
      </c>
      <c r="AB425" s="87" t="s">
        <v>1515</v>
      </c>
      <c r="AC425" s="81" t="b">
        <v>0</v>
      </c>
      <c r="AD425" s="81">
        <v>1</v>
      </c>
      <c r="AE425" s="87" t="s">
        <v>1847</v>
      </c>
      <c r="AF425" s="81" t="b">
        <v>1</v>
      </c>
      <c r="AG425" s="81" t="s">
        <v>1864</v>
      </c>
      <c r="AH425" s="81"/>
      <c r="AI425" s="87" t="s">
        <v>1871</v>
      </c>
      <c r="AJ425" s="81" t="b">
        <v>0</v>
      </c>
      <c r="AK425" s="81">
        <v>1</v>
      </c>
      <c r="AL425" s="87" t="s">
        <v>1832</v>
      </c>
      <c r="AM425" s="81" t="s">
        <v>1880</v>
      </c>
      <c r="AN425" s="81" t="b">
        <v>0</v>
      </c>
      <c r="AO425" s="87" t="s">
        <v>1515</v>
      </c>
      <c r="AP425" s="81" t="s">
        <v>176</v>
      </c>
      <c r="AQ425" s="81">
        <v>0</v>
      </c>
      <c r="AR425" s="81">
        <v>0</v>
      </c>
      <c r="AS425" s="81"/>
      <c r="AT425" s="81"/>
      <c r="AU425" s="81"/>
      <c r="AV425" s="81"/>
      <c r="AW425" s="81"/>
      <c r="AX425" s="81"/>
      <c r="AY425" s="81"/>
      <c r="AZ425" s="81"/>
      <c r="BA425">
        <v>13</v>
      </c>
      <c r="BB425" s="80" t="str">
        <f>REPLACE(INDEX(GroupVertices[Group],MATCH(Edges[[#This Row],[Vertex 1]],GroupVertices[Vertex],0)),1,1,"")</f>
        <v>4</v>
      </c>
      <c r="BC425" s="80" t="str">
        <f>REPLACE(INDEX(GroupVertices[Group],MATCH(Edges[[#This Row],[Vertex 2]],GroupVertices[Vertex],0)),1,1,"")</f>
        <v>4</v>
      </c>
    </row>
    <row r="426" spans="1:55" ht="15">
      <c r="A426" s="66" t="s">
        <v>286</v>
      </c>
      <c r="B426" s="66" t="s">
        <v>372</v>
      </c>
      <c r="C426" s="67" t="s">
        <v>3314</v>
      </c>
      <c r="D426" s="68">
        <v>8.6</v>
      </c>
      <c r="E426" s="69" t="s">
        <v>136</v>
      </c>
      <c r="F426" s="70">
        <v>16.6</v>
      </c>
      <c r="G426" s="67"/>
      <c r="H426" s="71"/>
      <c r="I426" s="72"/>
      <c r="J426" s="72"/>
      <c r="K426" s="34"/>
      <c r="L426" s="79">
        <v>426</v>
      </c>
      <c r="M426" s="79"/>
      <c r="N426" s="74"/>
      <c r="O426" s="81" t="s">
        <v>394</v>
      </c>
      <c r="P426" s="83">
        <v>43655.03158564815</v>
      </c>
      <c r="Q426" s="81" t="s">
        <v>448</v>
      </c>
      <c r="R426" s="81"/>
      <c r="S426" s="81"/>
      <c r="T426" s="81"/>
      <c r="U426" s="81"/>
      <c r="V426" s="85" t="s">
        <v>957</v>
      </c>
      <c r="W426" s="83">
        <v>43655.03158564815</v>
      </c>
      <c r="X426" s="85" t="s">
        <v>1117</v>
      </c>
      <c r="Y426" s="81"/>
      <c r="Z426" s="81"/>
      <c r="AA426" s="87" t="s">
        <v>1525</v>
      </c>
      <c r="AB426" s="81"/>
      <c r="AC426" s="81" t="b">
        <v>0</v>
      </c>
      <c r="AD426" s="81">
        <v>0</v>
      </c>
      <c r="AE426" s="87" t="s">
        <v>1832</v>
      </c>
      <c r="AF426" s="81" t="b">
        <v>0</v>
      </c>
      <c r="AG426" s="81" t="s">
        <v>1864</v>
      </c>
      <c r="AH426" s="81"/>
      <c r="AI426" s="87" t="s">
        <v>1832</v>
      </c>
      <c r="AJ426" s="81" t="b">
        <v>0</v>
      </c>
      <c r="AK426" s="81">
        <v>2</v>
      </c>
      <c r="AL426" s="87" t="s">
        <v>1517</v>
      </c>
      <c r="AM426" s="81" t="s">
        <v>1880</v>
      </c>
      <c r="AN426" s="81" t="b">
        <v>0</v>
      </c>
      <c r="AO426" s="87" t="s">
        <v>1517</v>
      </c>
      <c r="AP426" s="81" t="s">
        <v>176</v>
      </c>
      <c r="AQ426" s="81">
        <v>0</v>
      </c>
      <c r="AR426" s="81">
        <v>0</v>
      </c>
      <c r="AS426" s="81"/>
      <c r="AT426" s="81"/>
      <c r="AU426" s="81"/>
      <c r="AV426" s="81"/>
      <c r="AW426" s="81"/>
      <c r="AX426" s="81"/>
      <c r="AY426" s="81"/>
      <c r="AZ426" s="81"/>
      <c r="BA426">
        <v>13</v>
      </c>
      <c r="BB426" s="80" t="str">
        <f>REPLACE(INDEX(GroupVertices[Group],MATCH(Edges[[#This Row],[Vertex 1]],GroupVertices[Vertex],0)),1,1,"")</f>
        <v>4</v>
      </c>
      <c r="BC426" s="80" t="str">
        <f>REPLACE(INDEX(GroupVertices[Group],MATCH(Edges[[#This Row],[Vertex 2]],GroupVertices[Vertex],0)),1,1,"")</f>
        <v>4</v>
      </c>
    </row>
    <row r="427" spans="1:55" ht="15">
      <c r="A427" s="66" t="s">
        <v>286</v>
      </c>
      <c r="B427" s="66" t="s">
        <v>372</v>
      </c>
      <c r="C427" s="67" t="s">
        <v>3314</v>
      </c>
      <c r="D427" s="68">
        <v>8.6</v>
      </c>
      <c r="E427" s="69" t="s">
        <v>136</v>
      </c>
      <c r="F427" s="70">
        <v>16.6</v>
      </c>
      <c r="G427" s="67"/>
      <c r="H427" s="71"/>
      <c r="I427" s="72"/>
      <c r="J427" s="72"/>
      <c r="K427" s="34"/>
      <c r="L427" s="79">
        <v>427</v>
      </c>
      <c r="M427" s="79"/>
      <c r="N427" s="74"/>
      <c r="O427" s="81" t="s">
        <v>394</v>
      </c>
      <c r="P427" s="83">
        <v>43655.26006944444</v>
      </c>
      <c r="Q427" s="81" t="s">
        <v>468</v>
      </c>
      <c r="R427" s="85" t="s">
        <v>697</v>
      </c>
      <c r="S427" s="81" t="s">
        <v>747</v>
      </c>
      <c r="T427" s="81" t="s">
        <v>797</v>
      </c>
      <c r="U427" s="81"/>
      <c r="V427" s="85" t="s">
        <v>957</v>
      </c>
      <c r="W427" s="83">
        <v>43655.26006944444</v>
      </c>
      <c r="X427" s="85" t="s">
        <v>1125</v>
      </c>
      <c r="Y427" s="81"/>
      <c r="Z427" s="81"/>
      <c r="AA427" s="87" t="s">
        <v>1533</v>
      </c>
      <c r="AB427" s="81"/>
      <c r="AC427" s="81" t="b">
        <v>0</v>
      </c>
      <c r="AD427" s="81">
        <v>1</v>
      </c>
      <c r="AE427" s="87" t="s">
        <v>1832</v>
      </c>
      <c r="AF427" s="81" t="b">
        <v>1</v>
      </c>
      <c r="AG427" s="81" t="s">
        <v>1864</v>
      </c>
      <c r="AH427" s="81"/>
      <c r="AI427" s="87" t="s">
        <v>1873</v>
      </c>
      <c r="AJ427" s="81" t="b">
        <v>0</v>
      </c>
      <c r="AK427" s="81">
        <v>0</v>
      </c>
      <c r="AL427" s="87" t="s">
        <v>1832</v>
      </c>
      <c r="AM427" s="81" t="s">
        <v>1880</v>
      </c>
      <c r="AN427" s="81" t="b">
        <v>0</v>
      </c>
      <c r="AO427" s="87" t="s">
        <v>1533</v>
      </c>
      <c r="AP427" s="81" t="s">
        <v>176</v>
      </c>
      <c r="AQ427" s="81">
        <v>0</v>
      </c>
      <c r="AR427" s="81">
        <v>0</v>
      </c>
      <c r="AS427" s="81"/>
      <c r="AT427" s="81"/>
      <c r="AU427" s="81"/>
      <c r="AV427" s="81"/>
      <c r="AW427" s="81"/>
      <c r="AX427" s="81"/>
      <c r="AY427" s="81"/>
      <c r="AZ427" s="81"/>
      <c r="BA427">
        <v>13</v>
      </c>
      <c r="BB427" s="80" t="str">
        <f>REPLACE(INDEX(GroupVertices[Group],MATCH(Edges[[#This Row],[Vertex 1]],GroupVertices[Vertex],0)),1,1,"")</f>
        <v>4</v>
      </c>
      <c r="BC427" s="80" t="str">
        <f>REPLACE(INDEX(GroupVertices[Group],MATCH(Edges[[#This Row],[Vertex 2]],GroupVertices[Vertex],0)),1,1,"")</f>
        <v>4</v>
      </c>
    </row>
    <row r="428" spans="1:55" ht="15">
      <c r="A428" s="66" t="s">
        <v>291</v>
      </c>
      <c r="B428" s="66" t="s">
        <v>348</v>
      </c>
      <c r="C428" s="67" t="s">
        <v>3313</v>
      </c>
      <c r="D428" s="68">
        <v>5.333333333333334</v>
      </c>
      <c r="E428" s="69" t="s">
        <v>136</v>
      </c>
      <c r="F428" s="70">
        <v>27.333333333333332</v>
      </c>
      <c r="G428" s="67"/>
      <c r="H428" s="71"/>
      <c r="I428" s="72"/>
      <c r="J428" s="72"/>
      <c r="K428" s="34"/>
      <c r="L428" s="79">
        <v>428</v>
      </c>
      <c r="M428" s="79"/>
      <c r="N428" s="74"/>
      <c r="O428" s="81" t="s">
        <v>394</v>
      </c>
      <c r="P428" s="83">
        <v>43648.76157407407</v>
      </c>
      <c r="Q428" s="81" t="s">
        <v>409</v>
      </c>
      <c r="R428" s="81"/>
      <c r="S428" s="81"/>
      <c r="T428" s="81"/>
      <c r="U428" s="81"/>
      <c r="V428" s="85" t="s">
        <v>962</v>
      </c>
      <c r="W428" s="83">
        <v>43648.76157407407</v>
      </c>
      <c r="X428" s="85" t="s">
        <v>1126</v>
      </c>
      <c r="Y428" s="81"/>
      <c r="Z428" s="81"/>
      <c r="AA428" s="87" t="s">
        <v>1534</v>
      </c>
      <c r="AB428" s="81"/>
      <c r="AC428" s="81" t="b">
        <v>0</v>
      </c>
      <c r="AD428" s="81">
        <v>0</v>
      </c>
      <c r="AE428" s="87" t="s">
        <v>1832</v>
      </c>
      <c r="AF428" s="81" t="b">
        <v>0</v>
      </c>
      <c r="AG428" s="81" t="s">
        <v>1864</v>
      </c>
      <c r="AH428" s="81"/>
      <c r="AI428" s="87" t="s">
        <v>1832</v>
      </c>
      <c r="AJ428" s="81" t="b">
        <v>0</v>
      </c>
      <c r="AK428" s="81">
        <v>3</v>
      </c>
      <c r="AL428" s="87" t="s">
        <v>1735</v>
      </c>
      <c r="AM428" s="81" t="s">
        <v>1894</v>
      </c>
      <c r="AN428" s="81" t="b">
        <v>0</v>
      </c>
      <c r="AO428" s="87" t="s">
        <v>1735</v>
      </c>
      <c r="AP428" s="81" t="s">
        <v>176</v>
      </c>
      <c r="AQ428" s="81">
        <v>0</v>
      </c>
      <c r="AR428" s="81">
        <v>0</v>
      </c>
      <c r="AS428" s="81"/>
      <c r="AT428" s="81"/>
      <c r="AU428" s="81"/>
      <c r="AV428" s="81"/>
      <c r="AW428" s="81"/>
      <c r="AX428" s="81"/>
      <c r="AY428" s="81"/>
      <c r="AZ428" s="81"/>
      <c r="BA428">
        <v>6</v>
      </c>
      <c r="BB428" s="80" t="str">
        <f>REPLACE(INDEX(GroupVertices[Group],MATCH(Edges[[#This Row],[Vertex 1]],GroupVertices[Vertex],0)),1,1,"")</f>
        <v>1</v>
      </c>
      <c r="BC428" s="80" t="str">
        <f>REPLACE(INDEX(GroupVertices[Group],MATCH(Edges[[#This Row],[Vertex 2]],GroupVertices[Vertex],0)),1,1,"")</f>
        <v>3</v>
      </c>
    </row>
    <row r="429" spans="1:55" ht="15">
      <c r="A429" s="66" t="s">
        <v>291</v>
      </c>
      <c r="B429" s="66" t="s">
        <v>303</v>
      </c>
      <c r="C429" s="67" t="s">
        <v>3315</v>
      </c>
      <c r="D429" s="68">
        <v>10</v>
      </c>
      <c r="E429" s="69" t="s">
        <v>136</v>
      </c>
      <c r="F429" s="70">
        <v>12</v>
      </c>
      <c r="G429" s="67"/>
      <c r="H429" s="71"/>
      <c r="I429" s="72"/>
      <c r="J429" s="72"/>
      <c r="K429" s="34"/>
      <c r="L429" s="79">
        <v>429</v>
      </c>
      <c r="M429" s="79"/>
      <c r="N429" s="74"/>
      <c r="O429" s="81" t="s">
        <v>394</v>
      </c>
      <c r="P429" s="83">
        <v>43648.76157407407</v>
      </c>
      <c r="Q429" s="81" t="s">
        <v>409</v>
      </c>
      <c r="R429" s="81"/>
      <c r="S429" s="81"/>
      <c r="T429" s="81"/>
      <c r="U429" s="81"/>
      <c r="V429" s="85" t="s">
        <v>962</v>
      </c>
      <c r="W429" s="83">
        <v>43648.76157407407</v>
      </c>
      <c r="X429" s="85" t="s">
        <v>1126</v>
      </c>
      <c r="Y429" s="81"/>
      <c r="Z429" s="81"/>
      <c r="AA429" s="87" t="s">
        <v>1534</v>
      </c>
      <c r="AB429" s="81"/>
      <c r="AC429" s="81" t="b">
        <v>0</v>
      </c>
      <c r="AD429" s="81">
        <v>0</v>
      </c>
      <c r="AE429" s="87" t="s">
        <v>1832</v>
      </c>
      <c r="AF429" s="81" t="b">
        <v>0</v>
      </c>
      <c r="AG429" s="81" t="s">
        <v>1864</v>
      </c>
      <c r="AH429" s="81"/>
      <c r="AI429" s="87" t="s">
        <v>1832</v>
      </c>
      <c r="AJ429" s="81" t="b">
        <v>0</v>
      </c>
      <c r="AK429" s="81">
        <v>3</v>
      </c>
      <c r="AL429" s="87" t="s">
        <v>1735</v>
      </c>
      <c r="AM429" s="81" t="s">
        <v>1894</v>
      </c>
      <c r="AN429" s="81" t="b">
        <v>0</v>
      </c>
      <c r="AO429" s="87" t="s">
        <v>1735</v>
      </c>
      <c r="AP429" s="81" t="s">
        <v>176</v>
      </c>
      <c r="AQ429" s="81">
        <v>0</v>
      </c>
      <c r="AR429" s="81">
        <v>0</v>
      </c>
      <c r="AS429" s="81"/>
      <c r="AT429" s="81"/>
      <c r="AU429" s="81"/>
      <c r="AV429" s="81"/>
      <c r="AW429" s="81"/>
      <c r="AX429" s="81"/>
      <c r="AY429" s="81"/>
      <c r="AZ429" s="81"/>
      <c r="BA429">
        <v>16</v>
      </c>
      <c r="BB429" s="80" t="str">
        <f>REPLACE(INDEX(GroupVertices[Group],MATCH(Edges[[#This Row],[Vertex 1]],GroupVertices[Vertex],0)),1,1,"")</f>
        <v>1</v>
      </c>
      <c r="BC429" s="80" t="str">
        <f>REPLACE(INDEX(GroupVertices[Group],MATCH(Edges[[#This Row],[Vertex 2]],GroupVertices[Vertex],0)),1,1,"")</f>
        <v>1</v>
      </c>
    </row>
    <row r="430" spans="1:55" ht="15">
      <c r="A430" s="66" t="s">
        <v>291</v>
      </c>
      <c r="B430" s="66" t="s">
        <v>348</v>
      </c>
      <c r="C430" s="67" t="s">
        <v>3313</v>
      </c>
      <c r="D430" s="68">
        <v>5.333333333333334</v>
      </c>
      <c r="E430" s="69" t="s">
        <v>136</v>
      </c>
      <c r="F430" s="70">
        <v>27.333333333333332</v>
      </c>
      <c r="G430" s="67"/>
      <c r="H430" s="71"/>
      <c r="I430" s="72"/>
      <c r="J430" s="72"/>
      <c r="K430" s="34"/>
      <c r="L430" s="79">
        <v>430</v>
      </c>
      <c r="M430" s="79"/>
      <c r="N430" s="74"/>
      <c r="O430" s="81" t="s">
        <v>394</v>
      </c>
      <c r="P430" s="83">
        <v>43648.928136574075</v>
      </c>
      <c r="Q430" s="81" t="s">
        <v>409</v>
      </c>
      <c r="R430" s="81"/>
      <c r="S430" s="81"/>
      <c r="T430" s="81"/>
      <c r="U430" s="81"/>
      <c r="V430" s="85" t="s">
        <v>962</v>
      </c>
      <c r="W430" s="83">
        <v>43648.928136574075</v>
      </c>
      <c r="X430" s="85" t="s">
        <v>1127</v>
      </c>
      <c r="Y430" s="81"/>
      <c r="Z430" s="81"/>
      <c r="AA430" s="87" t="s">
        <v>1535</v>
      </c>
      <c r="AB430" s="81"/>
      <c r="AC430" s="81" t="b">
        <v>0</v>
      </c>
      <c r="AD430" s="81">
        <v>0</v>
      </c>
      <c r="AE430" s="87" t="s">
        <v>1832</v>
      </c>
      <c r="AF430" s="81" t="b">
        <v>0</v>
      </c>
      <c r="AG430" s="81" t="s">
        <v>1864</v>
      </c>
      <c r="AH430" s="81"/>
      <c r="AI430" s="87" t="s">
        <v>1832</v>
      </c>
      <c r="AJ430" s="81" t="b">
        <v>0</v>
      </c>
      <c r="AK430" s="81">
        <v>3</v>
      </c>
      <c r="AL430" s="87" t="s">
        <v>1736</v>
      </c>
      <c r="AM430" s="81" t="s">
        <v>1894</v>
      </c>
      <c r="AN430" s="81" t="b">
        <v>0</v>
      </c>
      <c r="AO430" s="87" t="s">
        <v>1736</v>
      </c>
      <c r="AP430" s="81" t="s">
        <v>176</v>
      </c>
      <c r="AQ430" s="81">
        <v>0</v>
      </c>
      <c r="AR430" s="81">
        <v>0</v>
      </c>
      <c r="AS430" s="81"/>
      <c r="AT430" s="81"/>
      <c r="AU430" s="81"/>
      <c r="AV430" s="81"/>
      <c r="AW430" s="81"/>
      <c r="AX430" s="81"/>
      <c r="AY430" s="81"/>
      <c r="AZ430" s="81"/>
      <c r="BA430">
        <v>6</v>
      </c>
      <c r="BB430" s="80" t="str">
        <f>REPLACE(INDEX(GroupVertices[Group],MATCH(Edges[[#This Row],[Vertex 1]],GroupVertices[Vertex],0)),1,1,"")</f>
        <v>1</v>
      </c>
      <c r="BC430" s="80" t="str">
        <f>REPLACE(INDEX(GroupVertices[Group],MATCH(Edges[[#This Row],[Vertex 2]],GroupVertices[Vertex],0)),1,1,"")</f>
        <v>3</v>
      </c>
    </row>
    <row r="431" spans="1:55" ht="15">
      <c r="A431" s="66" t="s">
        <v>291</v>
      </c>
      <c r="B431" s="66" t="s">
        <v>303</v>
      </c>
      <c r="C431" s="67" t="s">
        <v>3315</v>
      </c>
      <c r="D431" s="68">
        <v>10</v>
      </c>
      <c r="E431" s="69" t="s">
        <v>136</v>
      </c>
      <c r="F431" s="70">
        <v>12</v>
      </c>
      <c r="G431" s="67"/>
      <c r="H431" s="71"/>
      <c r="I431" s="72"/>
      <c r="J431" s="72"/>
      <c r="K431" s="34"/>
      <c r="L431" s="79">
        <v>431</v>
      </c>
      <c r="M431" s="79"/>
      <c r="N431" s="74"/>
      <c r="O431" s="81" t="s">
        <v>394</v>
      </c>
      <c r="P431" s="83">
        <v>43648.928136574075</v>
      </c>
      <c r="Q431" s="81" t="s">
        <v>409</v>
      </c>
      <c r="R431" s="81"/>
      <c r="S431" s="81"/>
      <c r="T431" s="81"/>
      <c r="U431" s="81"/>
      <c r="V431" s="85" t="s">
        <v>962</v>
      </c>
      <c r="W431" s="83">
        <v>43648.928136574075</v>
      </c>
      <c r="X431" s="85" t="s">
        <v>1127</v>
      </c>
      <c r="Y431" s="81"/>
      <c r="Z431" s="81"/>
      <c r="AA431" s="87" t="s">
        <v>1535</v>
      </c>
      <c r="AB431" s="81"/>
      <c r="AC431" s="81" t="b">
        <v>0</v>
      </c>
      <c r="AD431" s="81">
        <v>0</v>
      </c>
      <c r="AE431" s="87" t="s">
        <v>1832</v>
      </c>
      <c r="AF431" s="81" t="b">
        <v>0</v>
      </c>
      <c r="AG431" s="81" t="s">
        <v>1864</v>
      </c>
      <c r="AH431" s="81"/>
      <c r="AI431" s="87" t="s">
        <v>1832</v>
      </c>
      <c r="AJ431" s="81" t="b">
        <v>0</v>
      </c>
      <c r="AK431" s="81">
        <v>3</v>
      </c>
      <c r="AL431" s="87" t="s">
        <v>1736</v>
      </c>
      <c r="AM431" s="81" t="s">
        <v>1894</v>
      </c>
      <c r="AN431" s="81" t="b">
        <v>0</v>
      </c>
      <c r="AO431" s="87" t="s">
        <v>1736</v>
      </c>
      <c r="AP431" s="81" t="s">
        <v>176</v>
      </c>
      <c r="AQ431" s="81">
        <v>0</v>
      </c>
      <c r="AR431" s="81">
        <v>0</v>
      </c>
      <c r="AS431" s="81"/>
      <c r="AT431" s="81"/>
      <c r="AU431" s="81"/>
      <c r="AV431" s="81"/>
      <c r="AW431" s="81"/>
      <c r="AX431" s="81"/>
      <c r="AY431" s="81"/>
      <c r="AZ431" s="81"/>
      <c r="BA431">
        <v>16</v>
      </c>
      <c r="BB431" s="80" t="str">
        <f>REPLACE(INDEX(GroupVertices[Group],MATCH(Edges[[#This Row],[Vertex 1]],GroupVertices[Vertex],0)),1,1,"")</f>
        <v>1</v>
      </c>
      <c r="BC431" s="80" t="str">
        <f>REPLACE(INDEX(GroupVertices[Group],MATCH(Edges[[#This Row],[Vertex 2]],GroupVertices[Vertex],0)),1,1,"")</f>
        <v>1</v>
      </c>
    </row>
    <row r="432" spans="1:55" ht="15">
      <c r="A432" s="66" t="s">
        <v>291</v>
      </c>
      <c r="B432" s="66" t="s">
        <v>348</v>
      </c>
      <c r="C432" s="67" t="s">
        <v>3313</v>
      </c>
      <c r="D432" s="68">
        <v>5.333333333333334</v>
      </c>
      <c r="E432" s="69" t="s">
        <v>136</v>
      </c>
      <c r="F432" s="70">
        <v>27.333333333333332</v>
      </c>
      <c r="G432" s="67"/>
      <c r="H432" s="71"/>
      <c r="I432" s="72"/>
      <c r="J432" s="72"/>
      <c r="K432" s="34"/>
      <c r="L432" s="79">
        <v>432</v>
      </c>
      <c r="M432" s="79"/>
      <c r="N432" s="74"/>
      <c r="O432" s="81" t="s">
        <v>394</v>
      </c>
      <c r="P432" s="83">
        <v>43649.511354166665</v>
      </c>
      <c r="Q432" s="81" t="s">
        <v>409</v>
      </c>
      <c r="R432" s="81"/>
      <c r="S432" s="81"/>
      <c r="T432" s="81"/>
      <c r="U432" s="81"/>
      <c r="V432" s="85" t="s">
        <v>962</v>
      </c>
      <c r="W432" s="83">
        <v>43649.511354166665</v>
      </c>
      <c r="X432" s="85" t="s">
        <v>1128</v>
      </c>
      <c r="Y432" s="81"/>
      <c r="Z432" s="81"/>
      <c r="AA432" s="87" t="s">
        <v>1536</v>
      </c>
      <c r="AB432" s="81"/>
      <c r="AC432" s="81" t="b">
        <v>0</v>
      </c>
      <c r="AD432" s="81">
        <v>0</v>
      </c>
      <c r="AE432" s="87" t="s">
        <v>1832</v>
      </c>
      <c r="AF432" s="81" t="b">
        <v>0</v>
      </c>
      <c r="AG432" s="81" t="s">
        <v>1864</v>
      </c>
      <c r="AH432" s="81"/>
      <c r="AI432" s="87" t="s">
        <v>1832</v>
      </c>
      <c r="AJ432" s="81" t="b">
        <v>0</v>
      </c>
      <c r="AK432" s="81">
        <v>2</v>
      </c>
      <c r="AL432" s="87" t="s">
        <v>1737</v>
      </c>
      <c r="AM432" s="81" t="s">
        <v>1894</v>
      </c>
      <c r="AN432" s="81" t="b">
        <v>0</v>
      </c>
      <c r="AO432" s="87" t="s">
        <v>1737</v>
      </c>
      <c r="AP432" s="81" t="s">
        <v>176</v>
      </c>
      <c r="AQ432" s="81">
        <v>0</v>
      </c>
      <c r="AR432" s="81">
        <v>0</v>
      </c>
      <c r="AS432" s="81"/>
      <c r="AT432" s="81"/>
      <c r="AU432" s="81"/>
      <c r="AV432" s="81"/>
      <c r="AW432" s="81"/>
      <c r="AX432" s="81"/>
      <c r="AY432" s="81"/>
      <c r="AZ432" s="81"/>
      <c r="BA432">
        <v>6</v>
      </c>
      <c r="BB432" s="80" t="str">
        <f>REPLACE(INDEX(GroupVertices[Group],MATCH(Edges[[#This Row],[Vertex 1]],GroupVertices[Vertex],0)),1,1,"")</f>
        <v>1</v>
      </c>
      <c r="BC432" s="80" t="str">
        <f>REPLACE(INDEX(GroupVertices[Group],MATCH(Edges[[#This Row],[Vertex 2]],GroupVertices[Vertex],0)),1,1,"")</f>
        <v>3</v>
      </c>
    </row>
    <row r="433" spans="1:55" ht="15">
      <c r="A433" s="66" t="s">
        <v>291</v>
      </c>
      <c r="B433" s="66" t="s">
        <v>303</v>
      </c>
      <c r="C433" s="67" t="s">
        <v>3315</v>
      </c>
      <c r="D433" s="68">
        <v>10</v>
      </c>
      <c r="E433" s="69" t="s">
        <v>136</v>
      </c>
      <c r="F433" s="70">
        <v>12</v>
      </c>
      <c r="G433" s="67"/>
      <c r="H433" s="71"/>
      <c r="I433" s="72"/>
      <c r="J433" s="72"/>
      <c r="K433" s="34"/>
      <c r="L433" s="79">
        <v>433</v>
      </c>
      <c r="M433" s="79"/>
      <c r="N433" s="74"/>
      <c r="O433" s="81" t="s">
        <v>394</v>
      </c>
      <c r="P433" s="83">
        <v>43649.511354166665</v>
      </c>
      <c r="Q433" s="81" t="s">
        <v>409</v>
      </c>
      <c r="R433" s="81"/>
      <c r="S433" s="81"/>
      <c r="T433" s="81"/>
      <c r="U433" s="81"/>
      <c r="V433" s="85" t="s">
        <v>962</v>
      </c>
      <c r="W433" s="83">
        <v>43649.511354166665</v>
      </c>
      <c r="X433" s="85" t="s">
        <v>1128</v>
      </c>
      <c r="Y433" s="81"/>
      <c r="Z433" s="81"/>
      <c r="AA433" s="87" t="s">
        <v>1536</v>
      </c>
      <c r="AB433" s="81"/>
      <c r="AC433" s="81" t="b">
        <v>0</v>
      </c>
      <c r="AD433" s="81">
        <v>0</v>
      </c>
      <c r="AE433" s="87" t="s">
        <v>1832</v>
      </c>
      <c r="AF433" s="81" t="b">
        <v>0</v>
      </c>
      <c r="AG433" s="81" t="s">
        <v>1864</v>
      </c>
      <c r="AH433" s="81"/>
      <c r="AI433" s="87" t="s">
        <v>1832</v>
      </c>
      <c r="AJ433" s="81" t="b">
        <v>0</v>
      </c>
      <c r="AK433" s="81">
        <v>2</v>
      </c>
      <c r="AL433" s="87" t="s">
        <v>1737</v>
      </c>
      <c r="AM433" s="81" t="s">
        <v>1894</v>
      </c>
      <c r="AN433" s="81" t="b">
        <v>0</v>
      </c>
      <c r="AO433" s="87" t="s">
        <v>1737</v>
      </c>
      <c r="AP433" s="81" t="s">
        <v>176</v>
      </c>
      <c r="AQ433" s="81">
        <v>0</v>
      </c>
      <c r="AR433" s="81">
        <v>0</v>
      </c>
      <c r="AS433" s="81"/>
      <c r="AT433" s="81"/>
      <c r="AU433" s="81"/>
      <c r="AV433" s="81"/>
      <c r="AW433" s="81"/>
      <c r="AX433" s="81"/>
      <c r="AY433" s="81"/>
      <c r="AZ433" s="81"/>
      <c r="BA433">
        <v>16</v>
      </c>
      <c r="BB433" s="80" t="str">
        <f>REPLACE(INDEX(GroupVertices[Group],MATCH(Edges[[#This Row],[Vertex 1]],GroupVertices[Vertex],0)),1,1,"")</f>
        <v>1</v>
      </c>
      <c r="BC433" s="80" t="str">
        <f>REPLACE(INDEX(GroupVertices[Group],MATCH(Edges[[#This Row],[Vertex 2]],GroupVertices[Vertex],0)),1,1,"")</f>
        <v>1</v>
      </c>
    </row>
    <row r="434" spans="1:55" ht="15">
      <c r="A434" s="66" t="s">
        <v>291</v>
      </c>
      <c r="B434" s="66" t="s">
        <v>303</v>
      </c>
      <c r="C434" s="67" t="s">
        <v>3315</v>
      </c>
      <c r="D434" s="68">
        <v>10</v>
      </c>
      <c r="E434" s="69" t="s">
        <v>136</v>
      </c>
      <c r="F434" s="70">
        <v>12</v>
      </c>
      <c r="G434" s="67"/>
      <c r="H434" s="71"/>
      <c r="I434" s="72"/>
      <c r="J434" s="72"/>
      <c r="K434" s="34"/>
      <c r="L434" s="79">
        <v>434</v>
      </c>
      <c r="M434" s="79"/>
      <c r="N434" s="74"/>
      <c r="O434" s="81" t="s">
        <v>394</v>
      </c>
      <c r="P434" s="83">
        <v>43649.55320601852</v>
      </c>
      <c r="Q434" s="81" t="s">
        <v>410</v>
      </c>
      <c r="R434" s="81"/>
      <c r="S434" s="81"/>
      <c r="T434" s="81"/>
      <c r="U434" s="81"/>
      <c r="V434" s="85" t="s">
        <v>962</v>
      </c>
      <c r="W434" s="83">
        <v>43649.55320601852</v>
      </c>
      <c r="X434" s="85" t="s">
        <v>1129</v>
      </c>
      <c r="Y434" s="81"/>
      <c r="Z434" s="81"/>
      <c r="AA434" s="87" t="s">
        <v>1537</v>
      </c>
      <c r="AB434" s="81"/>
      <c r="AC434" s="81" t="b">
        <v>0</v>
      </c>
      <c r="AD434" s="81">
        <v>0</v>
      </c>
      <c r="AE434" s="87" t="s">
        <v>1832</v>
      </c>
      <c r="AF434" s="81" t="b">
        <v>0</v>
      </c>
      <c r="AG434" s="81" t="s">
        <v>1864</v>
      </c>
      <c r="AH434" s="81"/>
      <c r="AI434" s="87" t="s">
        <v>1832</v>
      </c>
      <c r="AJ434" s="81" t="b">
        <v>0</v>
      </c>
      <c r="AK434" s="81">
        <v>3</v>
      </c>
      <c r="AL434" s="87" t="s">
        <v>1793</v>
      </c>
      <c r="AM434" s="81" t="s">
        <v>1894</v>
      </c>
      <c r="AN434" s="81" t="b">
        <v>0</v>
      </c>
      <c r="AO434" s="87" t="s">
        <v>1793</v>
      </c>
      <c r="AP434" s="81" t="s">
        <v>176</v>
      </c>
      <c r="AQ434" s="81">
        <v>0</v>
      </c>
      <c r="AR434" s="81">
        <v>0</v>
      </c>
      <c r="AS434" s="81"/>
      <c r="AT434" s="81"/>
      <c r="AU434" s="81"/>
      <c r="AV434" s="81"/>
      <c r="AW434" s="81"/>
      <c r="AX434" s="81"/>
      <c r="AY434" s="81"/>
      <c r="AZ434" s="81"/>
      <c r="BA434">
        <v>16</v>
      </c>
      <c r="BB434" s="80" t="str">
        <f>REPLACE(INDEX(GroupVertices[Group],MATCH(Edges[[#This Row],[Vertex 1]],GroupVertices[Vertex],0)),1,1,"")</f>
        <v>1</v>
      </c>
      <c r="BC434" s="80" t="str">
        <f>REPLACE(INDEX(GroupVertices[Group],MATCH(Edges[[#This Row],[Vertex 2]],GroupVertices[Vertex],0)),1,1,"")</f>
        <v>1</v>
      </c>
    </row>
    <row r="435" spans="1:55" ht="15">
      <c r="A435" s="66" t="s">
        <v>291</v>
      </c>
      <c r="B435" s="66" t="s">
        <v>303</v>
      </c>
      <c r="C435" s="67" t="s">
        <v>3315</v>
      </c>
      <c r="D435" s="68">
        <v>10</v>
      </c>
      <c r="E435" s="69" t="s">
        <v>136</v>
      </c>
      <c r="F435" s="70">
        <v>12</v>
      </c>
      <c r="G435" s="67"/>
      <c r="H435" s="71"/>
      <c r="I435" s="72"/>
      <c r="J435" s="72"/>
      <c r="K435" s="34"/>
      <c r="L435" s="79">
        <v>435</v>
      </c>
      <c r="M435" s="79"/>
      <c r="N435" s="74"/>
      <c r="O435" s="81" t="s">
        <v>394</v>
      </c>
      <c r="P435" s="83">
        <v>43649.761354166665</v>
      </c>
      <c r="Q435" s="81" t="s">
        <v>410</v>
      </c>
      <c r="R435" s="81"/>
      <c r="S435" s="81"/>
      <c r="T435" s="81"/>
      <c r="U435" s="81"/>
      <c r="V435" s="85" t="s">
        <v>962</v>
      </c>
      <c r="W435" s="83">
        <v>43649.761354166665</v>
      </c>
      <c r="X435" s="85" t="s">
        <v>1130</v>
      </c>
      <c r="Y435" s="81"/>
      <c r="Z435" s="81"/>
      <c r="AA435" s="87" t="s">
        <v>1538</v>
      </c>
      <c r="AB435" s="81"/>
      <c r="AC435" s="81" t="b">
        <v>0</v>
      </c>
      <c r="AD435" s="81">
        <v>0</v>
      </c>
      <c r="AE435" s="87" t="s">
        <v>1832</v>
      </c>
      <c r="AF435" s="81" t="b">
        <v>0</v>
      </c>
      <c r="AG435" s="81" t="s">
        <v>1864</v>
      </c>
      <c r="AH435" s="81"/>
      <c r="AI435" s="87" t="s">
        <v>1832</v>
      </c>
      <c r="AJ435" s="81" t="b">
        <v>0</v>
      </c>
      <c r="AK435" s="81">
        <v>4</v>
      </c>
      <c r="AL435" s="87" t="s">
        <v>1795</v>
      </c>
      <c r="AM435" s="81" t="s">
        <v>1894</v>
      </c>
      <c r="AN435" s="81" t="b">
        <v>0</v>
      </c>
      <c r="AO435" s="87" t="s">
        <v>1795</v>
      </c>
      <c r="AP435" s="81" t="s">
        <v>176</v>
      </c>
      <c r="AQ435" s="81">
        <v>0</v>
      </c>
      <c r="AR435" s="81">
        <v>0</v>
      </c>
      <c r="AS435" s="81"/>
      <c r="AT435" s="81"/>
      <c r="AU435" s="81"/>
      <c r="AV435" s="81"/>
      <c r="AW435" s="81"/>
      <c r="AX435" s="81"/>
      <c r="AY435" s="81"/>
      <c r="AZ435" s="81"/>
      <c r="BA435">
        <v>16</v>
      </c>
      <c r="BB435" s="80" t="str">
        <f>REPLACE(INDEX(GroupVertices[Group],MATCH(Edges[[#This Row],[Vertex 1]],GroupVertices[Vertex],0)),1,1,"")</f>
        <v>1</v>
      </c>
      <c r="BC435" s="80" t="str">
        <f>REPLACE(INDEX(GroupVertices[Group],MATCH(Edges[[#This Row],[Vertex 2]],GroupVertices[Vertex],0)),1,1,"")</f>
        <v>1</v>
      </c>
    </row>
    <row r="436" spans="1:55" ht="15">
      <c r="A436" s="66" t="s">
        <v>291</v>
      </c>
      <c r="B436" s="66" t="s">
        <v>348</v>
      </c>
      <c r="C436" s="67" t="s">
        <v>3313</v>
      </c>
      <c r="D436" s="68">
        <v>5.333333333333334</v>
      </c>
      <c r="E436" s="69" t="s">
        <v>136</v>
      </c>
      <c r="F436" s="70">
        <v>27.333333333333332</v>
      </c>
      <c r="G436" s="67"/>
      <c r="H436" s="71"/>
      <c r="I436" s="72"/>
      <c r="J436" s="72"/>
      <c r="K436" s="34"/>
      <c r="L436" s="79">
        <v>436</v>
      </c>
      <c r="M436" s="79"/>
      <c r="N436" s="74"/>
      <c r="O436" s="81" t="s">
        <v>394</v>
      </c>
      <c r="P436" s="83">
        <v>43649.886458333334</v>
      </c>
      <c r="Q436" s="81" t="s">
        <v>413</v>
      </c>
      <c r="R436" s="81"/>
      <c r="S436" s="81"/>
      <c r="T436" s="81"/>
      <c r="U436" s="81"/>
      <c r="V436" s="85" t="s">
        <v>962</v>
      </c>
      <c r="W436" s="83">
        <v>43649.886458333334</v>
      </c>
      <c r="X436" s="85" t="s">
        <v>1131</v>
      </c>
      <c r="Y436" s="81"/>
      <c r="Z436" s="81"/>
      <c r="AA436" s="87" t="s">
        <v>1539</v>
      </c>
      <c r="AB436" s="81"/>
      <c r="AC436" s="81" t="b">
        <v>0</v>
      </c>
      <c r="AD436" s="81">
        <v>0</v>
      </c>
      <c r="AE436" s="87" t="s">
        <v>1832</v>
      </c>
      <c r="AF436" s="81" t="b">
        <v>0</v>
      </c>
      <c r="AG436" s="81" t="s">
        <v>1864</v>
      </c>
      <c r="AH436" s="81"/>
      <c r="AI436" s="87" t="s">
        <v>1832</v>
      </c>
      <c r="AJ436" s="81" t="b">
        <v>0</v>
      </c>
      <c r="AK436" s="81">
        <v>4</v>
      </c>
      <c r="AL436" s="87" t="s">
        <v>1739</v>
      </c>
      <c r="AM436" s="81" t="s">
        <v>1894</v>
      </c>
      <c r="AN436" s="81" t="b">
        <v>0</v>
      </c>
      <c r="AO436" s="87" t="s">
        <v>1739</v>
      </c>
      <c r="AP436" s="81" t="s">
        <v>176</v>
      </c>
      <c r="AQ436" s="81">
        <v>0</v>
      </c>
      <c r="AR436" s="81">
        <v>0</v>
      </c>
      <c r="AS436" s="81"/>
      <c r="AT436" s="81"/>
      <c r="AU436" s="81"/>
      <c r="AV436" s="81"/>
      <c r="AW436" s="81"/>
      <c r="AX436" s="81"/>
      <c r="AY436" s="81"/>
      <c r="AZ436" s="81"/>
      <c r="BA436">
        <v>6</v>
      </c>
      <c r="BB436" s="80" t="str">
        <f>REPLACE(INDEX(GroupVertices[Group],MATCH(Edges[[#This Row],[Vertex 1]],GroupVertices[Vertex],0)),1,1,"")</f>
        <v>1</v>
      </c>
      <c r="BC436" s="80" t="str">
        <f>REPLACE(INDEX(GroupVertices[Group],MATCH(Edges[[#This Row],[Vertex 2]],GroupVertices[Vertex],0)),1,1,"")</f>
        <v>3</v>
      </c>
    </row>
    <row r="437" spans="1:55" ht="15">
      <c r="A437" s="66" t="s">
        <v>291</v>
      </c>
      <c r="B437" s="66" t="s">
        <v>303</v>
      </c>
      <c r="C437" s="67" t="s">
        <v>3315</v>
      </c>
      <c r="D437" s="68">
        <v>10</v>
      </c>
      <c r="E437" s="69" t="s">
        <v>136</v>
      </c>
      <c r="F437" s="70">
        <v>12</v>
      </c>
      <c r="G437" s="67"/>
      <c r="H437" s="71"/>
      <c r="I437" s="72"/>
      <c r="J437" s="72"/>
      <c r="K437" s="34"/>
      <c r="L437" s="79">
        <v>437</v>
      </c>
      <c r="M437" s="79"/>
      <c r="N437" s="74"/>
      <c r="O437" s="81" t="s">
        <v>394</v>
      </c>
      <c r="P437" s="83">
        <v>43649.886458333334</v>
      </c>
      <c r="Q437" s="81" t="s">
        <v>413</v>
      </c>
      <c r="R437" s="81"/>
      <c r="S437" s="81"/>
      <c r="T437" s="81"/>
      <c r="U437" s="81"/>
      <c r="V437" s="85" t="s">
        <v>962</v>
      </c>
      <c r="W437" s="83">
        <v>43649.886458333334</v>
      </c>
      <c r="X437" s="85" t="s">
        <v>1131</v>
      </c>
      <c r="Y437" s="81"/>
      <c r="Z437" s="81"/>
      <c r="AA437" s="87" t="s">
        <v>1539</v>
      </c>
      <c r="AB437" s="81"/>
      <c r="AC437" s="81" t="b">
        <v>0</v>
      </c>
      <c r="AD437" s="81">
        <v>0</v>
      </c>
      <c r="AE437" s="87" t="s">
        <v>1832</v>
      </c>
      <c r="AF437" s="81" t="b">
        <v>0</v>
      </c>
      <c r="AG437" s="81" t="s">
        <v>1864</v>
      </c>
      <c r="AH437" s="81"/>
      <c r="AI437" s="87" t="s">
        <v>1832</v>
      </c>
      <c r="AJ437" s="81" t="b">
        <v>0</v>
      </c>
      <c r="AK437" s="81">
        <v>4</v>
      </c>
      <c r="AL437" s="87" t="s">
        <v>1739</v>
      </c>
      <c r="AM437" s="81" t="s">
        <v>1894</v>
      </c>
      <c r="AN437" s="81" t="b">
        <v>0</v>
      </c>
      <c r="AO437" s="87" t="s">
        <v>1739</v>
      </c>
      <c r="AP437" s="81" t="s">
        <v>176</v>
      </c>
      <c r="AQ437" s="81">
        <v>0</v>
      </c>
      <c r="AR437" s="81">
        <v>0</v>
      </c>
      <c r="AS437" s="81"/>
      <c r="AT437" s="81"/>
      <c r="AU437" s="81"/>
      <c r="AV437" s="81"/>
      <c r="AW437" s="81"/>
      <c r="AX437" s="81"/>
      <c r="AY437" s="81"/>
      <c r="AZ437" s="81"/>
      <c r="BA437">
        <v>16</v>
      </c>
      <c r="BB437" s="80" t="str">
        <f>REPLACE(INDEX(GroupVertices[Group],MATCH(Edges[[#This Row],[Vertex 1]],GroupVertices[Vertex],0)),1,1,"")</f>
        <v>1</v>
      </c>
      <c r="BC437" s="80" t="str">
        <f>REPLACE(INDEX(GroupVertices[Group],MATCH(Edges[[#This Row],[Vertex 2]],GroupVertices[Vertex],0)),1,1,"")</f>
        <v>1</v>
      </c>
    </row>
    <row r="438" spans="1:55" ht="15">
      <c r="A438" s="66" t="s">
        <v>291</v>
      </c>
      <c r="B438" s="66" t="s">
        <v>348</v>
      </c>
      <c r="C438" s="67" t="s">
        <v>3313</v>
      </c>
      <c r="D438" s="68">
        <v>5.333333333333334</v>
      </c>
      <c r="E438" s="69" t="s">
        <v>136</v>
      </c>
      <c r="F438" s="70">
        <v>27.333333333333332</v>
      </c>
      <c r="G438" s="67"/>
      <c r="H438" s="71"/>
      <c r="I438" s="72"/>
      <c r="J438" s="72"/>
      <c r="K438" s="34"/>
      <c r="L438" s="79">
        <v>438</v>
      </c>
      <c r="M438" s="79"/>
      <c r="N438" s="74"/>
      <c r="O438" s="81" t="s">
        <v>394</v>
      </c>
      <c r="P438" s="83">
        <v>43650.34475694445</v>
      </c>
      <c r="Q438" s="81" t="s">
        <v>418</v>
      </c>
      <c r="R438" s="85" t="s">
        <v>686</v>
      </c>
      <c r="S438" s="81" t="s">
        <v>749</v>
      </c>
      <c r="T438" s="81" t="s">
        <v>778</v>
      </c>
      <c r="U438" s="81"/>
      <c r="V438" s="85" t="s">
        <v>962</v>
      </c>
      <c r="W438" s="83">
        <v>43650.34475694445</v>
      </c>
      <c r="X438" s="85" t="s">
        <v>1132</v>
      </c>
      <c r="Y438" s="81"/>
      <c r="Z438" s="81"/>
      <c r="AA438" s="87" t="s">
        <v>1540</v>
      </c>
      <c r="AB438" s="81"/>
      <c r="AC438" s="81" t="b">
        <v>0</v>
      </c>
      <c r="AD438" s="81">
        <v>0</v>
      </c>
      <c r="AE438" s="87" t="s">
        <v>1832</v>
      </c>
      <c r="AF438" s="81" t="b">
        <v>0</v>
      </c>
      <c r="AG438" s="81" t="s">
        <v>1864</v>
      </c>
      <c r="AH438" s="81"/>
      <c r="AI438" s="87" t="s">
        <v>1832</v>
      </c>
      <c r="AJ438" s="81" t="b">
        <v>0</v>
      </c>
      <c r="AK438" s="81">
        <v>3</v>
      </c>
      <c r="AL438" s="87" t="s">
        <v>1741</v>
      </c>
      <c r="AM438" s="81" t="s">
        <v>1894</v>
      </c>
      <c r="AN438" s="81" t="b">
        <v>0</v>
      </c>
      <c r="AO438" s="87" t="s">
        <v>1741</v>
      </c>
      <c r="AP438" s="81" t="s">
        <v>176</v>
      </c>
      <c r="AQ438" s="81">
        <v>0</v>
      </c>
      <c r="AR438" s="81">
        <v>0</v>
      </c>
      <c r="AS438" s="81"/>
      <c r="AT438" s="81"/>
      <c r="AU438" s="81"/>
      <c r="AV438" s="81"/>
      <c r="AW438" s="81"/>
      <c r="AX438" s="81"/>
      <c r="AY438" s="81"/>
      <c r="AZ438" s="81"/>
      <c r="BA438">
        <v>6</v>
      </c>
      <c r="BB438" s="80" t="str">
        <f>REPLACE(INDEX(GroupVertices[Group],MATCH(Edges[[#This Row],[Vertex 1]],GroupVertices[Vertex],0)),1,1,"")</f>
        <v>1</v>
      </c>
      <c r="BC438" s="80" t="str">
        <f>REPLACE(INDEX(GroupVertices[Group],MATCH(Edges[[#This Row],[Vertex 2]],GroupVertices[Vertex],0)),1,1,"")</f>
        <v>3</v>
      </c>
    </row>
    <row r="439" spans="1:55" ht="15">
      <c r="A439" s="66" t="s">
        <v>291</v>
      </c>
      <c r="B439" s="66" t="s">
        <v>303</v>
      </c>
      <c r="C439" s="67" t="s">
        <v>3315</v>
      </c>
      <c r="D439" s="68">
        <v>10</v>
      </c>
      <c r="E439" s="69" t="s">
        <v>136</v>
      </c>
      <c r="F439" s="70">
        <v>12</v>
      </c>
      <c r="G439" s="67"/>
      <c r="H439" s="71"/>
      <c r="I439" s="72"/>
      <c r="J439" s="72"/>
      <c r="K439" s="34"/>
      <c r="L439" s="79">
        <v>439</v>
      </c>
      <c r="M439" s="79"/>
      <c r="N439" s="74"/>
      <c r="O439" s="81" t="s">
        <v>394</v>
      </c>
      <c r="P439" s="83">
        <v>43650.34475694445</v>
      </c>
      <c r="Q439" s="81" t="s">
        <v>418</v>
      </c>
      <c r="R439" s="85" t="s">
        <v>686</v>
      </c>
      <c r="S439" s="81" t="s">
        <v>749</v>
      </c>
      <c r="T439" s="81" t="s">
        <v>778</v>
      </c>
      <c r="U439" s="81"/>
      <c r="V439" s="85" t="s">
        <v>962</v>
      </c>
      <c r="W439" s="83">
        <v>43650.34475694445</v>
      </c>
      <c r="X439" s="85" t="s">
        <v>1132</v>
      </c>
      <c r="Y439" s="81"/>
      <c r="Z439" s="81"/>
      <c r="AA439" s="87" t="s">
        <v>1540</v>
      </c>
      <c r="AB439" s="81"/>
      <c r="AC439" s="81" t="b">
        <v>0</v>
      </c>
      <c r="AD439" s="81">
        <v>0</v>
      </c>
      <c r="AE439" s="87" t="s">
        <v>1832</v>
      </c>
      <c r="AF439" s="81" t="b">
        <v>0</v>
      </c>
      <c r="AG439" s="81" t="s">
        <v>1864</v>
      </c>
      <c r="AH439" s="81"/>
      <c r="AI439" s="87" t="s">
        <v>1832</v>
      </c>
      <c r="AJ439" s="81" t="b">
        <v>0</v>
      </c>
      <c r="AK439" s="81">
        <v>3</v>
      </c>
      <c r="AL439" s="87" t="s">
        <v>1741</v>
      </c>
      <c r="AM439" s="81" t="s">
        <v>1894</v>
      </c>
      <c r="AN439" s="81" t="b">
        <v>0</v>
      </c>
      <c r="AO439" s="87" t="s">
        <v>1741</v>
      </c>
      <c r="AP439" s="81" t="s">
        <v>176</v>
      </c>
      <c r="AQ439" s="81">
        <v>0</v>
      </c>
      <c r="AR439" s="81">
        <v>0</v>
      </c>
      <c r="AS439" s="81"/>
      <c r="AT439" s="81"/>
      <c r="AU439" s="81"/>
      <c r="AV439" s="81"/>
      <c r="AW439" s="81"/>
      <c r="AX439" s="81"/>
      <c r="AY439" s="81"/>
      <c r="AZ439" s="81"/>
      <c r="BA439">
        <v>16</v>
      </c>
      <c r="BB439" s="80" t="str">
        <f>REPLACE(INDEX(GroupVertices[Group],MATCH(Edges[[#This Row],[Vertex 1]],GroupVertices[Vertex],0)),1,1,"")</f>
        <v>1</v>
      </c>
      <c r="BC439" s="80" t="str">
        <f>REPLACE(INDEX(GroupVertices[Group],MATCH(Edges[[#This Row],[Vertex 2]],GroupVertices[Vertex],0)),1,1,"")</f>
        <v>1</v>
      </c>
    </row>
    <row r="440" spans="1:55" ht="15">
      <c r="A440" s="66" t="s">
        <v>291</v>
      </c>
      <c r="B440" s="66" t="s">
        <v>348</v>
      </c>
      <c r="C440" s="67" t="s">
        <v>3313</v>
      </c>
      <c r="D440" s="68">
        <v>5.333333333333334</v>
      </c>
      <c r="E440" s="69" t="s">
        <v>136</v>
      </c>
      <c r="F440" s="70">
        <v>27.333333333333332</v>
      </c>
      <c r="G440" s="67"/>
      <c r="H440" s="71"/>
      <c r="I440" s="72"/>
      <c r="J440" s="72"/>
      <c r="K440" s="34"/>
      <c r="L440" s="79">
        <v>440</v>
      </c>
      <c r="M440" s="79"/>
      <c r="N440" s="74"/>
      <c r="O440" s="81" t="s">
        <v>394</v>
      </c>
      <c r="P440" s="83">
        <v>43650.511354166665</v>
      </c>
      <c r="Q440" s="81" t="s">
        <v>413</v>
      </c>
      <c r="R440" s="81"/>
      <c r="S440" s="81"/>
      <c r="T440" s="81"/>
      <c r="U440" s="81"/>
      <c r="V440" s="85" t="s">
        <v>962</v>
      </c>
      <c r="W440" s="83">
        <v>43650.511354166665</v>
      </c>
      <c r="X440" s="85" t="s">
        <v>1133</v>
      </c>
      <c r="Y440" s="81"/>
      <c r="Z440" s="81"/>
      <c r="AA440" s="87" t="s">
        <v>1541</v>
      </c>
      <c r="AB440" s="81"/>
      <c r="AC440" s="81" t="b">
        <v>0</v>
      </c>
      <c r="AD440" s="81">
        <v>0</v>
      </c>
      <c r="AE440" s="87" t="s">
        <v>1832</v>
      </c>
      <c r="AF440" s="81" t="b">
        <v>0</v>
      </c>
      <c r="AG440" s="81" t="s">
        <v>1864</v>
      </c>
      <c r="AH440" s="81"/>
      <c r="AI440" s="87" t="s">
        <v>1832</v>
      </c>
      <c r="AJ440" s="81" t="b">
        <v>0</v>
      </c>
      <c r="AK440" s="81">
        <v>2</v>
      </c>
      <c r="AL440" s="87" t="s">
        <v>1742</v>
      </c>
      <c r="AM440" s="81" t="s">
        <v>1894</v>
      </c>
      <c r="AN440" s="81" t="b">
        <v>0</v>
      </c>
      <c r="AO440" s="87" t="s">
        <v>1742</v>
      </c>
      <c r="AP440" s="81" t="s">
        <v>176</v>
      </c>
      <c r="AQ440" s="81">
        <v>0</v>
      </c>
      <c r="AR440" s="81">
        <v>0</v>
      </c>
      <c r="AS440" s="81"/>
      <c r="AT440" s="81"/>
      <c r="AU440" s="81"/>
      <c r="AV440" s="81"/>
      <c r="AW440" s="81"/>
      <c r="AX440" s="81"/>
      <c r="AY440" s="81"/>
      <c r="AZ440" s="81"/>
      <c r="BA440">
        <v>6</v>
      </c>
      <c r="BB440" s="80" t="str">
        <f>REPLACE(INDEX(GroupVertices[Group],MATCH(Edges[[#This Row],[Vertex 1]],GroupVertices[Vertex],0)),1,1,"")</f>
        <v>1</v>
      </c>
      <c r="BC440" s="80" t="str">
        <f>REPLACE(INDEX(GroupVertices[Group],MATCH(Edges[[#This Row],[Vertex 2]],GroupVertices[Vertex],0)),1,1,"")</f>
        <v>3</v>
      </c>
    </row>
    <row r="441" spans="1:55" ht="15">
      <c r="A441" s="66" t="s">
        <v>291</v>
      </c>
      <c r="B441" s="66" t="s">
        <v>303</v>
      </c>
      <c r="C441" s="67" t="s">
        <v>3315</v>
      </c>
      <c r="D441" s="68">
        <v>10</v>
      </c>
      <c r="E441" s="69" t="s">
        <v>136</v>
      </c>
      <c r="F441" s="70">
        <v>12</v>
      </c>
      <c r="G441" s="67"/>
      <c r="H441" s="71"/>
      <c r="I441" s="72"/>
      <c r="J441" s="72"/>
      <c r="K441" s="34"/>
      <c r="L441" s="79">
        <v>441</v>
      </c>
      <c r="M441" s="79"/>
      <c r="N441" s="74"/>
      <c r="O441" s="81" t="s">
        <v>394</v>
      </c>
      <c r="P441" s="83">
        <v>43650.511354166665</v>
      </c>
      <c r="Q441" s="81" t="s">
        <v>413</v>
      </c>
      <c r="R441" s="81"/>
      <c r="S441" s="81"/>
      <c r="T441" s="81"/>
      <c r="U441" s="81"/>
      <c r="V441" s="85" t="s">
        <v>962</v>
      </c>
      <c r="W441" s="83">
        <v>43650.511354166665</v>
      </c>
      <c r="X441" s="85" t="s">
        <v>1133</v>
      </c>
      <c r="Y441" s="81"/>
      <c r="Z441" s="81"/>
      <c r="AA441" s="87" t="s">
        <v>1541</v>
      </c>
      <c r="AB441" s="81"/>
      <c r="AC441" s="81" t="b">
        <v>0</v>
      </c>
      <c r="AD441" s="81">
        <v>0</v>
      </c>
      <c r="AE441" s="87" t="s">
        <v>1832</v>
      </c>
      <c r="AF441" s="81" t="b">
        <v>0</v>
      </c>
      <c r="AG441" s="81" t="s">
        <v>1864</v>
      </c>
      <c r="AH441" s="81"/>
      <c r="AI441" s="87" t="s">
        <v>1832</v>
      </c>
      <c r="AJ441" s="81" t="b">
        <v>0</v>
      </c>
      <c r="AK441" s="81">
        <v>2</v>
      </c>
      <c r="AL441" s="87" t="s">
        <v>1742</v>
      </c>
      <c r="AM441" s="81" t="s">
        <v>1894</v>
      </c>
      <c r="AN441" s="81" t="b">
        <v>0</v>
      </c>
      <c r="AO441" s="87" t="s">
        <v>1742</v>
      </c>
      <c r="AP441" s="81" t="s">
        <v>176</v>
      </c>
      <c r="AQ441" s="81">
        <v>0</v>
      </c>
      <c r="AR441" s="81">
        <v>0</v>
      </c>
      <c r="AS441" s="81"/>
      <c r="AT441" s="81"/>
      <c r="AU441" s="81"/>
      <c r="AV441" s="81"/>
      <c r="AW441" s="81"/>
      <c r="AX441" s="81"/>
      <c r="AY441" s="81"/>
      <c r="AZ441" s="81"/>
      <c r="BA441">
        <v>16</v>
      </c>
      <c r="BB441" s="80" t="str">
        <f>REPLACE(INDEX(GroupVertices[Group],MATCH(Edges[[#This Row],[Vertex 1]],GroupVertices[Vertex],0)),1,1,"")</f>
        <v>1</v>
      </c>
      <c r="BC441" s="80" t="str">
        <f>REPLACE(INDEX(GroupVertices[Group],MATCH(Edges[[#This Row],[Vertex 2]],GroupVertices[Vertex],0)),1,1,"")</f>
        <v>1</v>
      </c>
    </row>
    <row r="442" spans="1:55" ht="15">
      <c r="A442" s="66" t="s">
        <v>291</v>
      </c>
      <c r="B442" s="66" t="s">
        <v>358</v>
      </c>
      <c r="C442" s="67" t="s">
        <v>3313</v>
      </c>
      <c r="D442" s="68">
        <v>5.333333333333334</v>
      </c>
      <c r="E442" s="69" t="s">
        <v>136</v>
      </c>
      <c r="F442" s="70">
        <v>27.333333333333332</v>
      </c>
      <c r="G442" s="67"/>
      <c r="H442" s="71"/>
      <c r="I442" s="72"/>
      <c r="J442" s="72"/>
      <c r="K442" s="34"/>
      <c r="L442" s="79">
        <v>442</v>
      </c>
      <c r="M442" s="79"/>
      <c r="N442" s="74"/>
      <c r="O442" s="81" t="s">
        <v>394</v>
      </c>
      <c r="P442" s="83">
        <v>43650.63638888889</v>
      </c>
      <c r="Q442" s="81" t="s">
        <v>421</v>
      </c>
      <c r="R442" s="81"/>
      <c r="S442" s="81"/>
      <c r="T442" s="81"/>
      <c r="U442" s="81"/>
      <c r="V442" s="85" t="s">
        <v>962</v>
      </c>
      <c r="W442" s="83">
        <v>43650.63638888889</v>
      </c>
      <c r="X442" s="85" t="s">
        <v>1134</v>
      </c>
      <c r="Y442" s="81"/>
      <c r="Z442" s="81"/>
      <c r="AA442" s="87" t="s">
        <v>1542</v>
      </c>
      <c r="AB442" s="81"/>
      <c r="AC442" s="81" t="b">
        <v>0</v>
      </c>
      <c r="AD442" s="81">
        <v>0</v>
      </c>
      <c r="AE442" s="87" t="s">
        <v>1832</v>
      </c>
      <c r="AF442" s="81" t="b">
        <v>0</v>
      </c>
      <c r="AG442" s="81" t="s">
        <v>1864</v>
      </c>
      <c r="AH442" s="81"/>
      <c r="AI442" s="87" t="s">
        <v>1832</v>
      </c>
      <c r="AJ442" s="81" t="b">
        <v>0</v>
      </c>
      <c r="AK442" s="81">
        <v>2</v>
      </c>
      <c r="AL442" s="87" t="s">
        <v>1743</v>
      </c>
      <c r="AM442" s="81" t="s">
        <v>1894</v>
      </c>
      <c r="AN442" s="81" t="b">
        <v>0</v>
      </c>
      <c r="AO442" s="87" t="s">
        <v>1743</v>
      </c>
      <c r="AP442" s="81" t="s">
        <v>176</v>
      </c>
      <c r="AQ442" s="81">
        <v>0</v>
      </c>
      <c r="AR442" s="81">
        <v>0</v>
      </c>
      <c r="AS442" s="81"/>
      <c r="AT442" s="81"/>
      <c r="AU442" s="81"/>
      <c r="AV442" s="81"/>
      <c r="AW442" s="81"/>
      <c r="AX442" s="81"/>
      <c r="AY442" s="81"/>
      <c r="AZ442" s="81"/>
      <c r="BA442">
        <v>6</v>
      </c>
      <c r="BB442" s="80" t="str">
        <f>REPLACE(INDEX(GroupVertices[Group],MATCH(Edges[[#This Row],[Vertex 1]],GroupVertices[Vertex],0)),1,1,"")</f>
        <v>1</v>
      </c>
      <c r="BC442" s="80" t="str">
        <f>REPLACE(INDEX(GroupVertices[Group],MATCH(Edges[[#This Row],[Vertex 2]],GroupVertices[Vertex],0)),1,1,"")</f>
        <v>1</v>
      </c>
    </row>
    <row r="443" spans="1:55" ht="15">
      <c r="A443" s="66" t="s">
        <v>291</v>
      </c>
      <c r="B443" s="66" t="s">
        <v>303</v>
      </c>
      <c r="C443" s="67" t="s">
        <v>3315</v>
      </c>
      <c r="D443" s="68">
        <v>10</v>
      </c>
      <c r="E443" s="69" t="s">
        <v>136</v>
      </c>
      <c r="F443" s="70">
        <v>12</v>
      </c>
      <c r="G443" s="67"/>
      <c r="H443" s="71"/>
      <c r="I443" s="72"/>
      <c r="J443" s="72"/>
      <c r="K443" s="34"/>
      <c r="L443" s="79">
        <v>443</v>
      </c>
      <c r="M443" s="79"/>
      <c r="N443" s="74"/>
      <c r="O443" s="81" t="s">
        <v>394</v>
      </c>
      <c r="P443" s="83">
        <v>43650.63638888889</v>
      </c>
      <c r="Q443" s="81" t="s">
        <v>421</v>
      </c>
      <c r="R443" s="81"/>
      <c r="S443" s="81"/>
      <c r="T443" s="81"/>
      <c r="U443" s="81"/>
      <c r="V443" s="85" t="s">
        <v>962</v>
      </c>
      <c r="W443" s="83">
        <v>43650.63638888889</v>
      </c>
      <c r="X443" s="85" t="s">
        <v>1134</v>
      </c>
      <c r="Y443" s="81"/>
      <c r="Z443" s="81"/>
      <c r="AA443" s="87" t="s">
        <v>1542</v>
      </c>
      <c r="AB443" s="81"/>
      <c r="AC443" s="81" t="b">
        <v>0</v>
      </c>
      <c r="AD443" s="81">
        <v>0</v>
      </c>
      <c r="AE443" s="87" t="s">
        <v>1832</v>
      </c>
      <c r="AF443" s="81" t="b">
        <v>0</v>
      </c>
      <c r="AG443" s="81" t="s">
        <v>1864</v>
      </c>
      <c r="AH443" s="81"/>
      <c r="AI443" s="87" t="s">
        <v>1832</v>
      </c>
      <c r="AJ443" s="81" t="b">
        <v>0</v>
      </c>
      <c r="AK443" s="81">
        <v>2</v>
      </c>
      <c r="AL443" s="87" t="s">
        <v>1743</v>
      </c>
      <c r="AM443" s="81" t="s">
        <v>1894</v>
      </c>
      <c r="AN443" s="81" t="b">
        <v>0</v>
      </c>
      <c r="AO443" s="87" t="s">
        <v>1743</v>
      </c>
      <c r="AP443" s="81" t="s">
        <v>176</v>
      </c>
      <c r="AQ443" s="81">
        <v>0</v>
      </c>
      <c r="AR443" s="81">
        <v>0</v>
      </c>
      <c r="AS443" s="81"/>
      <c r="AT443" s="81"/>
      <c r="AU443" s="81"/>
      <c r="AV443" s="81"/>
      <c r="AW443" s="81"/>
      <c r="AX443" s="81"/>
      <c r="AY443" s="81"/>
      <c r="AZ443" s="81"/>
      <c r="BA443">
        <v>16</v>
      </c>
      <c r="BB443" s="80" t="str">
        <f>REPLACE(INDEX(GroupVertices[Group],MATCH(Edges[[#This Row],[Vertex 1]],GroupVertices[Vertex],0)),1,1,"")</f>
        <v>1</v>
      </c>
      <c r="BC443" s="80" t="str">
        <f>REPLACE(INDEX(GroupVertices[Group],MATCH(Edges[[#This Row],[Vertex 2]],GroupVertices[Vertex],0)),1,1,"")</f>
        <v>1</v>
      </c>
    </row>
    <row r="444" spans="1:55" ht="15">
      <c r="A444" s="66" t="s">
        <v>291</v>
      </c>
      <c r="B444" s="66" t="s">
        <v>303</v>
      </c>
      <c r="C444" s="67" t="s">
        <v>3315</v>
      </c>
      <c r="D444" s="68">
        <v>10</v>
      </c>
      <c r="E444" s="69" t="s">
        <v>136</v>
      </c>
      <c r="F444" s="70">
        <v>12</v>
      </c>
      <c r="G444" s="67"/>
      <c r="H444" s="71"/>
      <c r="I444" s="72"/>
      <c r="J444" s="72"/>
      <c r="K444" s="34"/>
      <c r="L444" s="79">
        <v>444</v>
      </c>
      <c r="M444" s="79"/>
      <c r="N444" s="74"/>
      <c r="O444" s="81" t="s">
        <v>394</v>
      </c>
      <c r="P444" s="83">
        <v>43650.761354166665</v>
      </c>
      <c r="Q444" s="81" t="s">
        <v>469</v>
      </c>
      <c r="R444" s="81"/>
      <c r="S444" s="81"/>
      <c r="T444" s="81"/>
      <c r="U444" s="81"/>
      <c r="V444" s="85" t="s">
        <v>962</v>
      </c>
      <c r="W444" s="83">
        <v>43650.761354166665</v>
      </c>
      <c r="X444" s="85" t="s">
        <v>1135</v>
      </c>
      <c r="Y444" s="81"/>
      <c r="Z444" s="81"/>
      <c r="AA444" s="87" t="s">
        <v>1543</v>
      </c>
      <c r="AB444" s="81"/>
      <c r="AC444" s="81" t="b">
        <v>0</v>
      </c>
      <c r="AD444" s="81">
        <v>0</v>
      </c>
      <c r="AE444" s="87" t="s">
        <v>1832</v>
      </c>
      <c r="AF444" s="81" t="b">
        <v>0</v>
      </c>
      <c r="AG444" s="81" t="s">
        <v>1864</v>
      </c>
      <c r="AH444" s="81"/>
      <c r="AI444" s="87" t="s">
        <v>1832</v>
      </c>
      <c r="AJ444" s="81" t="b">
        <v>0</v>
      </c>
      <c r="AK444" s="81">
        <v>2</v>
      </c>
      <c r="AL444" s="87" t="s">
        <v>1800</v>
      </c>
      <c r="AM444" s="81" t="s">
        <v>1894</v>
      </c>
      <c r="AN444" s="81" t="b">
        <v>0</v>
      </c>
      <c r="AO444" s="87" t="s">
        <v>1800</v>
      </c>
      <c r="AP444" s="81" t="s">
        <v>176</v>
      </c>
      <c r="AQ444" s="81">
        <v>0</v>
      </c>
      <c r="AR444" s="81">
        <v>0</v>
      </c>
      <c r="AS444" s="81"/>
      <c r="AT444" s="81"/>
      <c r="AU444" s="81"/>
      <c r="AV444" s="81"/>
      <c r="AW444" s="81"/>
      <c r="AX444" s="81"/>
      <c r="AY444" s="81"/>
      <c r="AZ444" s="81"/>
      <c r="BA444">
        <v>16</v>
      </c>
      <c r="BB444" s="80" t="str">
        <f>REPLACE(INDEX(GroupVertices[Group],MATCH(Edges[[#This Row],[Vertex 1]],GroupVertices[Vertex],0)),1,1,"")</f>
        <v>1</v>
      </c>
      <c r="BC444" s="80" t="str">
        <f>REPLACE(INDEX(GroupVertices[Group],MATCH(Edges[[#This Row],[Vertex 2]],GroupVertices[Vertex],0)),1,1,"")</f>
        <v>1</v>
      </c>
    </row>
    <row r="445" spans="1:55" ht="15">
      <c r="A445" s="66" t="s">
        <v>291</v>
      </c>
      <c r="B445" s="66" t="s">
        <v>358</v>
      </c>
      <c r="C445" s="67" t="s">
        <v>3313</v>
      </c>
      <c r="D445" s="68">
        <v>5.333333333333334</v>
      </c>
      <c r="E445" s="69" t="s">
        <v>136</v>
      </c>
      <c r="F445" s="70">
        <v>27.333333333333332</v>
      </c>
      <c r="G445" s="67"/>
      <c r="H445" s="71"/>
      <c r="I445" s="72"/>
      <c r="J445" s="72"/>
      <c r="K445" s="34"/>
      <c r="L445" s="79">
        <v>445</v>
      </c>
      <c r="M445" s="79"/>
      <c r="N445" s="74"/>
      <c r="O445" s="81" t="s">
        <v>394</v>
      </c>
      <c r="P445" s="83">
        <v>43650.886469907404</v>
      </c>
      <c r="Q445" s="81" t="s">
        <v>421</v>
      </c>
      <c r="R445" s="81"/>
      <c r="S445" s="81"/>
      <c r="T445" s="81"/>
      <c r="U445" s="81"/>
      <c r="V445" s="85" t="s">
        <v>962</v>
      </c>
      <c r="W445" s="83">
        <v>43650.886469907404</v>
      </c>
      <c r="X445" s="85" t="s">
        <v>1136</v>
      </c>
      <c r="Y445" s="81"/>
      <c r="Z445" s="81"/>
      <c r="AA445" s="87" t="s">
        <v>1544</v>
      </c>
      <c r="AB445" s="81"/>
      <c r="AC445" s="81" t="b">
        <v>0</v>
      </c>
      <c r="AD445" s="81">
        <v>0</v>
      </c>
      <c r="AE445" s="87" t="s">
        <v>1832</v>
      </c>
      <c r="AF445" s="81" t="b">
        <v>0</v>
      </c>
      <c r="AG445" s="81" t="s">
        <v>1864</v>
      </c>
      <c r="AH445" s="81"/>
      <c r="AI445" s="87" t="s">
        <v>1832</v>
      </c>
      <c r="AJ445" s="81" t="b">
        <v>0</v>
      </c>
      <c r="AK445" s="81">
        <v>5</v>
      </c>
      <c r="AL445" s="87" t="s">
        <v>1744</v>
      </c>
      <c r="AM445" s="81" t="s">
        <v>1894</v>
      </c>
      <c r="AN445" s="81" t="b">
        <v>0</v>
      </c>
      <c r="AO445" s="87" t="s">
        <v>1744</v>
      </c>
      <c r="AP445" s="81" t="s">
        <v>176</v>
      </c>
      <c r="AQ445" s="81">
        <v>0</v>
      </c>
      <c r="AR445" s="81">
        <v>0</v>
      </c>
      <c r="AS445" s="81"/>
      <c r="AT445" s="81"/>
      <c r="AU445" s="81"/>
      <c r="AV445" s="81"/>
      <c r="AW445" s="81"/>
      <c r="AX445" s="81"/>
      <c r="AY445" s="81"/>
      <c r="AZ445" s="81"/>
      <c r="BA445">
        <v>6</v>
      </c>
      <c r="BB445" s="80" t="str">
        <f>REPLACE(INDEX(GroupVertices[Group],MATCH(Edges[[#This Row],[Vertex 1]],GroupVertices[Vertex],0)),1,1,"")</f>
        <v>1</v>
      </c>
      <c r="BC445" s="80" t="str">
        <f>REPLACE(INDEX(GroupVertices[Group],MATCH(Edges[[#This Row],[Vertex 2]],GroupVertices[Vertex],0)),1,1,"")</f>
        <v>1</v>
      </c>
    </row>
    <row r="446" spans="1:55" ht="15">
      <c r="A446" s="66" t="s">
        <v>291</v>
      </c>
      <c r="B446" s="66" t="s">
        <v>303</v>
      </c>
      <c r="C446" s="67" t="s">
        <v>3315</v>
      </c>
      <c r="D446" s="68">
        <v>10</v>
      </c>
      <c r="E446" s="69" t="s">
        <v>136</v>
      </c>
      <c r="F446" s="70">
        <v>12</v>
      </c>
      <c r="G446" s="67"/>
      <c r="H446" s="71"/>
      <c r="I446" s="72"/>
      <c r="J446" s="72"/>
      <c r="K446" s="34"/>
      <c r="L446" s="79">
        <v>446</v>
      </c>
      <c r="M446" s="79"/>
      <c r="N446" s="74"/>
      <c r="O446" s="81" t="s">
        <v>394</v>
      </c>
      <c r="P446" s="83">
        <v>43650.886469907404</v>
      </c>
      <c r="Q446" s="81" t="s">
        <v>421</v>
      </c>
      <c r="R446" s="81"/>
      <c r="S446" s="81"/>
      <c r="T446" s="81"/>
      <c r="U446" s="81"/>
      <c r="V446" s="85" t="s">
        <v>962</v>
      </c>
      <c r="W446" s="83">
        <v>43650.886469907404</v>
      </c>
      <c r="X446" s="85" t="s">
        <v>1136</v>
      </c>
      <c r="Y446" s="81"/>
      <c r="Z446" s="81"/>
      <c r="AA446" s="87" t="s">
        <v>1544</v>
      </c>
      <c r="AB446" s="81"/>
      <c r="AC446" s="81" t="b">
        <v>0</v>
      </c>
      <c r="AD446" s="81">
        <v>0</v>
      </c>
      <c r="AE446" s="87" t="s">
        <v>1832</v>
      </c>
      <c r="AF446" s="81" t="b">
        <v>0</v>
      </c>
      <c r="AG446" s="81" t="s">
        <v>1864</v>
      </c>
      <c r="AH446" s="81"/>
      <c r="AI446" s="87" t="s">
        <v>1832</v>
      </c>
      <c r="AJ446" s="81" t="b">
        <v>0</v>
      </c>
      <c r="AK446" s="81">
        <v>5</v>
      </c>
      <c r="AL446" s="87" t="s">
        <v>1744</v>
      </c>
      <c r="AM446" s="81" t="s">
        <v>1894</v>
      </c>
      <c r="AN446" s="81" t="b">
        <v>0</v>
      </c>
      <c r="AO446" s="87" t="s">
        <v>1744</v>
      </c>
      <c r="AP446" s="81" t="s">
        <v>176</v>
      </c>
      <c r="AQ446" s="81">
        <v>0</v>
      </c>
      <c r="AR446" s="81">
        <v>0</v>
      </c>
      <c r="AS446" s="81"/>
      <c r="AT446" s="81"/>
      <c r="AU446" s="81"/>
      <c r="AV446" s="81"/>
      <c r="AW446" s="81"/>
      <c r="AX446" s="81"/>
      <c r="AY446" s="81"/>
      <c r="AZ446" s="81"/>
      <c r="BA446">
        <v>16</v>
      </c>
      <c r="BB446" s="80" t="str">
        <f>REPLACE(INDEX(GroupVertices[Group],MATCH(Edges[[#This Row],[Vertex 1]],GroupVertices[Vertex],0)),1,1,"")</f>
        <v>1</v>
      </c>
      <c r="BC446" s="80" t="str">
        <f>REPLACE(INDEX(GroupVertices[Group],MATCH(Edges[[#This Row],[Vertex 2]],GroupVertices[Vertex],0)),1,1,"")</f>
        <v>1</v>
      </c>
    </row>
    <row r="447" spans="1:55" ht="15">
      <c r="A447" s="66" t="s">
        <v>291</v>
      </c>
      <c r="B447" s="66" t="s">
        <v>358</v>
      </c>
      <c r="C447" s="67" t="s">
        <v>3313</v>
      </c>
      <c r="D447" s="68">
        <v>5.333333333333334</v>
      </c>
      <c r="E447" s="69" t="s">
        <v>136</v>
      </c>
      <c r="F447" s="70">
        <v>27.333333333333332</v>
      </c>
      <c r="G447" s="67"/>
      <c r="H447" s="71"/>
      <c r="I447" s="72"/>
      <c r="J447" s="72"/>
      <c r="K447" s="34"/>
      <c r="L447" s="79">
        <v>447</v>
      </c>
      <c r="M447" s="79"/>
      <c r="N447" s="74"/>
      <c r="O447" s="81" t="s">
        <v>394</v>
      </c>
      <c r="P447" s="83">
        <v>43651.88664351852</v>
      </c>
      <c r="Q447" s="81" t="s">
        <v>421</v>
      </c>
      <c r="R447" s="81"/>
      <c r="S447" s="81"/>
      <c r="T447" s="81"/>
      <c r="U447" s="81"/>
      <c r="V447" s="85" t="s">
        <v>962</v>
      </c>
      <c r="W447" s="83">
        <v>43651.88664351852</v>
      </c>
      <c r="X447" s="85" t="s">
        <v>1137</v>
      </c>
      <c r="Y447" s="81"/>
      <c r="Z447" s="81"/>
      <c r="AA447" s="87" t="s">
        <v>1545</v>
      </c>
      <c r="AB447" s="81"/>
      <c r="AC447" s="81" t="b">
        <v>0</v>
      </c>
      <c r="AD447" s="81">
        <v>0</v>
      </c>
      <c r="AE447" s="87" t="s">
        <v>1832</v>
      </c>
      <c r="AF447" s="81" t="b">
        <v>0</v>
      </c>
      <c r="AG447" s="81" t="s">
        <v>1864</v>
      </c>
      <c r="AH447" s="81"/>
      <c r="AI447" s="87" t="s">
        <v>1832</v>
      </c>
      <c r="AJ447" s="81" t="b">
        <v>0</v>
      </c>
      <c r="AK447" s="81">
        <v>4</v>
      </c>
      <c r="AL447" s="87" t="s">
        <v>1745</v>
      </c>
      <c r="AM447" s="81" t="s">
        <v>1894</v>
      </c>
      <c r="AN447" s="81" t="b">
        <v>0</v>
      </c>
      <c r="AO447" s="87" t="s">
        <v>1745</v>
      </c>
      <c r="AP447" s="81" t="s">
        <v>176</v>
      </c>
      <c r="AQ447" s="81">
        <v>0</v>
      </c>
      <c r="AR447" s="81">
        <v>0</v>
      </c>
      <c r="AS447" s="81"/>
      <c r="AT447" s="81"/>
      <c r="AU447" s="81"/>
      <c r="AV447" s="81"/>
      <c r="AW447" s="81"/>
      <c r="AX447" s="81"/>
      <c r="AY447" s="81"/>
      <c r="AZ447" s="81"/>
      <c r="BA447">
        <v>6</v>
      </c>
      <c r="BB447" s="80" t="str">
        <f>REPLACE(INDEX(GroupVertices[Group],MATCH(Edges[[#This Row],[Vertex 1]],GroupVertices[Vertex],0)),1,1,"")</f>
        <v>1</v>
      </c>
      <c r="BC447" s="80" t="str">
        <f>REPLACE(INDEX(GroupVertices[Group],MATCH(Edges[[#This Row],[Vertex 2]],GroupVertices[Vertex],0)),1,1,"")</f>
        <v>1</v>
      </c>
    </row>
    <row r="448" spans="1:55" ht="15">
      <c r="A448" s="66" t="s">
        <v>291</v>
      </c>
      <c r="B448" s="66" t="s">
        <v>303</v>
      </c>
      <c r="C448" s="67" t="s">
        <v>3315</v>
      </c>
      <c r="D448" s="68">
        <v>10</v>
      </c>
      <c r="E448" s="69" t="s">
        <v>136</v>
      </c>
      <c r="F448" s="70">
        <v>12</v>
      </c>
      <c r="G448" s="67"/>
      <c r="H448" s="71"/>
      <c r="I448" s="72"/>
      <c r="J448" s="72"/>
      <c r="K448" s="34"/>
      <c r="L448" s="79">
        <v>448</v>
      </c>
      <c r="M448" s="79"/>
      <c r="N448" s="74"/>
      <c r="O448" s="81" t="s">
        <v>394</v>
      </c>
      <c r="P448" s="83">
        <v>43651.88664351852</v>
      </c>
      <c r="Q448" s="81" t="s">
        <v>421</v>
      </c>
      <c r="R448" s="81"/>
      <c r="S448" s="81"/>
      <c r="T448" s="81"/>
      <c r="U448" s="81"/>
      <c r="V448" s="85" t="s">
        <v>962</v>
      </c>
      <c r="W448" s="83">
        <v>43651.88664351852</v>
      </c>
      <c r="X448" s="85" t="s">
        <v>1137</v>
      </c>
      <c r="Y448" s="81"/>
      <c r="Z448" s="81"/>
      <c r="AA448" s="87" t="s">
        <v>1545</v>
      </c>
      <c r="AB448" s="81"/>
      <c r="AC448" s="81" t="b">
        <v>0</v>
      </c>
      <c r="AD448" s="81">
        <v>0</v>
      </c>
      <c r="AE448" s="87" t="s">
        <v>1832</v>
      </c>
      <c r="AF448" s="81" t="b">
        <v>0</v>
      </c>
      <c r="AG448" s="81" t="s">
        <v>1864</v>
      </c>
      <c r="AH448" s="81"/>
      <c r="AI448" s="87" t="s">
        <v>1832</v>
      </c>
      <c r="AJ448" s="81" t="b">
        <v>0</v>
      </c>
      <c r="AK448" s="81">
        <v>4</v>
      </c>
      <c r="AL448" s="87" t="s">
        <v>1745</v>
      </c>
      <c r="AM448" s="81" t="s">
        <v>1894</v>
      </c>
      <c r="AN448" s="81" t="b">
        <v>0</v>
      </c>
      <c r="AO448" s="87" t="s">
        <v>1745</v>
      </c>
      <c r="AP448" s="81" t="s">
        <v>176</v>
      </c>
      <c r="AQ448" s="81">
        <v>0</v>
      </c>
      <c r="AR448" s="81">
        <v>0</v>
      </c>
      <c r="AS448" s="81"/>
      <c r="AT448" s="81"/>
      <c r="AU448" s="81"/>
      <c r="AV448" s="81"/>
      <c r="AW448" s="81"/>
      <c r="AX448" s="81"/>
      <c r="AY448" s="81"/>
      <c r="AZ448" s="81"/>
      <c r="BA448">
        <v>16</v>
      </c>
      <c r="BB448" s="80" t="str">
        <f>REPLACE(INDEX(GroupVertices[Group],MATCH(Edges[[#This Row],[Vertex 1]],GroupVertices[Vertex],0)),1,1,"")</f>
        <v>1</v>
      </c>
      <c r="BC448" s="80" t="str">
        <f>REPLACE(INDEX(GroupVertices[Group],MATCH(Edges[[#This Row],[Vertex 2]],GroupVertices[Vertex],0)),1,1,"")</f>
        <v>1</v>
      </c>
    </row>
    <row r="449" spans="1:55" ht="15">
      <c r="A449" s="66" t="s">
        <v>291</v>
      </c>
      <c r="B449" s="66" t="s">
        <v>358</v>
      </c>
      <c r="C449" s="67" t="s">
        <v>3313</v>
      </c>
      <c r="D449" s="68">
        <v>5.333333333333334</v>
      </c>
      <c r="E449" s="69" t="s">
        <v>136</v>
      </c>
      <c r="F449" s="70">
        <v>27.333333333333332</v>
      </c>
      <c r="G449" s="67"/>
      <c r="H449" s="71"/>
      <c r="I449" s="72"/>
      <c r="J449" s="72"/>
      <c r="K449" s="34"/>
      <c r="L449" s="79">
        <v>449</v>
      </c>
      <c r="M449" s="79"/>
      <c r="N449" s="74"/>
      <c r="O449" s="81" t="s">
        <v>394</v>
      </c>
      <c r="P449" s="83">
        <v>43652.42806712963</v>
      </c>
      <c r="Q449" s="81" t="s">
        <v>421</v>
      </c>
      <c r="R449" s="81"/>
      <c r="S449" s="81"/>
      <c r="T449" s="81"/>
      <c r="U449" s="81"/>
      <c r="V449" s="85" t="s">
        <v>962</v>
      </c>
      <c r="W449" s="83">
        <v>43652.42806712963</v>
      </c>
      <c r="X449" s="85" t="s">
        <v>1138</v>
      </c>
      <c r="Y449" s="81"/>
      <c r="Z449" s="81"/>
      <c r="AA449" s="87" t="s">
        <v>1546</v>
      </c>
      <c r="AB449" s="81"/>
      <c r="AC449" s="81" t="b">
        <v>0</v>
      </c>
      <c r="AD449" s="81">
        <v>0</v>
      </c>
      <c r="AE449" s="87" t="s">
        <v>1832</v>
      </c>
      <c r="AF449" s="81" t="b">
        <v>0</v>
      </c>
      <c r="AG449" s="81" t="s">
        <v>1864</v>
      </c>
      <c r="AH449" s="81"/>
      <c r="AI449" s="87" t="s">
        <v>1832</v>
      </c>
      <c r="AJ449" s="81" t="b">
        <v>0</v>
      </c>
      <c r="AK449" s="81">
        <v>4</v>
      </c>
      <c r="AL449" s="87" t="s">
        <v>1746</v>
      </c>
      <c r="AM449" s="81" t="s">
        <v>1894</v>
      </c>
      <c r="AN449" s="81" t="b">
        <v>0</v>
      </c>
      <c r="AO449" s="87" t="s">
        <v>1746</v>
      </c>
      <c r="AP449" s="81" t="s">
        <v>176</v>
      </c>
      <c r="AQ449" s="81">
        <v>0</v>
      </c>
      <c r="AR449" s="81">
        <v>0</v>
      </c>
      <c r="AS449" s="81"/>
      <c r="AT449" s="81"/>
      <c r="AU449" s="81"/>
      <c r="AV449" s="81"/>
      <c r="AW449" s="81"/>
      <c r="AX449" s="81"/>
      <c r="AY449" s="81"/>
      <c r="AZ449" s="81"/>
      <c r="BA449">
        <v>6</v>
      </c>
      <c r="BB449" s="80" t="str">
        <f>REPLACE(INDEX(GroupVertices[Group],MATCH(Edges[[#This Row],[Vertex 1]],GroupVertices[Vertex],0)),1,1,"")</f>
        <v>1</v>
      </c>
      <c r="BC449" s="80" t="str">
        <f>REPLACE(INDEX(GroupVertices[Group],MATCH(Edges[[#This Row],[Vertex 2]],GroupVertices[Vertex],0)),1,1,"")</f>
        <v>1</v>
      </c>
    </row>
    <row r="450" spans="1:55" ht="15">
      <c r="A450" s="66" t="s">
        <v>291</v>
      </c>
      <c r="B450" s="66" t="s">
        <v>303</v>
      </c>
      <c r="C450" s="67" t="s">
        <v>3315</v>
      </c>
      <c r="D450" s="68">
        <v>10</v>
      </c>
      <c r="E450" s="69" t="s">
        <v>136</v>
      </c>
      <c r="F450" s="70">
        <v>12</v>
      </c>
      <c r="G450" s="67"/>
      <c r="H450" s="71"/>
      <c r="I450" s="72"/>
      <c r="J450" s="72"/>
      <c r="K450" s="34"/>
      <c r="L450" s="79">
        <v>450</v>
      </c>
      <c r="M450" s="79"/>
      <c r="N450" s="74"/>
      <c r="O450" s="81" t="s">
        <v>394</v>
      </c>
      <c r="P450" s="83">
        <v>43652.42806712963</v>
      </c>
      <c r="Q450" s="81" t="s">
        <v>421</v>
      </c>
      <c r="R450" s="81"/>
      <c r="S450" s="81"/>
      <c r="T450" s="81"/>
      <c r="U450" s="81"/>
      <c r="V450" s="85" t="s">
        <v>962</v>
      </c>
      <c r="W450" s="83">
        <v>43652.42806712963</v>
      </c>
      <c r="X450" s="85" t="s">
        <v>1138</v>
      </c>
      <c r="Y450" s="81"/>
      <c r="Z450" s="81"/>
      <c r="AA450" s="87" t="s">
        <v>1546</v>
      </c>
      <c r="AB450" s="81"/>
      <c r="AC450" s="81" t="b">
        <v>0</v>
      </c>
      <c r="AD450" s="81">
        <v>0</v>
      </c>
      <c r="AE450" s="87" t="s">
        <v>1832</v>
      </c>
      <c r="AF450" s="81" t="b">
        <v>0</v>
      </c>
      <c r="AG450" s="81" t="s">
        <v>1864</v>
      </c>
      <c r="AH450" s="81"/>
      <c r="AI450" s="87" t="s">
        <v>1832</v>
      </c>
      <c r="AJ450" s="81" t="b">
        <v>0</v>
      </c>
      <c r="AK450" s="81">
        <v>4</v>
      </c>
      <c r="AL450" s="87" t="s">
        <v>1746</v>
      </c>
      <c r="AM450" s="81" t="s">
        <v>1894</v>
      </c>
      <c r="AN450" s="81" t="b">
        <v>0</v>
      </c>
      <c r="AO450" s="87" t="s">
        <v>1746</v>
      </c>
      <c r="AP450" s="81" t="s">
        <v>176</v>
      </c>
      <c r="AQ450" s="81">
        <v>0</v>
      </c>
      <c r="AR450" s="81">
        <v>0</v>
      </c>
      <c r="AS450" s="81"/>
      <c r="AT450" s="81"/>
      <c r="AU450" s="81"/>
      <c r="AV450" s="81"/>
      <c r="AW450" s="81"/>
      <c r="AX450" s="81"/>
      <c r="AY450" s="81"/>
      <c r="AZ450" s="81"/>
      <c r="BA450">
        <v>16</v>
      </c>
      <c r="BB450" s="80" t="str">
        <f>REPLACE(INDEX(GroupVertices[Group],MATCH(Edges[[#This Row],[Vertex 1]],GroupVertices[Vertex],0)),1,1,"")</f>
        <v>1</v>
      </c>
      <c r="BC450" s="80" t="str">
        <f>REPLACE(INDEX(GroupVertices[Group],MATCH(Edges[[#This Row],[Vertex 2]],GroupVertices[Vertex],0)),1,1,"")</f>
        <v>1</v>
      </c>
    </row>
    <row r="451" spans="1:55" ht="15">
      <c r="A451" s="66" t="s">
        <v>291</v>
      </c>
      <c r="B451" s="66" t="s">
        <v>358</v>
      </c>
      <c r="C451" s="67" t="s">
        <v>3313</v>
      </c>
      <c r="D451" s="68">
        <v>5.333333333333334</v>
      </c>
      <c r="E451" s="69" t="s">
        <v>136</v>
      </c>
      <c r="F451" s="70">
        <v>27.333333333333332</v>
      </c>
      <c r="G451" s="67"/>
      <c r="H451" s="71"/>
      <c r="I451" s="72"/>
      <c r="J451" s="72"/>
      <c r="K451" s="34"/>
      <c r="L451" s="79">
        <v>451</v>
      </c>
      <c r="M451" s="79"/>
      <c r="N451" s="74"/>
      <c r="O451" s="81" t="s">
        <v>394</v>
      </c>
      <c r="P451" s="83">
        <v>43652.63636574074</v>
      </c>
      <c r="Q451" s="81" t="s">
        <v>470</v>
      </c>
      <c r="R451" s="85" t="s">
        <v>698</v>
      </c>
      <c r="S451" s="81" t="s">
        <v>756</v>
      </c>
      <c r="T451" s="81"/>
      <c r="U451" s="81"/>
      <c r="V451" s="85" t="s">
        <v>962</v>
      </c>
      <c r="W451" s="83">
        <v>43652.63636574074</v>
      </c>
      <c r="X451" s="85" t="s">
        <v>1139</v>
      </c>
      <c r="Y451" s="81"/>
      <c r="Z451" s="81"/>
      <c r="AA451" s="87" t="s">
        <v>1547</v>
      </c>
      <c r="AB451" s="81"/>
      <c r="AC451" s="81" t="b">
        <v>0</v>
      </c>
      <c r="AD451" s="81">
        <v>0</v>
      </c>
      <c r="AE451" s="87" t="s">
        <v>1832</v>
      </c>
      <c r="AF451" s="81" t="b">
        <v>0</v>
      </c>
      <c r="AG451" s="81" t="s">
        <v>1864</v>
      </c>
      <c r="AH451" s="81"/>
      <c r="AI451" s="87" t="s">
        <v>1832</v>
      </c>
      <c r="AJ451" s="81" t="b">
        <v>0</v>
      </c>
      <c r="AK451" s="81">
        <v>2</v>
      </c>
      <c r="AL451" s="87" t="s">
        <v>1758</v>
      </c>
      <c r="AM451" s="81" t="s">
        <v>1894</v>
      </c>
      <c r="AN451" s="81" t="b">
        <v>0</v>
      </c>
      <c r="AO451" s="87" t="s">
        <v>1758</v>
      </c>
      <c r="AP451" s="81" t="s">
        <v>176</v>
      </c>
      <c r="AQ451" s="81">
        <v>0</v>
      </c>
      <c r="AR451" s="81">
        <v>0</v>
      </c>
      <c r="AS451" s="81"/>
      <c r="AT451" s="81"/>
      <c r="AU451" s="81"/>
      <c r="AV451" s="81"/>
      <c r="AW451" s="81"/>
      <c r="AX451" s="81"/>
      <c r="AY451" s="81"/>
      <c r="AZ451" s="81"/>
      <c r="BA451">
        <v>6</v>
      </c>
      <c r="BB451" s="80" t="str">
        <f>REPLACE(INDEX(GroupVertices[Group],MATCH(Edges[[#This Row],[Vertex 1]],GroupVertices[Vertex],0)),1,1,"")</f>
        <v>1</v>
      </c>
      <c r="BC451" s="80" t="str">
        <f>REPLACE(INDEX(GroupVertices[Group],MATCH(Edges[[#This Row],[Vertex 2]],GroupVertices[Vertex],0)),1,1,"")</f>
        <v>1</v>
      </c>
    </row>
    <row r="452" spans="1:55" ht="15">
      <c r="A452" s="66" t="s">
        <v>291</v>
      </c>
      <c r="B452" s="66" t="s">
        <v>303</v>
      </c>
      <c r="C452" s="67" t="s">
        <v>3315</v>
      </c>
      <c r="D452" s="68">
        <v>10</v>
      </c>
      <c r="E452" s="69" t="s">
        <v>136</v>
      </c>
      <c r="F452" s="70">
        <v>12</v>
      </c>
      <c r="G452" s="67"/>
      <c r="H452" s="71"/>
      <c r="I452" s="72"/>
      <c r="J452" s="72"/>
      <c r="K452" s="34"/>
      <c r="L452" s="79">
        <v>452</v>
      </c>
      <c r="M452" s="79"/>
      <c r="N452" s="74"/>
      <c r="O452" s="81" t="s">
        <v>394</v>
      </c>
      <c r="P452" s="83">
        <v>43652.63636574074</v>
      </c>
      <c r="Q452" s="81" t="s">
        <v>470</v>
      </c>
      <c r="R452" s="85" t="s">
        <v>698</v>
      </c>
      <c r="S452" s="81" t="s">
        <v>756</v>
      </c>
      <c r="T452" s="81"/>
      <c r="U452" s="81"/>
      <c r="V452" s="85" t="s">
        <v>962</v>
      </c>
      <c r="W452" s="83">
        <v>43652.63636574074</v>
      </c>
      <c r="X452" s="85" t="s">
        <v>1139</v>
      </c>
      <c r="Y452" s="81"/>
      <c r="Z452" s="81"/>
      <c r="AA452" s="87" t="s">
        <v>1547</v>
      </c>
      <c r="AB452" s="81"/>
      <c r="AC452" s="81" t="b">
        <v>0</v>
      </c>
      <c r="AD452" s="81">
        <v>0</v>
      </c>
      <c r="AE452" s="87" t="s">
        <v>1832</v>
      </c>
      <c r="AF452" s="81" t="b">
        <v>0</v>
      </c>
      <c r="AG452" s="81" t="s">
        <v>1864</v>
      </c>
      <c r="AH452" s="81"/>
      <c r="AI452" s="87" t="s">
        <v>1832</v>
      </c>
      <c r="AJ452" s="81" t="b">
        <v>0</v>
      </c>
      <c r="AK452" s="81">
        <v>2</v>
      </c>
      <c r="AL452" s="87" t="s">
        <v>1758</v>
      </c>
      <c r="AM452" s="81" t="s">
        <v>1894</v>
      </c>
      <c r="AN452" s="81" t="b">
        <v>0</v>
      </c>
      <c r="AO452" s="87" t="s">
        <v>1758</v>
      </c>
      <c r="AP452" s="81" t="s">
        <v>176</v>
      </c>
      <c r="AQ452" s="81">
        <v>0</v>
      </c>
      <c r="AR452" s="81">
        <v>0</v>
      </c>
      <c r="AS452" s="81"/>
      <c r="AT452" s="81"/>
      <c r="AU452" s="81"/>
      <c r="AV452" s="81"/>
      <c r="AW452" s="81"/>
      <c r="AX452" s="81"/>
      <c r="AY452" s="81"/>
      <c r="AZ452" s="81"/>
      <c r="BA452">
        <v>16</v>
      </c>
      <c r="BB452" s="80" t="str">
        <f>REPLACE(INDEX(GroupVertices[Group],MATCH(Edges[[#This Row],[Vertex 1]],GroupVertices[Vertex],0)),1,1,"")</f>
        <v>1</v>
      </c>
      <c r="BC452" s="80" t="str">
        <f>REPLACE(INDEX(GroupVertices[Group],MATCH(Edges[[#This Row],[Vertex 2]],GroupVertices[Vertex],0)),1,1,"")</f>
        <v>1</v>
      </c>
    </row>
    <row r="453" spans="1:55" ht="15">
      <c r="A453" s="66" t="s">
        <v>291</v>
      </c>
      <c r="B453" s="66" t="s">
        <v>358</v>
      </c>
      <c r="C453" s="67" t="s">
        <v>3313</v>
      </c>
      <c r="D453" s="68">
        <v>5.333333333333334</v>
      </c>
      <c r="E453" s="69" t="s">
        <v>136</v>
      </c>
      <c r="F453" s="70">
        <v>27.333333333333332</v>
      </c>
      <c r="G453" s="67"/>
      <c r="H453" s="71"/>
      <c r="I453" s="72"/>
      <c r="J453" s="72"/>
      <c r="K453" s="34"/>
      <c r="L453" s="79">
        <v>453</v>
      </c>
      <c r="M453" s="79"/>
      <c r="N453" s="74"/>
      <c r="O453" s="81" t="s">
        <v>394</v>
      </c>
      <c r="P453" s="83">
        <v>43654.7199537037</v>
      </c>
      <c r="Q453" s="81" t="s">
        <v>421</v>
      </c>
      <c r="R453" s="81"/>
      <c r="S453" s="81"/>
      <c r="T453" s="81"/>
      <c r="U453" s="81"/>
      <c r="V453" s="85" t="s">
        <v>962</v>
      </c>
      <c r="W453" s="83">
        <v>43654.7199537037</v>
      </c>
      <c r="X453" s="85" t="s">
        <v>1140</v>
      </c>
      <c r="Y453" s="81"/>
      <c r="Z453" s="81"/>
      <c r="AA453" s="87" t="s">
        <v>1548</v>
      </c>
      <c r="AB453" s="81"/>
      <c r="AC453" s="81" t="b">
        <v>0</v>
      </c>
      <c r="AD453" s="81">
        <v>0</v>
      </c>
      <c r="AE453" s="87" t="s">
        <v>1832</v>
      </c>
      <c r="AF453" s="81" t="b">
        <v>0</v>
      </c>
      <c r="AG453" s="81" t="s">
        <v>1864</v>
      </c>
      <c r="AH453" s="81"/>
      <c r="AI453" s="87" t="s">
        <v>1832</v>
      </c>
      <c r="AJ453" s="81" t="b">
        <v>0</v>
      </c>
      <c r="AK453" s="81">
        <v>1</v>
      </c>
      <c r="AL453" s="87" t="s">
        <v>1748</v>
      </c>
      <c r="AM453" s="81" t="s">
        <v>1894</v>
      </c>
      <c r="AN453" s="81" t="b">
        <v>0</v>
      </c>
      <c r="AO453" s="87" t="s">
        <v>1748</v>
      </c>
      <c r="AP453" s="81" t="s">
        <v>176</v>
      </c>
      <c r="AQ453" s="81">
        <v>0</v>
      </c>
      <c r="AR453" s="81">
        <v>0</v>
      </c>
      <c r="AS453" s="81"/>
      <c r="AT453" s="81"/>
      <c r="AU453" s="81"/>
      <c r="AV453" s="81"/>
      <c r="AW453" s="81"/>
      <c r="AX453" s="81"/>
      <c r="AY453" s="81"/>
      <c r="AZ453" s="81"/>
      <c r="BA453">
        <v>6</v>
      </c>
      <c r="BB453" s="80" t="str">
        <f>REPLACE(INDEX(GroupVertices[Group],MATCH(Edges[[#This Row],[Vertex 1]],GroupVertices[Vertex],0)),1,1,"")</f>
        <v>1</v>
      </c>
      <c r="BC453" s="80" t="str">
        <f>REPLACE(INDEX(GroupVertices[Group],MATCH(Edges[[#This Row],[Vertex 2]],GroupVertices[Vertex],0)),1,1,"")</f>
        <v>1</v>
      </c>
    </row>
    <row r="454" spans="1:55" ht="15">
      <c r="A454" s="66" t="s">
        <v>291</v>
      </c>
      <c r="B454" s="66" t="s">
        <v>303</v>
      </c>
      <c r="C454" s="67" t="s">
        <v>3315</v>
      </c>
      <c r="D454" s="68">
        <v>10</v>
      </c>
      <c r="E454" s="69" t="s">
        <v>136</v>
      </c>
      <c r="F454" s="70">
        <v>12</v>
      </c>
      <c r="G454" s="67"/>
      <c r="H454" s="71"/>
      <c r="I454" s="72"/>
      <c r="J454" s="72"/>
      <c r="K454" s="34"/>
      <c r="L454" s="79">
        <v>454</v>
      </c>
      <c r="M454" s="79"/>
      <c r="N454" s="74"/>
      <c r="O454" s="81" t="s">
        <v>394</v>
      </c>
      <c r="P454" s="83">
        <v>43654.7199537037</v>
      </c>
      <c r="Q454" s="81" t="s">
        <v>421</v>
      </c>
      <c r="R454" s="81"/>
      <c r="S454" s="81"/>
      <c r="T454" s="81"/>
      <c r="U454" s="81"/>
      <c r="V454" s="85" t="s">
        <v>962</v>
      </c>
      <c r="W454" s="83">
        <v>43654.7199537037</v>
      </c>
      <c r="X454" s="85" t="s">
        <v>1140</v>
      </c>
      <c r="Y454" s="81"/>
      <c r="Z454" s="81"/>
      <c r="AA454" s="87" t="s">
        <v>1548</v>
      </c>
      <c r="AB454" s="81"/>
      <c r="AC454" s="81" t="b">
        <v>0</v>
      </c>
      <c r="AD454" s="81">
        <v>0</v>
      </c>
      <c r="AE454" s="87" t="s">
        <v>1832</v>
      </c>
      <c r="AF454" s="81" t="b">
        <v>0</v>
      </c>
      <c r="AG454" s="81" t="s">
        <v>1864</v>
      </c>
      <c r="AH454" s="81"/>
      <c r="AI454" s="87" t="s">
        <v>1832</v>
      </c>
      <c r="AJ454" s="81" t="b">
        <v>0</v>
      </c>
      <c r="AK454" s="81">
        <v>1</v>
      </c>
      <c r="AL454" s="87" t="s">
        <v>1748</v>
      </c>
      <c r="AM454" s="81" t="s">
        <v>1894</v>
      </c>
      <c r="AN454" s="81" t="b">
        <v>0</v>
      </c>
      <c r="AO454" s="87" t="s">
        <v>1748</v>
      </c>
      <c r="AP454" s="81" t="s">
        <v>176</v>
      </c>
      <c r="AQ454" s="81">
        <v>0</v>
      </c>
      <c r="AR454" s="81">
        <v>0</v>
      </c>
      <c r="AS454" s="81"/>
      <c r="AT454" s="81"/>
      <c r="AU454" s="81"/>
      <c r="AV454" s="81"/>
      <c r="AW454" s="81"/>
      <c r="AX454" s="81"/>
      <c r="AY454" s="81"/>
      <c r="AZ454" s="81"/>
      <c r="BA454">
        <v>16</v>
      </c>
      <c r="BB454" s="80" t="str">
        <f>REPLACE(INDEX(GroupVertices[Group],MATCH(Edges[[#This Row],[Vertex 1]],GroupVertices[Vertex],0)),1,1,"")</f>
        <v>1</v>
      </c>
      <c r="BC454" s="80" t="str">
        <f>REPLACE(INDEX(GroupVertices[Group],MATCH(Edges[[#This Row],[Vertex 2]],GroupVertices[Vertex],0)),1,1,"")</f>
        <v>1</v>
      </c>
    </row>
    <row r="455" spans="1:55" ht="15">
      <c r="A455" s="66" t="s">
        <v>291</v>
      </c>
      <c r="B455" s="66" t="s">
        <v>303</v>
      </c>
      <c r="C455" s="67" t="s">
        <v>3315</v>
      </c>
      <c r="D455" s="68">
        <v>10</v>
      </c>
      <c r="E455" s="69" t="s">
        <v>136</v>
      </c>
      <c r="F455" s="70">
        <v>12</v>
      </c>
      <c r="G455" s="67"/>
      <c r="H455" s="71"/>
      <c r="I455" s="72"/>
      <c r="J455" s="72"/>
      <c r="K455" s="34"/>
      <c r="L455" s="79">
        <v>455</v>
      </c>
      <c r="M455" s="79"/>
      <c r="N455" s="74"/>
      <c r="O455" s="81" t="s">
        <v>394</v>
      </c>
      <c r="P455" s="83">
        <v>43655.303252314814</v>
      </c>
      <c r="Q455" s="81" t="s">
        <v>471</v>
      </c>
      <c r="R455" s="81"/>
      <c r="S455" s="81"/>
      <c r="T455" s="81" t="s">
        <v>798</v>
      </c>
      <c r="U455" s="81"/>
      <c r="V455" s="85" t="s">
        <v>962</v>
      </c>
      <c r="W455" s="83">
        <v>43655.303252314814</v>
      </c>
      <c r="X455" s="85" t="s">
        <v>1141</v>
      </c>
      <c r="Y455" s="81"/>
      <c r="Z455" s="81"/>
      <c r="AA455" s="87" t="s">
        <v>1549</v>
      </c>
      <c r="AB455" s="81"/>
      <c r="AC455" s="81" t="b">
        <v>0</v>
      </c>
      <c r="AD455" s="81">
        <v>0</v>
      </c>
      <c r="AE455" s="87" t="s">
        <v>1832</v>
      </c>
      <c r="AF455" s="81" t="b">
        <v>0</v>
      </c>
      <c r="AG455" s="81" t="s">
        <v>1864</v>
      </c>
      <c r="AH455" s="81"/>
      <c r="AI455" s="87" t="s">
        <v>1832</v>
      </c>
      <c r="AJ455" s="81" t="b">
        <v>0</v>
      </c>
      <c r="AK455" s="81">
        <v>3</v>
      </c>
      <c r="AL455" s="87" t="s">
        <v>1651</v>
      </c>
      <c r="AM455" s="81" t="s">
        <v>1894</v>
      </c>
      <c r="AN455" s="81" t="b">
        <v>0</v>
      </c>
      <c r="AO455" s="87" t="s">
        <v>1651</v>
      </c>
      <c r="AP455" s="81" t="s">
        <v>176</v>
      </c>
      <c r="AQ455" s="81">
        <v>0</v>
      </c>
      <c r="AR455" s="81">
        <v>0</v>
      </c>
      <c r="AS455" s="81"/>
      <c r="AT455" s="81"/>
      <c r="AU455" s="81"/>
      <c r="AV455" s="81"/>
      <c r="AW455" s="81"/>
      <c r="AX455" s="81"/>
      <c r="AY455" s="81"/>
      <c r="AZ455" s="81"/>
      <c r="BA455">
        <v>16</v>
      </c>
      <c r="BB455" s="80" t="str">
        <f>REPLACE(INDEX(GroupVertices[Group],MATCH(Edges[[#This Row],[Vertex 1]],GroupVertices[Vertex],0)),1,1,"")</f>
        <v>1</v>
      </c>
      <c r="BC455" s="80" t="str">
        <f>REPLACE(INDEX(GroupVertices[Group],MATCH(Edges[[#This Row],[Vertex 2]],GroupVertices[Vertex],0)),1,1,"")</f>
        <v>1</v>
      </c>
    </row>
    <row r="456" spans="1:55" ht="15">
      <c r="A456" s="66" t="s">
        <v>291</v>
      </c>
      <c r="B456" s="66" t="s">
        <v>329</v>
      </c>
      <c r="C456" s="67" t="s">
        <v>3307</v>
      </c>
      <c r="D456" s="68">
        <v>3</v>
      </c>
      <c r="E456" s="69" t="s">
        <v>132</v>
      </c>
      <c r="F456" s="70">
        <v>35</v>
      </c>
      <c r="G456" s="67"/>
      <c r="H456" s="71"/>
      <c r="I456" s="72"/>
      <c r="J456" s="72"/>
      <c r="K456" s="34"/>
      <c r="L456" s="79">
        <v>456</v>
      </c>
      <c r="M456" s="79"/>
      <c r="N456" s="74"/>
      <c r="O456" s="81" t="s">
        <v>394</v>
      </c>
      <c r="P456" s="83">
        <v>43655.303252314814</v>
      </c>
      <c r="Q456" s="81" t="s">
        <v>471</v>
      </c>
      <c r="R456" s="81"/>
      <c r="S456" s="81"/>
      <c r="T456" s="81" t="s">
        <v>798</v>
      </c>
      <c r="U456" s="81"/>
      <c r="V456" s="85" t="s">
        <v>962</v>
      </c>
      <c r="W456" s="83">
        <v>43655.303252314814</v>
      </c>
      <c r="X456" s="85" t="s">
        <v>1141</v>
      </c>
      <c r="Y456" s="81"/>
      <c r="Z456" s="81"/>
      <c r="AA456" s="87" t="s">
        <v>1549</v>
      </c>
      <c r="AB456" s="81"/>
      <c r="AC456" s="81" t="b">
        <v>0</v>
      </c>
      <c r="AD456" s="81">
        <v>0</v>
      </c>
      <c r="AE456" s="87" t="s">
        <v>1832</v>
      </c>
      <c r="AF456" s="81" t="b">
        <v>0</v>
      </c>
      <c r="AG456" s="81" t="s">
        <v>1864</v>
      </c>
      <c r="AH456" s="81"/>
      <c r="AI456" s="87" t="s">
        <v>1832</v>
      </c>
      <c r="AJ456" s="81" t="b">
        <v>0</v>
      </c>
      <c r="AK456" s="81">
        <v>3</v>
      </c>
      <c r="AL456" s="87" t="s">
        <v>1651</v>
      </c>
      <c r="AM456" s="81" t="s">
        <v>1894</v>
      </c>
      <c r="AN456" s="81" t="b">
        <v>0</v>
      </c>
      <c r="AO456" s="87" t="s">
        <v>1651</v>
      </c>
      <c r="AP456" s="81" t="s">
        <v>176</v>
      </c>
      <c r="AQ456" s="81">
        <v>0</v>
      </c>
      <c r="AR456" s="81">
        <v>0</v>
      </c>
      <c r="AS456" s="81"/>
      <c r="AT456" s="81"/>
      <c r="AU456" s="81"/>
      <c r="AV456" s="81"/>
      <c r="AW456" s="81"/>
      <c r="AX456" s="81"/>
      <c r="AY456" s="81"/>
      <c r="AZ456" s="81"/>
      <c r="BA456">
        <v>1</v>
      </c>
      <c r="BB456" s="80" t="str">
        <f>REPLACE(INDEX(GroupVertices[Group],MATCH(Edges[[#This Row],[Vertex 1]],GroupVertices[Vertex],0)),1,1,"")</f>
        <v>1</v>
      </c>
      <c r="BC456" s="80" t="str">
        <f>REPLACE(INDEX(GroupVertices[Group],MATCH(Edges[[#This Row],[Vertex 2]],GroupVertices[Vertex],0)),1,1,"")</f>
        <v>1</v>
      </c>
    </row>
    <row r="457" spans="1:55" ht="15">
      <c r="A457" s="66" t="s">
        <v>292</v>
      </c>
      <c r="B457" s="66" t="s">
        <v>303</v>
      </c>
      <c r="C457" s="67" t="s">
        <v>3307</v>
      </c>
      <c r="D457" s="68">
        <v>3</v>
      </c>
      <c r="E457" s="69" t="s">
        <v>132</v>
      </c>
      <c r="F457" s="70">
        <v>35</v>
      </c>
      <c r="G457" s="67"/>
      <c r="H457" s="71"/>
      <c r="I457" s="72"/>
      <c r="J457" s="72"/>
      <c r="K457" s="34"/>
      <c r="L457" s="79">
        <v>457</v>
      </c>
      <c r="M457" s="79"/>
      <c r="N457" s="74"/>
      <c r="O457" s="81" t="s">
        <v>394</v>
      </c>
      <c r="P457" s="83">
        <v>43655.56085648148</v>
      </c>
      <c r="Q457" s="81" t="s">
        <v>471</v>
      </c>
      <c r="R457" s="81"/>
      <c r="S457" s="81"/>
      <c r="T457" s="81" t="s">
        <v>798</v>
      </c>
      <c r="U457" s="81"/>
      <c r="V457" s="85" t="s">
        <v>963</v>
      </c>
      <c r="W457" s="83">
        <v>43655.56085648148</v>
      </c>
      <c r="X457" s="85" t="s">
        <v>1142</v>
      </c>
      <c r="Y457" s="81"/>
      <c r="Z457" s="81"/>
      <c r="AA457" s="87" t="s">
        <v>1550</v>
      </c>
      <c r="AB457" s="81"/>
      <c r="AC457" s="81" t="b">
        <v>0</v>
      </c>
      <c r="AD457" s="81">
        <v>0</v>
      </c>
      <c r="AE457" s="87" t="s">
        <v>1832</v>
      </c>
      <c r="AF457" s="81" t="b">
        <v>0</v>
      </c>
      <c r="AG457" s="81" t="s">
        <v>1864</v>
      </c>
      <c r="AH457" s="81"/>
      <c r="AI457" s="87" t="s">
        <v>1832</v>
      </c>
      <c r="AJ457" s="81" t="b">
        <v>0</v>
      </c>
      <c r="AK457" s="81">
        <v>3</v>
      </c>
      <c r="AL457" s="87" t="s">
        <v>1651</v>
      </c>
      <c r="AM457" s="81" t="s">
        <v>1881</v>
      </c>
      <c r="AN457" s="81" t="b">
        <v>0</v>
      </c>
      <c r="AO457" s="87" t="s">
        <v>1651</v>
      </c>
      <c r="AP457" s="81" t="s">
        <v>176</v>
      </c>
      <c r="AQ457" s="81">
        <v>0</v>
      </c>
      <c r="AR457" s="81">
        <v>0</v>
      </c>
      <c r="AS457" s="81"/>
      <c r="AT457" s="81"/>
      <c r="AU457" s="81"/>
      <c r="AV457" s="81"/>
      <c r="AW457" s="81"/>
      <c r="AX457" s="81"/>
      <c r="AY457" s="81"/>
      <c r="AZ457" s="81"/>
      <c r="BA457">
        <v>1</v>
      </c>
      <c r="BB457" s="80" t="str">
        <f>REPLACE(INDEX(GroupVertices[Group],MATCH(Edges[[#This Row],[Vertex 1]],GroupVertices[Vertex],0)),1,1,"")</f>
        <v>1</v>
      </c>
      <c r="BC457" s="80" t="str">
        <f>REPLACE(INDEX(GroupVertices[Group],MATCH(Edges[[#This Row],[Vertex 2]],GroupVertices[Vertex],0)),1,1,"")</f>
        <v>1</v>
      </c>
    </row>
    <row r="458" spans="1:55" ht="15">
      <c r="A458" s="66" t="s">
        <v>292</v>
      </c>
      <c r="B458" s="66" t="s">
        <v>329</v>
      </c>
      <c r="C458" s="67" t="s">
        <v>3307</v>
      </c>
      <c r="D458" s="68">
        <v>3</v>
      </c>
      <c r="E458" s="69" t="s">
        <v>132</v>
      </c>
      <c r="F458" s="70">
        <v>35</v>
      </c>
      <c r="G458" s="67"/>
      <c r="H458" s="71"/>
      <c r="I458" s="72"/>
      <c r="J458" s="72"/>
      <c r="K458" s="34"/>
      <c r="L458" s="79">
        <v>458</v>
      </c>
      <c r="M458" s="79"/>
      <c r="N458" s="74"/>
      <c r="O458" s="81" t="s">
        <v>394</v>
      </c>
      <c r="P458" s="83">
        <v>43655.56085648148</v>
      </c>
      <c r="Q458" s="81" t="s">
        <v>471</v>
      </c>
      <c r="R458" s="81"/>
      <c r="S458" s="81"/>
      <c r="T458" s="81" t="s">
        <v>798</v>
      </c>
      <c r="U458" s="81"/>
      <c r="V458" s="85" t="s">
        <v>963</v>
      </c>
      <c r="W458" s="83">
        <v>43655.56085648148</v>
      </c>
      <c r="X458" s="85" t="s">
        <v>1142</v>
      </c>
      <c r="Y458" s="81"/>
      <c r="Z458" s="81"/>
      <c r="AA458" s="87" t="s">
        <v>1550</v>
      </c>
      <c r="AB458" s="81"/>
      <c r="AC458" s="81" t="b">
        <v>0</v>
      </c>
      <c r="AD458" s="81">
        <v>0</v>
      </c>
      <c r="AE458" s="87" t="s">
        <v>1832</v>
      </c>
      <c r="AF458" s="81" t="b">
        <v>0</v>
      </c>
      <c r="AG458" s="81" t="s">
        <v>1864</v>
      </c>
      <c r="AH458" s="81"/>
      <c r="AI458" s="87" t="s">
        <v>1832</v>
      </c>
      <c r="AJ458" s="81" t="b">
        <v>0</v>
      </c>
      <c r="AK458" s="81">
        <v>3</v>
      </c>
      <c r="AL458" s="87" t="s">
        <v>1651</v>
      </c>
      <c r="AM458" s="81" t="s">
        <v>1881</v>
      </c>
      <c r="AN458" s="81" t="b">
        <v>0</v>
      </c>
      <c r="AO458" s="87" t="s">
        <v>1651</v>
      </c>
      <c r="AP458" s="81" t="s">
        <v>176</v>
      </c>
      <c r="AQ458" s="81">
        <v>0</v>
      </c>
      <c r="AR458" s="81">
        <v>0</v>
      </c>
      <c r="AS458" s="81"/>
      <c r="AT458" s="81"/>
      <c r="AU458" s="81"/>
      <c r="AV458" s="81"/>
      <c r="AW458" s="81"/>
      <c r="AX458" s="81"/>
      <c r="AY458" s="81"/>
      <c r="AZ458" s="81"/>
      <c r="BA458">
        <v>1</v>
      </c>
      <c r="BB458" s="80" t="str">
        <f>REPLACE(INDEX(GroupVertices[Group],MATCH(Edges[[#This Row],[Vertex 1]],GroupVertices[Vertex],0)),1,1,"")</f>
        <v>1</v>
      </c>
      <c r="BC458" s="80" t="str">
        <f>REPLACE(INDEX(GroupVertices[Group],MATCH(Edges[[#This Row],[Vertex 2]],GroupVertices[Vertex],0)),1,1,"")</f>
        <v>1</v>
      </c>
    </row>
    <row r="459" spans="1:55" ht="15">
      <c r="A459" s="66" t="s">
        <v>293</v>
      </c>
      <c r="B459" s="66" t="s">
        <v>348</v>
      </c>
      <c r="C459" s="67" t="s">
        <v>3307</v>
      </c>
      <c r="D459" s="68">
        <v>3</v>
      </c>
      <c r="E459" s="69" t="s">
        <v>132</v>
      </c>
      <c r="F459" s="70">
        <v>35</v>
      </c>
      <c r="G459" s="67"/>
      <c r="H459" s="71"/>
      <c r="I459" s="72"/>
      <c r="J459" s="72"/>
      <c r="K459" s="34"/>
      <c r="L459" s="79">
        <v>459</v>
      </c>
      <c r="M459" s="79"/>
      <c r="N459" s="74"/>
      <c r="O459" s="81" t="s">
        <v>394</v>
      </c>
      <c r="P459" s="83">
        <v>43656.07512731481</v>
      </c>
      <c r="Q459" s="81" t="s">
        <v>472</v>
      </c>
      <c r="R459" s="81"/>
      <c r="S459" s="81"/>
      <c r="T459" s="81" t="s">
        <v>799</v>
      </c>
      <c r="U459" s="81"/>
      <c r="V459" s="85" t="s">
        <v>964</v>
      </c>
      <c r="W459" s="83">
        <v>43656.07512731481</v>
      </c>
      <c r="X459" s="85" t="s">
        <v>1143</v>
      </c>
      <c r="Y459" s="81"/>
      <c r="Z459" s="81"/>
      <c r="AA459" s="87" t="s">
        <v>1551</v>
      </c>
      <c r="AB459" s="81"/>
      <c r="AC459" s="81" t="b">
        <v>0</v>
      </c>
      <c r="AD459" s="81">
        <v>0</v>
      </c>
      <c r="AE459" s="87" t="s">
        <v>1832</v>
      </c>
      <c r="AF459" s="81" t="b">
        <v>0</v>
      </c>
      <c r="AG459" s="81" t="s">
        <v>1864</v>
      </c>
      <c r="AH459" s="81"/>
      <c r="AI459" s="87" t="s">
        <v>1832</v>
      </c>
      <c r="AJ459" s="81" t="b">
        <v>0</v>
      </c>
      <c r="AK459" s="81">
        <v>1</v>
      </c>
      <c r="AL459" s="87" t="s">
        <v>1749</v>
      </c>
      <c r="AM459" s="81" t="s">
        <v>1881</v>
      </c>
      <c r="AN459" s="81" t="b">
        <v>0</v>
      </c>
      <c r="AO459" s="87" t="s">
        <v>1749</v>
      </c>
      <c r="AP459" s="81" t="s">
        <v>176</v>
      </c>
      <c r="AQ459" s="81">
        <v>0</v>
      </c>
      <c r="AR459" s="81">
        <v>0</v>
      </c>
      <c r="AS459" s="81"/>
      <c r="AT459" s="81"/>
      <c r="AU459" s="81"/>
      <c r="AV459" s="81"/>
      <c r="AW459" s="81"/>
      <c r="AX459" s="81"/>
      <c r="AY459" s="81"/>
      <c r="AZ459" s="81"/>
      <c r="BA459">
        <v>1</v>
      </c>
      <c r="BB459" s="80" t="str">
        <f>REPLACE(INDEX(GroupVertices[Group],MATCH(Edges[[#This Row],[Vertex 1]],GroupVertices[Vertex],0)),1,1,"")</f>
        <v>3</v>
      </c>
      <c r="BC459" s="80" t="str">
        <f>REPLACE(INDEX(GroupVertices[Group],MATCH(Edges[[#This Row],[Vertex 2]],GroupVertices[Vertex],0)),1,1,"")</f>
        <v>3</v>
      </c>
    </row>
    <row r="460" spans="1:55" ht="15">
      <c r="A460" s="66" t="s">
        <v>293</v>
      </c>
      <c r="B460" s="66" t="s">
        <v>303</v>
      </c>
      <c r="C460" s="67" t="s">
        <v>3307</v>
      </c>
      <c r="D460" s="68">
        <v>3</v>
      </c>
      <c r="E460" s="69" t="s">
        <v>132</v>
      </c>
      <c r="F460" s="70">
        <v>35</v>
      </c>
      <c r="G460" s="67"/>
      <c r="H460" s="71"/>
      <c r="I460" s="72"/>
      <c r="J460" s="72"/>
      <c r="K460" s="34"/>
      <c r="L460" s="79">
        <v>460</v>
      </c>
      <c r="M460" s="79"/>
      <c r="N460" s="74"/>
      <c r="O460" s="81" t="s">
        <v>394</v>
      </c>
      <c r="P460" s="83">
        <v>43656.07512731481</v>
      </c>
      <c r="Q460" s="81" t="s">
        <v>472</v>
      </c>
      <c r="R460" s="81"/>
      <c r="S460" s="81"/>
      <c r="T460" s="81" t="s">
        <v>799</v>
      </c>
      <c r="U460" s="81"/>
      <c r="V460" s="85" t="s">
        <v>964</v>
      </c>
      <c r="W460" s="83">
        <v>43656.07512731481</v>
      </c>
      <c r="X460" s="85" t="s">
        <v>1143</v>
      </c>
      <c r="Y460" s="81"/>
      <c r="Z460" s="81"/>
      <c r="AA460" s="87" t="s">
        <v>1551</v>
      </c>
      <c r="AB460" s="81"/>
      <c r="AC460" s="81" t="b">
        <v>0</v>
      </c>
      <c r="AD460" s="81">
        <v>0</v>
      </c>
      <c r="AE460" s="87" t="s">
        <v>1832</v>
      </c>
      <c r="AF460" s="81" t="b">
        <v>0</v>
      </c>
      <c r="AG460" s="81" t="s">
        <v>1864</v>
      </c>
      <c r="AH460" s="81"/>
      <c r="AI460" s="87" t="s">
        <v>1832</v>
      </c>
      <c r="AJ460" s="81" t="b">
        <v>0</v>
      </c>
      <c r="AK460" s="81">
        <v>1</v>
      </c>
      <c r="AL460" s="87" t="s">
        <v>1749</v>
      </c>
      <c r="AM460" s="81" t="s">
        <v>1881</v>
      </c>
      <c r="AN460" s="81" t="b">
        <v>0</v>
      </c>
      <c r="AO460" s="87" t="s">
        <v>1749</v>
      </c>
      <c r="AP460" s="81" t="s">
        <v>176</v>
      </c>
      <c r="AQ460" s="81">
        <v>0</v>
      </c>
      <c r="AR460" s="81">
        <v>0</v>
      </c>
      <c r="AS460" s="81"/>
      <c r="AT460" s="81"/>
      <c r="AU460" s="81"/>
      <c r="AV460" s="81"/>
      <c r="AW460" s="81"/>
      <c r="AX460" s="81"/>
      <c r="AY460" s="81"/>
      <c r="AZ460" s="81"/>
      <c r="BA460">
        <v>1</v>
      </c>
      <c r="BB460" s="80" t="str">
        <f>REPLACE(INDEX(GroupVertices[Group],MATCH(Edges[[#This Row],[Vertex 1]],GroupVertices[Vertex],0)),1,1,"")</f>
        <v>3</v>
      </c>
      <c r="BC460" s="80" t="str">
        <f>REPLACE(INDEX(GroupVertices[Group],MATCH(Edges[[#This Row],[Vertex 2]],GroupVertices[Vertex],0)),1,1,"")</f>
        <v>1</v>
      </c>
    </row>
    <row r="461" spans="1:55" ht="15">
      <c r="A461" s="66" t="s">
        <v>294</v>
      </c>
      <c r="B461" s="66" t="s">
        <v>376</v>
      </c>
      <c r="C461" s="67" t="s">
        <v>3307</v>
      </c>
      <c r="D461" s="68">
        <v>3</v>
      </c>
      <c r="E461" s="69" t="s">
        <v>132</v>
      </c>
      <c r="F461" s="70">
        <v>35</v>
      </c>
      <c r="G461" s="67"/>
      <c r="H461" s="71"/>
      <c r="I461" s="72"/>
      <c r="J461" s="72"/>
      <c r="K461" s="34"/>
      <c r="L461" s="79">
        <v>461</v>
      </c>
      <c r="M461" s="79"/>
      <c r="N461" s="74"/>
      <c r="O461" s="81" t="s">
        <v>395</v>
      </c>
      <c r="P461" s="83">
        <v>43647.69207175926</v>
      </c>
      <c r="Q461" s="81" t="s">
        <v>473</v>
      </c>
      <c r="R461" s="81"/>
      <c r="S461" s="81"/>
      <c r="T461" s="81"/>
      <c r="U461" s="81"/>
      <c r="V461" s="85" t="s">
        <v>965</v>
      </c>
      <c r="W461" s="83">
        <v>43647.69207175926</v>
      </c>
      <c r="X461" s="85" t="s">
        <v>1144</v>
      </c>
      <c r="Y461" s="81"/>
      <c r="Z461" s="81"/>
      <c r="AA461" s="87" t="s">
        <v>1552</v>
      </c>
      <c r="AB461" s="87" t="s">
        <v>1827</v>
      </c>
      <c r="AC461" s="81" t="b">
        <v>0</v>
      </c>
      <c r="AD461" s="81">
        <v>0</v>
      </c>
      <c r="AE461" s="87" t="s">
        <v>1848</v>
      </c>
      <c r="AF461" s="81" t="b">
        <v>0</v>
      </c>
      <c r="AG461" s="81" t="s">
        <v>1868</v>
      </c>
      <c r="AH461" s="81"/>
      <c r="AI461" s="87" t="s">
        <v>1832</v>
      </c>
      <c r="AJ461" s="81" t="b">
        <v>0</v>
      </c>
      <c r="AK461" s="81">
        <v>0</v>
      </c>
      <c r="AL461" s="87" t="s">
        <v>1832</v>
      </c>
      <c r="AM461" s="81" t="s">
        <v>1881</v>
      </c>
      <c r="AN461" s="81" t="b">
        <v>0</v>
      </c>
      <c r="AO461" s="87" t="s">
        <v>1827</v>
      </c>
      <c r="AP461" s="81" t="s">
        <v>176</v>
      </c>
      <c r="AQ461" s="81">
        <v>0</v>
      </c>
      <c r="AR461" s="81">
        <v>0</v>
      </c>
      <c r="AS461" s="81"/>
      <c r="AT461" s="81"/>
      <c r="AU461" s="81"/>
      <c r="AV461" s="81"/>
      <c r="AW461" s="81"/>
      <c r="AX461" s="81"/>
      <c r="AY461" s="81"/>
      <c r="AZ461" s="81"/>
      <c r="BA461">
        <v>1</v>
      </c>
      <c r="BB461" s="80" t="str">
        <f>REPLACE(INDEX(GroupVertices[Group],MATCH(Edges[[#This Row],[Vertex 1]],GroupVertices[Vertex],0)),1,1,"")</f>
        <v>6</v>
      </c>
      <c r="BC461" s="80" t="str">
        <f>REPLACE(INDEX(GroupVertices[Group],MATCH(Edges[[#This Row],[Vertex 2]],GroupVertices[Vertex],0)),1,1,"")</f>
        <v>6</v>
      </c>
    </row>
    <row r="462" spans="1:55" ht="15">
      <c r="A462" s="66" t="s">
        <v>295</v>
      </c>
      <c r="B462" s="66" t="s">
        <v>377</v>
      </c>
      <c r="C462" s="67" t="s">
        <v>3307</v>
      </c>
      <c r="D462" s="68">
        <v>3</v>
      </c>
      <c r="E462" s="69" t="s">
        <v>132</v>
      </c>
      <c r="F462" s="70">
        <v>35</v>
      </c>
      <c r="G462" s="67"/>
      <c r="H462" s="71"/>
      <c r="I462" s="72"/>
      <c r="J462" s="72"/>
      <c r="K462" s="34"/>
      <c r="L462" s="79">
        <v>462</v>
      </c>
      <c r="M462" s="79"/>
      <c r="N462" s="74"/>
      <c r="O462" s="81" t="s">
        <v>394</v>
      </c>
      <c r="P462" s="83">
        <v>43656.14188657407</v>
      </c>
      <c r="Q462" s="81" t="s">
        <v>474</v>
      </c>
      <c r="R462" s="81"/>
      <c r="S462" s="81"/>
      <c r="T462" s="81"/>
      <c r="U462" s="81"/>
      <c r="V462" s="85" t="s">
        <v>966</v>
      </c>
      <c r="W462" s="83">
        <v>43656.14188657407</v>
      </c>
      <c r="X462" s="85" t="s">
        <v>1145</v>
      </c>
      <c r="Y462" s="81"/>
      <c r="Z462" s="81"/>
      <c r="AA462" s="87" t="s">
        <v>1553</v>
      </c>
      <c r="AB462" s="87" t="s">
        <v>1557</v>
      </c>
      <c r="AC462" s="81" t="b">
        <v>0</v>
      </c>
      <c r="AD462" s="81">
        <v>0</v>
      </c>
      <c r="AE462" s="87" t="s">
        <v>1849</v>
      </c>
      <c r="AF462" s="81" t="b">
        <v>0</v>
      </c>
      <c r="AG462" s="81" t="s">
        <v>1864</v>
      </c>
      <c r="AH462" s="81"/>
      <c r="AI462" s="87" t="s">
        <v>1832</v>
      </c>
      <c r="AJ462" s="81" t="b">
        <v>0</v>
      </c>
      <c r="AK462" s="81">
        <v>0</v>
      </c>
      <c r="AL462" s="87" t="s">
        <v>1832</v>
      </c>
      <c r="AM462" s="81" t="s">
        <v>1879</v>
      </c>
      <c r="AN462" s="81" t="b">
        <v>0</v>
      </c>
      <c r="AO462" s="87" t="s">
        <v>1557</v>
      </c>
      <c r="AP462" s="81" t="s">
        <v>176</v>
      </c>
      <c r="AQ462" s="81">
        <v>0</v>
      </c>
      <c r="AR462" s="81">
        <v>0</v>
      </c>
      <c r="AS462" s="81" t="s">
        <v>1904</v>
      </c>
      <c r="AT462" s="81" t="s">
        <v>1908</v>
      </c>
      <c r="AU462" s="81" t="s">
        <v>1912</v>
      </c>
      <c r="AV462" s="81" t="s">
        <v>1917</v>
      </c>
      <c r="AW462" s="81" t="s">
        <v>1922</v>
      </c>
      <c r="AX462" s="81" t="s">
        <v>1927</v>
      </c>
      <c r="AY462" s="81" t="s">
        <v>1930</v>
      </c>
      <c r="AZ462" s="85" t="s">
        <v>1933</v>
      </c>
      <c r="BA462">
        <v>1</v>
      </c>
      <c r="BB462" s="80" t="str">
        <f>REPLACE(INDEX(GroupVertices[Group],MATCH(Edges[[#This Row],[Vertex 1]],GroupVertices[Vertex],0)),1,1,"")</f>
        <v>6</v>
      </c>
      <c r="BC462" s="80" t="str">
        <f>REPLACE(INDEX(GroupVertices[Group],MATCH(Edges[[#This Row],[Vertex 2]],GroupVertices[Vertex],0)),1,1,"")</f>
        <v>6</v>
      </c>
    </row>
    <row r="463" spans="1:55" ht="15">
      <c r="A463" s="66" t="s">
        <v>294</v>
      </c>
      <c r="B463" s="66" t="s">
        <v>377</v>
      </c>
      <c r="C463" s="67" t="s">
        <v>3307</v>
      </c>
      <c r="D463" s="68">
        <v>3</v>
      </c>
      <c r="E463" s="69" t="s">
        <v>132</v>
      </c>
      <c r="F463" s="70">
        <v>35</v>
      </c>
      <c r="G463" s="67"/>
      <c r="H463" s="71"/>
      <c r="I463" s="72"/>
      <c r="J463" s="72"/>
      <c r="K463" s="34"/>
      <c r="L463" s="79">
        <v>463</v>
      </c>
      <c r="M463" s="79"/>
      <c r="N463" s="74"/>
      <c r="O463" s="81" t="s">
        <v>394</v>
      </c>
      <c r="P463" s="83">
        <v>43656.14262731482</v>
      </c>
      <c r="Q463" s="81" t="s">
        <v>475</v>
      </c>
      <c r="R463" s="81"/>
      <c r="S463" s="81"/>
      <c r="T463" s="81"/>
      <c r="U463" s="81"/>
      <c r="V463" s="85" t="s">
        <v>965</v>
      </c>
      <c r="W463" s="83">
        <v>43656.14262731482</v>
      </c>
      <c r="X463" s="85" t="s">
        <v>1146</v>
      </c>
      <c r="Y463" s="81"/>
      <c r="Z463" s="81"/>
      <c r="AA463" s="87" t="s">
        <v>1554</v>
      </c>
      <c r="AB463" s="87" t="s">
        <v>1553</v>
      </c>
      <c r="AC463" s="81" t="b">
        <v>0</v>
      </c>
      <c r="AD463" s="81">
        <v>0</v>
      </c>
      <c r="AE463" s="87" t="s">
        <v>1850</v>
      </c>
      <c r="AF463" s="81" t="b">
        <v>0</v>
      </c>
      <c r="AG463" s="81" t="s">
        <v>1864</v>
      </c>
      <c r="AH463" s="81"/>
      <c r="AI463" s="87" t="s">
        <v>1832</v>
      </c>
      <c r="AJ463" s="81" t="b">
        <v>0</v>
      </c>
      <c r="AK463" s="81">
        <v>0</v>
      </c>
      <c r="AL463" s="87" t="s">
        <v>1832</v>
      </c>
      <c r="AM463" s="81" t="s">
        <v>1881</v>
      </c>
      <c r="AN463" s="81" t="b">
        <v>0</v>
      </c>
      <c r="AO463" s="87" t="s">
        <v>1553</v>
      </c>
      <c r="AP463" s="81" t="s">
        <v>176</v>
      </c>
      <c r="AQ463" s="81">
        <v>0</v>
      </c>
      <c r="AR463" s="81">
        <v>0</v>
      </c>
      <c r="AS463" s="81"/>
      <c r="AT463" s="81"/>
      <c r="AU463" s="81"/>
      <c r="AV463" s="81"/>
      <c r="AW463" s="81"/>
      <c r="AX463" s="81"/>
      <c r="AY463" s="81"/>
      <c r="AZ463" s="81"/>
      <c r="BA463">
        <v>1</v>
      </c>
      <c r="BB463" s="80" t="str">
        <f>REPLACE(INDEX(GroupVertices[Group],MATCH(Edges[[#This Row],[Vertex 1]],GroupVertices[Vertex],0)),1,1,"")</f>
        <v>6</v>
      </c>
      <c r="BC463" s="80" t="str">
        <f>REPLACE(INDEX(GroupVertices[Group],MATCH(Edges[[#This Row],[Vertex 2]],GroupVertices[Vertex],0)),1,1,"")</f>
        <v>6</v>
      </c>
    </row>
    <row r="464" spans="1:55" ht="15">
      <c r="A464" s="66" t="s">
        <v>294</v>
      </c>
      <c r="B464" s="66" t="s">
        <v>378</v>
      </c>
      <c r="C464" s="67" t="s">
        <v>3307</v>
      </c>
      <c r="D464" s="68">
        <v>3</v>
      </c>
      <c r="E464" s="69" t="s">
        <v>132</v>
      </c>
      <c r="F464" s="70">
        <v>35</v>
      </c>
      <c r="G464" s="67"/>
      <c r="H464" s="71"/>
      <c r="I464" s="72"/>
      <c r="J464" s="72"/>
      <c r="K464" s="34"/>
      <c r="L464" s="79">
        <v>464</v>
      </c>
      <c r="M464" s="79"/>
      <c r="N464" s="74"/>
      <c r="O464" s="81" t="s">
        <v>395</v>
      </c>
      <c r="P464" s="83">
        <v>43656.1278125</v>
      </c>
      <c r="Q464" s="81" t="s">
        <v>476</v>
      </c>
      <c r="R464" s="81"/>
      <c r="S464" s="81"/>
      <c r="T464" s="81"/>
      <c r="U464" s="81"/>
      <c r="V464" s="85" t="s">
        <v>965</v>
      </c>
      <c r="W464" s="83">
        <v>43656.1278125</v>
      </c>
      <c r="X464" s="85" t="s">
        <v>1147</v>
      </c>
      <c r="Y464" s="81"/>
      <c r="Z464" s="81"/>
      <c r="AA464" s="87" t="s">
        <v>1555</v>
      </c>
      <c r="AB464" s="81"/>
      <c r="AC464" s="81" t="b">
        <v>0</v>
      </c>
      <c r="AD464" s="81">
        <v>0</v>
      </c>
      <c r="AE464" s="87" t="s">
        <v>1851</v>
      </c>
      <c r="AF464" s="81" t="b">
        <v>0</v>
      </c>
      <c r="AG464" s="81" t="s">
        <v>1864</v>
      </c>
      <c r="AH464" s="81"/>
      <c r="AI464" s="87" t="s">
        <v>1832</v>
      </c>
      <c r="AJ464" s="81" t="b">
        <v>0</v>
      </c>
      <c r="AK464" s="81">
        <v>0</v>
      </c>
      <c r="AL464" s="87" t="s">
        <v>1832</v>
      </c>
      <c r="AM464" s="81" t="s">
        <v>1881</v>
      </c>
      <c r="AN464" s="81" t="b">
        <v>0</v>
      </c>
      <c r="AO464" s="87" t="s">
        <v>1555</v>
      </c>
      <c r="AP464" s="81" t="s">
        <v>176</v>
      </c>
      <c r="AQ464" s="81">
        <v>0</v>
      </c>
      <c r="AR464" s="81">
        <v>0</v>
      </c>
      <c r="AS464" s="81"/>
      <c r="AT464" s="81"/>
      <c r="AU464" s="81"/>
      <c r="AV464" s="81"/>
      <c r="AW464" s="81"/>
      <c r="AX464" s="81"/>
      <c r="AY464" s="81"/>
      <c r="AZ464" s="81"/>
      <c r="BA464">
        <v>1</v>
      </c>
      <c r="BB464" s="80" t="str">
        <f>REPLACE(INDEX(GroupVertices[Group],MATCH(Edges[[#This Row],[Vertex 1]],GroupVertices[Vertex],0)),1,1,"")</f>
        <v>6</v>
      </c>
      <c r="BC464" s="80" t="str">
        <f>REPLACE(INDEX(GroupVertices[Group],MATCH(Edges[[#This Row],[Vertex 2]],GroupVertices[Vertex],0)),1,1,"")</f>
        <v>6</v>
      </c>
    </row>
    <row r="465" spans="1:55" ht="15">
      <c r="A465" s="66" t="s">
        <v>294</v>
      </c>
      <c r="B465" s="66" t="s">
        <v>378</v>
      </c>
      <c r="C465" s="67" t="s">
        <v>3307</v>
      </c>
      <c r="D465" s="68">
        <v>3</v>
      </c>
      <c r="E465" s="69" t="s">
        <v>132</v>
      </c>
      <c r="F465" s="70">
        <v>35</v>
      </c>
      <c r="G465" s="67"/>
      <c r="H465" s="71"/>
      <c r="I465" s="72"/>
      <c r="J465" s="72"/>
      <c r="K465" s="34"/>
      <c r="L465" s="79">
        <v>465</v>
      </c>
      <c r="M465" s="79"/>
      <c r="N465" s="74"/>
      <c r="O465" s="81" t="s">
        <v>394</v>
      </c>
      <c r="P465" s="83">
        <v>43656.29461805556</v>
      </c>
      <c r="Q465" s="81" t="s">
        <v>477</v>
      </c>
      <c r="R465" s="81"/>
      <c r="S465" s="81"/>
      <c r="T465" s="81"/>
      <c r="U465" s="81"/>
      <c r="V465" s="85" t="s">
        <v>965</v>
      </c>
      <c r="W465" s="83">
        <v>43656.29461805556</v>
      </c>
      <c r="X465" s="85" t="s">
        <v>1148</v>
      </c>
      <c r="Y465" s="81"/>
      <c r="Z465" s="81"/>
      <c r="AA465" s="87" t="s">
        <v>1556</v>
      </c>
      <c r="AB465" s="87" t="s">
        <v>1557</v>
      </c>
      <c r="AC465" s="81" t="b">
        <v>0</v>
      </c>
      <c r="AD465" s="81">
        <v>0</v>
      </c>
      <c r="AE465" s="87" t="s">
        <v>1849</v>
      </c>
      <c r="AF465" s="81" t="b">
        <v>0</v>
      </c>
      <c r="AG465" s="81" t="s">
        <v>1864</v>
      </c>
      <c r="AH465" s="81"/>
      <c r="AI465" s="87" t="s">
        <v>1832</v>
      </c>
      <c r="AJ465" s="81" t="b">
        <v>0</v>
      </c>
      <c r="AK465" s="81">
        <v>0</v>
      </c>
      <c r="AL465" s="87" t="s">
        <v>1832</v>
      </c>
      <c r="AM465" s="81" t="s">
        <v>1881</v>
      </c>
      <c r="AN465" s="81" t="b">
        <v>0</v>
      </c>
      <c r="AO465" s="87" t="s">
        <v>1557</v>
      </c>
      <c r="AP465" s="81" t="s">
        <v>176</v>
      </c>
      <c r="AQ465" s="81">
        <v>0</v>
      </c>
      <c r="AR465" s="81">
        <v>0</v>
      </c>
      <c r="AS465" s="81"/>
      <c r="AT465" s="81"/>
      <c r="AU465" s="81"/>
      <c r="AV465" s="81"/>
      <c r="AW465" s="81"/>
      <c r="AX465" s="81"/>
      <c r="AY465" s="81"/>
      <c r="AZ465" s="81"/>
      <c r="BA465">
        <v>1</v>
      </c>
      <c r="BB465" s="80" t="str">
        <f>REPLACE(INDEX(GroupVertices[Group],MATCH(Edges[[#This Row],[Vertex 1]],GroupVertices[Vertex],0)),1,1,"")</f>
        <v>6</v>
      </c>
      <c r="BC465" s="80" t="str">
        <f>REPLACE(INDEX(GroupVertices[Group],MATCH(Edges[[#This Row],[Vertex 2]],GroupVertices[Vertex],0)),1,1,"")</f>
        <v>6</v>
      </c>
    </row>
    <row r="466" spans="1:55" ht="15">
      <c r="A466" s="66" t="s">
        <v>296</v>
      </c>
      <c r="B466" s="66" t="s">
        <v>379</v>
      </c>
      <c r="C466" s="67" t="s">
        <v>3307</v>
      </c>
      <c r="D466" s="68">
        <v>3</v>
      </c>
      <c r="E466" s="69" t="s">
        <v>132</v>
      </c>
      <c r="F466" s="70">
        <v>35</v>
      </c>
      <c r="G466" s="67"/>
      <c r="H466" s="71"/>
      <c r="I466" s="72"/>
      <c r="J466" s="72"/>
      <c r="K466" s="34"/>
      <c r="L466" s="79">
        <v>466</v>
      </c>
      <c r="M466" s="79"/>
      <c r="N466" s="74"/>
      <c r="O466" s="81" t="s">
        <v>394</v>
      </c>
      <c r="P466" s="83">
        <v>43656.13846064815</v>
      </c>
      <c r="Q466" s="81" t="s">
        <v>478</v>
      </c>
      <c r="R466" s="81"/>
      <c r="S466" s="81"/>
      <c r="T466" s="81"/>
      <c r="U466" s="81"/>
      <c r="V466" s="85" t="s">
        <v>967</v>
      </c>
      <c r="W466" s="83">
        <v>43656.13846064815</v>
      </c>
      <c r="X466" s="85" t="s">
        <v>1149</v>
      </c>
      <c r="Y466" s="81"/>
      <c r="Z466" s="81"/>
      <c r="AA466" s="87" t="s">
        <v>1557</v>
      </c>
      <c r="AB466" s="87" t="s">
        <v>1555</v>
      </c>
      <c r="AC466" s="81" t="b">
        <v>0</v>
      </c>
      <c r="AD466" s="81">
        <v>0</v>
      </c>
      <c r="AE466" s="87" t="s">
        <v>1852</v>
      </c>
      <c r="AF466" s="81" t="b">
        <v>0</v>
      </c>
      <c r="AG466" s="81" t="s">
        <v>1864</v>
      </c>
      <c r="AH466" s="81"/>
      <c r="AI466" s="87" t="s">
        <v>1832</v>
      </c>
      <c r="AJ466" s="81" t="b">
        <v>0</v>
      </c>
      <c r="AK466" s="81">
        <v>0</v>
      </c>
      <c r="AL466" s="87" t="s">
        <v>1832</v>
      </c>
      <c r="AM466" s="81" t="s">
        <v>1895</v>
      </c>
      <c r="AN466" s="81" t="b">
        <v>0</v>
      </c>
      <c r="AO466" s="87" t="s">
        <v>1555</v>
      </c>
      <c r="AP466" s="81" t="s">
        <v>176</v>
      </c>
      <c r="AQ466" s="81">
        <v>0</v>
      </c>
      <c r="AR466" s="81">
        <v>0</v>
      </c>
      <c r="AS466" s="81"/>
      <c r="AT466" s="81"/>
      <c r="AU466" s="81"/>
      <c r="AV466" s="81"/>
      <c r="AW466" s="81"/>
      <c r="AX466" s="81"/>
      <c r="AY466" s="81"/>
      <c r="AZ466" s="81"/>
      <c r="BA466">
        <v>1</v>
      </c>
      <c r="BB466" s="80" t="str">
        <f>REPLACE(INDEX(GroupVertices[Group],MATCH(Edges[[#This Row],[Vertex 1]],GroupVertices[Vertex],0)),1,1,"")</f>
        <v>6</v>
      </c>
      <c r="BC466" s="80" t="str">
        <f>REPLACE(INDEX(GroupVertices[Group],MATCH(Edges[[#This Row],[Vertex 2]],GroupVertices[Vertex],0)),1,1,"")</f>
        <v>6</v>
      </c>
    </row>
    <row r="467" spans="1:55" ht="15">
      <c r="A467" s="66" t="s">
        <v>295</v>
      </c>
      <c r="B467" s="66" t="s">
        <v>379</v>
      </c>
      <c r="C467" s="67" t="s">
        <v>3307</v>
      </c>
      <c r="D467" s="68">
        <v>3</v>
      </c>
      <c r="E467" s="69" t="s">
        <v>132</v>
      </c>
      <c r="F467" s="70">
        <v>35</v>
      </c>
      <c r="G467" s="67"/>
      <c r="H467" s="71"/>
      <c r="I467" s="72"/>
      <c r="J467" s="72"/>
      <c r="K467" s="34"/>
      <c r="L467" s="79">
        <v>467</v>
      </c>
      <c r="M467" s="79"/>
      <c r="N467" s="74"/>
      <c r="O467" s="81" t="s">
        <v>394</v>
      </c>
      <c r="P467" s="83">
        <v>43656.14188657407</v>
      </c>
      <c r="Q467" s="81" t="s">
        <v>474</v>
      </c>
      <c r="R467" s="81"/>
      <c r="S467" s="81"/>
      <c r="T467" s="81"/>
      <c r="U467" s="81"/>
      <c r="V467" s="85" t="s">
        <v>966</v>
      </c>
      <c r="W467" s="83">
        <v>43656.14188657407</v>
      </c>
      <c r="X467" s="85" t="s">
        <v>1145</v>
      </c>
      <c r="Y467" s="81"/>
      <c r="Z467" s="81"/>
      <c r="AA467" s="87" t="s">
        <v>1553</v>
      </c>
      <c r="AB467" s="87" t="s">
        <v>1557</v>
      </c>
      <c r="AC467" s="81" t="b">
        <v>0</v>
      </c>
      <c r="AD467" s="81">
        <v>0</v>
      </c>
      <c r="AE467" s="87" t="s">
        <v>1849</v>
      </c>
      <c r="AF467" s="81" t="b">
        <v>0</v>
      </c>
      <c r="AG467" s="81" t="s">
        <v>1864</v>
      </c>
      <c r="AH467" s="81"/>
      <c r="AI467" s="87" t="s">
        <v>1832</v>
      </c>
      <c r="AJ467" s="81" t="b">
        <v>0</v>
      </c>
      <c r="AK467" s="81">
        <v>0</v>
      </c>
      <c r="AL467" s="87" t="s">
        <v>1832</v>
      </c>
      <c r="AM467" s="81" t="s">
        <v>1879</v>
      </c>
      <c r="AN467" s="81" t="b">
        <v>0</v>
      </c>
      <c r="AO467" s="87" t="s">
        <v>1557</v>
      </c>
      <c r="AP467" s="81" t="s">
        <v>176</v>
      </c>
      <c r="AQ467" s="81">
        <v>0</v>
      </c>
      <c r="AR467" s="81">
        <v>0</v>
      </c>
      <c r="AS467" s="81" t="s">
        <v>1904</v>
      </c>
      <c r="AT467" s="81" t="s">
        <v>1908</v>
      </c>
      <c r="AU467" s="81" t="s">
        <v>1912</v>
      </c>
      <c r="AV467" s="81" t="s">
        <v>1917</v>
      </c>
      <c r="AW467" s="81" t="s">
        <v>1922</v>
      </c>
      <c r="AX467" s="81" t="s">
        <v>1927</v>
      </c>
      <c r="AY467" s="81" t="s">
        <v>1930</v>
      </c>
      <c r="AZ467" s="85" t="s">
        <v>1933</v>
      </c>
      <c r="BA467">
        <v>1</v>
      </c>
      <c r="BB467" s="80" t="str">
        <f>REPLACE(INDEX(GroupVertices[Group],MATCH(Edges[[#This Row],[Vertex 1]],GroupVertices[Vertex],0)),1,1,"")</f>
        <v>6</v>
      </c>
      <c r="BC467" s="80" t="str">
        <f>REPLACE(INDEX(GroupVertices[Group],MATCH(Edges[[#This Row],[Vertex 2]],GroupVertices[Vertex],0)),1,1,"")</f>
        <v>6</v>
      </c>
    </row>
    <row r="468" spans="1:55" ht="15">
      <c r="A468" s="66" t="s">
        <v>294</v>
      </c>
      <c r="B468" s="66" t="s">
        <v>379</v>
      </c>
      <c r="C468" s="67" t="s">
        <v>3308</v>
      </c>
      <c r="D468" s="68">
        <v>3.466666666666667</v>
      </c>
      <c r="E468" s="69" t="s">
        <v>136</v>
      </c>
      <c r="F468" s="70">
        <v>33.46666666666667</v>
      </c>
      <c r="G468" s="67"/>
      <c r="H468" s="71"/>
      <c r="I468" s="72"/>
      <c r="J468" s="72"/>
      <c r="K468" s="34"/>
      <c r="L468" s="79">
        <v>468</v>
      </c>
      <c r="M468" s="79"/>
      <c r="N468" s="74"/>
      <c r="O468" s="81" t="s">
        <v>394</v>
      </c>
      <c r="P468" s="83">
        <v>43656.14262731482</v>
      </c>
      <c r="Q468" s="81" t="s">
        <v>475</v>
      </c>
      <c r="R468" s="81"/>
      <c r="S468" s="81"/>
      <c r="T468" s="81"/>
      <c r="U468" s="81"/>
      <c r="V468" s="85" t="s">
        <v>965</v>
      </c>
      <c r="W468" s="83">
        <v>43656.14262731482</v>
      </c>
      <c r="X468" s="85" t="s">
        <v>1146</v>
      </c>
      <c r="Y468" s="81"/>
      <c r="Z468" s="81"/>
      <c r="AA468" s="87" t="s">
        <v>1554</v>
      </c>
      <c r="AB468" s="87" t="s">
        <v>1553</v>
      </c>
      <c r="AC468" s="81" t="b">
        <v>0</v>
      </c>
      <c r="AD468" s="81">
        <v>0</v>
      </c>
      <c r="AE468" s="87" t="s">
        <v>1850</v>
      </c>
      <c r="AF468" s="81" t="b">
        <v>0</v>
      </c>
      <c r="AG468" s="81" t="s">
        <v>1864</v>
      </c>
      <c r="AH468" s="81"/>
      <c r="AI468" s="87" t="s">
        <v>1832</v>
      </c>
      <c r="AJ468" s="81" t="b">
        <v>0</v>
      </c>
      <c r="AK468" s="81">
        <v>0</v>
      </c>
      <c r="AL468" s="87" t="s">
        <v>1832</v>
      </c>
      <c r="AM468" s="81" t="s">
        <v>1881</v>
      </c>
      <c r="AN468" s="81" t="b">
        <v>0</v>
      </c>
      <c r="AO468" s="87" t="s">
        <v>1553</v>
      </c>
      <c r="AP468" s="81" t="s">
        <v>176</v>
      </c>
      <c r="AQ468" s="81">
        <v>0</v>
      </c>
      <c r="AR468" s="81">
        <v>0</v>
      </c>
      <c r="AS468" s="81"/>
      <c r="AT468" s="81"/>
      <c r="AU468" s="81"/>
      <c r="AV468" s="81"/>
      <c r="AW468" s="81"/>
      <c r="AX468" s="81"/>
      <c r="AY468" s="81"/>
      <c r="AZ468" s="81"/>
      <c r="BA468">
        <v>2</v>
      </c>
      <c r="BB468" s="80" t="str">
        <f>REPLACE(INDEX(GroupVertices[Group],MATCH(Edges[[#This Row],[Vertex 1]],GroupVertices[Vertex],0)),1,1,"")</f>
        <v>6</v>
      </c>
      <c r="BC468" s="80" t="str">
        <f>REPLACE(INDEX(GroupVertices[Group],MATCH(Edges[[#This Row],[Vertex 2]],GroupVertices[Vertex],0)),1,1,"")</f>
        <v>6</v>
      </c>
    </row>
    <row r="469" spans="1:55" ht="15">
      <c r="A469" s="66" t="s">
        <v>294</v>
      </c>
      <c r="B469" s="66" t="s">
        <v>379</v>
      </c>
      <c r="C469" s="67" t="s">
        <v>3308</v>
      </c>
      <c r="D469" s="68">
        <v>3.466666666666667</v>
      </c>
      <c r="E469" s="69" t="s">
        <v>136</v>
      </c>
      <c r="F469" s="70">
        <v>33.46666666666667</v>
      </c>
      <c r="G469" s="67"/>
      <c r="H469" s="71"/>
      <c r="I469" s="72"/>
      <c r="J469" s="72"/>
      <c r="K469" s="34"/>
      <c r="L469" s="79">
        <v>469</v>
      </c>
      <c r="M469" s="79"/>
      <c r="N469" s="74"/>
      <c r="O469" s="81" t="s">
        <v>394</v>
      </c>
      <c r="P469" s="83">
        <v>43656.29461805556</v>
      </c>
      <c r="Q469" s="81" t="s">
        <v>477</v>
      </c>
      <c r="R469" s="81"/>
      <c r="S469" s="81"/>
      <c r="T469" s="81"/>
      <c r="U469" s="81"/>
      <c r="V469" s="85" t="s">
        <v>965</v>
      </c>
      <c r="W469" s="83">
        <v>43656.29461805556</v>
      </c>
      <c r="X469" s="85" t="s">
        <v>1148</v>
      </c>
      <c r="Y469" s="81"/>
      <c r="Z469" s="81"/>
      <c r="AA469" s="87" t="s">
        <v>1556</v>
      </c>
      <c r="AB469" s="87" t="s">
        <v>1557</v>
      </c>
      <c r="AC469" s="81" t="b">
        <v>0</v>
      </c>
      <c r="AD469" s="81">
        <v>0</v>
      </c>
      <c r="AE469" s="87" t="s">
        <v>1849</v>
      </c>
      <c r="AF469" s="81" t="b">
        <v>0</v>
      </c>
      <c r="AG469" s="81" t="s">
        <v>1864</v>
      </c>
      <c r="AH469" s="81"/>
      <c r="AI469" s="87" t="s">
        <v>1832</v>
      </c>
      <c r="AJ469" s="81" t="b">
        <v>0</v>
      </c>
      <c r="AK469" s="81">
        <v>0</v>
      </c>
      <c r="AL469" s="87" t="s">
        <v>1832</v>
      </c>
      <c r="AM469" s="81" t="s">
        <v>1881</v>
      </c>
      <c r="AN469" s="81" t="b">
        <v>0</v>
      </c>
      <c r="AO469" s="87" t="s">
        <v>1557</v>
      </c>
      <c r="AP469" s="81" t="s">
        <v>176</v>
      </c>
      <c r="AQ469" s="81">
        <v>0</v>
      </c>
      <c r="AR469" s="81">
        <v>0</v>
      </c>
      <c r="AS469" s="81"/>
      <c r="AT469" s="81"/>
      <c r="AU469" s="81"/>
      <c r="AV469" s="81"/>
      <c r="AW469" s="81"/>
      <c r="AX469" s="81"/>
      <c r="AY469" s="81"/>
      <c r="AZ469" s="81"/>
      <c r="BA469">
        <v>2</v>
      </c>
      <c r="BB469" s="80" t="str">
        <f>REPLACE(INDEX(GroupVertices[Group],MATCH(Edges[[#This Row],[Vertex 1]],GroupVertices[Vertex],0)),1,1,"")</f>
        <v>6</v>
      </c>
      <c r="BC469" s="80" t="str">
        <f>REPLACE(INDEX(GroupVertices[Group],MATCH(Edges[[#This Row],[Vertex 2]],GroupVertices[Vertex],0)),1,1,"")</f>
        <v>6</v>
      </c>
    </row>
    <row r="470" spans="1:55" ht="15">
      <c r="A470" s="66" t="s">
        <v>296</v>
      </c>
      <c r="B470" s="66" t="s">
        <v>295</v>
      </c>
      <c r="C470" s="67" t="s">
        <v>3307</v>
      </c>
      <c r="D470" s="68">
        <v>3</v>
      </c>
      <c r="E470" s="69" t="s">
        <v>132</v>
      </c>
      <c r="F470" s="70">
        <v>35</v>
      </c>
      <c r="G470" s="67"/>
      <c r="H470" s="71"/>
      <c r="I470" s="72"/>
      <c r="J470" s="72"/>
      <c r="K470" s="34"/>
      <c r="L470" s="79">
        <v>470</v>
      </c>
      <c r="M470" s="79"/>
      <c r="N470" s="74"/>
      <c r="O470" s="81" t="s">
        <v>394</v>
      </c>
      <c r="P470" s="83">
        <v>43656.13846064815</v>
      </c>
      <c r="Q470" s="81" t="s">
        <v>478</v>
      </c>
      <c r="R470" s="81"/>
      <c r="S470" s="81"/>
      <c r="T470" s="81"/>
      <c r="U470" s="81"/>
      <c r="V470" s="85" t="s">
        <v>967</v>
      </c>
      <c r="W470" s="83">
        <v>43656.13846064815</v>
      </c>
      <c r="X470" s="85" t="s">
        <v>1149</v>
      </c>
      <c r="Y470" s="81"/>
      <c r="Z470" s="81"/>
      <c r="AA470" s="87" t="s">
        <v>1557</v>
      </c>
      <c r="AB470" s="87" t="s">
        <v>1555</v>
      </c>
      <c r="AC470" s="81" t="b">
        <v>0</v>
      </c>
      <c r="AD470" s="81">
        <v>0</v>
      </c>
      <c r="AE470" s="87" t="s">
        <v>1852</v>
      </c>
      <c r="AF470" s="81" t="b">
        <v>0</v>
      </c>
      <c r="AG470" s="81" t="s">
        <v>1864</v>
      </c>
      <c r="AH470" s="81"/>
      <c r="AI470" s="87" t="s">
        <v>1832</v>
      </c>
      <c r="AJ470" s="81" t="b">
        <v>0</v>
      </c>
      <c r="AK470" s="81">
        <v>0</v>
      </c>
      <c r="AL470" s="87" t="s">
        <v>1832</v>
      </c>
      <c r="AM470" s="81" t="s">
        <v>1895</v>
      </c>
      <c r="AN470" s="81" t="b">
        <v>0</v>
      </c>
      <c r="AO470" s="87" t="s">
        <v>1555</v>
      </c>
      <c r="AP470" s="81" t="s">
        <v>176</v>
      </c>
      <c r="AQ470" s="81">
        <v>0</v>
      </c>
      <c r="AR470" s="81">
        <v>0</v>
      </c>
      <c r="AS470" s="81"/>
      <c r="AT470" s="81"/>
      <c r="AU470" s="81"/>
      <c r="AV470" s="81"/>
      <c r="AW470" s="81"/>
      <c r="AX470" s="81"/>
      <c r="AY470" s="81"/>
      <c r="AZ470" s="81"/>
      <c r="BA470">
        <v>1</v>
      </c>
      <c r="BB470" s="80" t="str">
        <f>REPLACE(INDEX(GroupVertices[Group],MATCH(Edges[[#This Row],[Vertex 1]],GroupVertices[Vertex],0)),1,1,"")</f>
        <v>6</v>
      </c>
      <c r="BC470" s="80" t="str">
        <f>REPLACE(INDEX(GroupVertices[Group],MATCH(Edges[[#This Row],[Vertex 2]],GroupVertices[Vertex],0)),1,1,"")</f>
        <v>6</v>
      </c>
    </row>
    <row r="471" spans="1:55" ht="15">
      <c r="A471" s="66" t="s">
        <v>295</v>
      </c>
      <c r="B471" s="66" t="s">
        <v>294</v>
      </c>
      <c r="C471" s="67" t="s">
        <v>3307</v>
      </c>
      <c r="D471" s="68">
        <v>3</v>
      </c>
      <c r="E471" s="69" t="s">
        <v>132</v>
      </c>
      <c r="F471" s="70">
        <v>35</v>
      </c>
      <c r="G471" s="67"/>
      <c r="H471" s="71"/>
      <c r="I471" s="72"/>
      <c r="J471" s="72"/>
      <c r="K471" s="34"/>
      <c r="L471" s="79">
        <v>471</v>
      </c>
      <c r="M471" s="79"/>
      <c r="N471" s="74"/>
      <c r="O471" s="81" t="s">
        <v>394</v>
      </c>
      <c r="P471" s="83">
        <v>43656.14188657407</v>
      </c>
      <c r="Q471" s="81" t="s">
        <v>474</v>
      </c>
      <c r="R471" s="81"/>
      <c r="S471" s="81"/>
      <c r="T471" s="81"/>
      <c r="U471" s="81"/>
      <c r="V471" s="85" t="s">
        <v>966</v>
      </c>
      <c r="W471" s="83">
        <v>43656.14188657407</v>
      </c>
      <c r="X471" s="85" t="s">
        <v>1145</v>
      </c>
      <c r="Y471" s="81"/>
      <c r="Z471" s="81"/>
      <c r="AA471" s="87" t="s">
        <v>1553</v>
      </c>
      <c r="AB471" s="87" t="s">
        <v>1557</v>
      </c>
      <c r="AC471" s="81" t="b">
        <v>0</v>
      </c>
      <c r="AD471" s="81">
        <v>0</v>
      </c>
      <c r="AE471" s="87" t="s">
        <v>1849</v>
      </c>
      <c r="AF471" s="81" t="b">
        <v>0</v>
      </c>
      <c r="AG471" s="81" t="s">
        <v>1864</v>
      </c>
      <c r="AH471" s="81"/>
      <c r="AI471" s="87" t="s">
        <v>1832</v>
      </c>
      <c r="AJ471" s="81" t="b">
        <v>0</v>
      </c>
      <c r="AK471" s="81">
        <v>0</v>
      </c>
      <c r="AL471" s="87" t="s">
        <v>1832</v>
      </c>
      <c r="AM471" s="81" t="s">
        <v>1879</v>
      </c>
      <c r="AN471" s="81" t="b">
        <v>0</v>
      </c>
      <c r="AO471" s="87" t="s">
        <v>1557</v>
      </c>
      <c r="AP471" s="81" t="s">
        <v>176</v>
      </c>
      <c r="AQ471" s="81">
        <v>0</v>
      </c>
      <c r="AR471" s="81">
        <v>0</v>
      </c>
      <c r="AS471" s="81" t="s">
        <v>1904</v>
      </c>
      <c r="AT471" s="81" t="s">
        <v>1908</v>
      </c>
      <c r="AU471" s="81" t="s">
        <v>1912</v>
      </c>
      <c r="AV471" s="81" t="s">
        <v>1917</v>
      </c>
      <c r="AW471" s="81" t="s">
        <v>1922</v>
      </c>
      <c r="AX471" s="81" t="s">
        <v>1927</v>
      </c>
      <c r="AY471" s="81" t="s">
        <v>1930</v>
      </c>
      <c r="AZ471" s="85" t="s">
        <v>1933</v>
      </c>
      <c r="BA471">
        <v>1</v>
      </c>
      <c r="BB471" s="80" t="str">
        <f>REPLACE(INDEX(GroupVertices[Group],MATCH(Edges[[#This Row],[Vertex 1]],GroupVertices[Vertex],0)),1,1,"")</f>
        <v>6</v>
      </c>
      <c r="BC471" s="80" t="str">
        <f>REPLACE(INDEX(GroupVertices[Group],MATCH(Edges[[#This Row],[Vertex 2]],GroupVertices[Vertex],0)),1,1,"")</f>
        <v>6</v>
      </c>
    </row>
    <row r="472" spans="1:55" ht="15">
      <c r="A472" s="66" t="s">
        <v>295</v>
      </c>
      <c r="B472" s="66" t="s">
        <v>296</v>
      </c>
      <c r="C472" s="67" t="s">
        <v>3307</v>
      </c>
      <c r="D472" s="68">
        <v>3</v>
      </c>
      <c r="E472" s="69" t="s">
        <v>132</v>
      </c>
      <c r="F472" s="70">
        <v>35</v>
      </c>
      <c r="G472" s="67"/>
      <c r="H472" s="71"/>
      <c r="I472" s="72"/>
      <c r="J472" s="72"/>
      <c r="K472" s="34"/>
      <c r="L472" s="79">
        <v>472</v>
      </c>
      <c r="M472" s="79"/>
      <c r="N472" s="74"/>
      <c r="O472" s="81" t="s">
        <v>395</v>
      </c>
      <c r="P472" s="83">
        <v>43656.14188657407</v>
      </c>
      <c r="Q472" s="81" t="s">
        <v>474</v>
      </c>
      <c r="R472" s="81"/>
      <c r="S472" s="81"/>
      <c r="T472" s="81"/>
      <c r="U472" s="81"/>
      <c r="V472" s="85" t="s">
        <v>966</v>
      </c>
      <c r="W472" s="83">
        <v>43656.14188657407</v>
      </c>
      <c r="X472" s="85" t="s">
        <v>1145</v>
      </c>
      <c r="Y472" s="81"/>
      <c r="Z472" s="81"/>
      <c r="AA472" s="87" t="s">
        <v>1553</v>
      </c>
      <c r="AB472" s="87" t="s">
        <v>1557</v>
      </c>
      <c r="AC472" s="81" t="b">
        <v>0</v>
      </c>
      <c r="AD472" s="81">
        <v>0</v>
      </c>
      <c r="AE472" s="87" t="s">
        <v>1849</v>
      </c>
      <c r="AF472" s="81" t="b">
        <v>0</v>
      </c>
      <c r="AG472" s="81" t="s">
        <v>1864</v>
      </c>
      <c r="AH472" s="81"/>
      <c r="AI472" s="87" t="s">
        <v>1832</v>
      </c>
      <c r="AJ472" s="81" t="b">
        <v>0</v>
      </c>
      <c r="AK472" s="81">
        <v>0</v>
      </c>
      <c r="AL472" s="87" t="s">
        <v>1832</v>
      </c>
      <c r="AM472" s="81" t="s">
        <v>1879</v>
      </c>
      <c r="AN472" s="81" t="b">
        <v>0</v>
      </c>
      <c r="AO472" s="87" t="s">
        <v>1557</v>
      </c>
      <c r="AP472" s="81" t="s">
        <v>176</v>
      </c>
      <c r="AQ472" s="81">
        <v>0</v>
      </c>
      <c r="AR472" s="81">
        <v>0</v>
      </c>
      <c r="AS472" s="81" t="s">
        <v>1904</v>
      </c>
      <c r="AT472" s="81" t="s">
        <v>1908</v>
      </c>
      <c r="AU472" s="81" t="s">
        <v>1912</v>
      </c>
      <c r="AV472" s="81" t="s">
        <v>1917</v>
      </c>
      <c r="AW472" s="81" t="s">
        <v>1922</v>
      </c>
      <c r="AX472" s="81" t="s">
        <v>1927</v>
      </c>
      <c r="AY472" s="81" t="s">
        <v>1930</v>
      </c>
      <c r="AZ472" s="85" t="s">
        <v>1933</v>
      </c>
      <c r="BA472">
        <v>1</v>
      </c>
      <c r="BB472" s="80" t="str">
        <f>REPLACE(INDEX(GroupVertices[Group],MATCH(Edges[[#This Row],[Vertex 1]],GroupVertices[Vertex],0)),1,1,"")</f>
        <v>6</v>
      </c>
      <c r="BC472" s="80" t="str">
        <f>REPLACE(INDEX(GroupVertices[Group],MATCH(Edges[[#This Row],[Vertex 2]],GroupVertices[Vertex],0)),1,1,"")</f>
        <v>6</v>
      </c>
    </row>
    <row r="473" spans="1:55" ht="15">
      <c r="A473" s="66" t="s">
        <v>294</v>
      </c>
      <c r="B473" s="66" t="s">
        <v>295</v>
      </c>
      <c r="C473" s="67" t="s">
        <v>3307</v>
      </c>
      <c r="D473" s="68">
        <v>3</v>
      </c>
      <c r="E473" s="69" t="s">
        <v>132</v>
      </c>
      <c r="F473" s="70">
        <v>35</v>
      </c>
      <c r="G473" s="67"/>
      <c r="H473" s="71"/>
      <c r="I473" s="72"/>
      <c r="J473" s="72"/>
      <c r="K473" s="34"/>
      <c r="L473" s="79">
        <v>473</v>
      </c>
      <c r="M473" s="79"/>
      <c r="N473" s="74"/>
      <c r="O473" s="81" t="s">
        <v>395</v>
      </c>
      <c r="P473" s="83">
        <v>43656.14262731482</v>
      </c>
      <c r="Q473" s="81" t="s">
        <v>475</v>
      </c>
      <c r="R473" s="81"/>
      <c r="S473" s="81"/>
      <c r="T473" s="81"/>
      <c r="U473" s="81"/>
      <c r="V473" s="85" t="s">
        <v>965</v>
      </c>
      <c r="W473" s="83">
        <v>43656.14262731482</v>
      </c>
      <c r="X473" s="85" t="s">
        <v>1146</v>
      </c>
      <c r="Y473" s="81"/>
      <c r="Z473" s="81"/>
      <c r="AA473" s="87" t="s">
        <v>1554</v>
      </c>
      <c r="AB473" s="87" t="s">
        <v>1553</v>
      </c>
      <c r="AC473" s="81" t="b">
        <v>0</v>
      </c>
      <c r="AD473" s="81">
        <v>0</v>
      </c>
      <c r="AE473" s="87" t="s">
        <v>1850</v>
      </c>
      <c r="AF473" s="81" t="b">
        <v>0</v>
      </c>
      <c r="AG473" s="81" t="s">
        <v>1864</v>
      </c>
      <c r="AH473" s="81"/>
      <c r="AI473" s="87" t="s">
        <v>1832</v>
      </c>
      <c r="AJ473" s="81" t="b">
        <v>0</v>
      </c>
      <c r="AK473" s="81">
        <v>0</v>
      </c>
      <c r="AL473" s="87" t="s">
        <v>1832</v>
      </c>
      <c r="AM473" s="81" t="s">
        <v>1881</v>
      </c>
      <c r="AN473" s="81" t="b">
        <v>0</v>
      </c>
      <c r="AO473" s="87" t="s">
        <v>1553</v>
      </c>
      <c r="AP473" s="81" t="s">
        <v>176</v>
      </c>
      <c r="AQ473" s="81">
        <v>0</v>
      </c>
      <c r="AR473" s="81">
        <v>0</v>
      </c>
      <c r="AS473" s="81"/>
      <c r="AT473" s="81"/>
      <c r="AU473" s="81"/>
      <c r="AV473" s="81"/>
      <c r="AW473" s="81"/>
      <c r="AX473" s="81"/>
      <c r="AY473" s="81"/>
      <c r="AZ473" s="81"/>
      <c r="BA473">
        <v>1</v>
      </c>
      <c r="BB473" s="80" t="str">
        <f>REPLACE(INDEX(GroupVertices[Group],MATCH(Edges[[#This Row],[Vertex 1]],GroupVertices[Vertex],0)),1,1,"")</f>
        <v>6</v>
      </c>
      <c r="BC473" s="80" t="str">
        <f>REPLACE(INDEX(GroupVertices[Group],MATCH(Edges[[#This Row],[Vertex 2]],GroupVertices[Vertex],0)),1,1,"")</f>
        <v>6</v>
      </c>
    </row>
    <row r="474" spans="1:55" ht="15">
      <c r="A474" s="66" t="s">
        <v>294</v>
      </c>
      <c r="B474" s="66" t="s">
        <v>295</v>
      </c>
      <c r="C474" s="67" t="s">
        <v>3307</v>
      </c>
      <c r="D474" s="68">
        <v>3</v>
      </c>
      <c r="E474" s="69" t="s">
        <v>132</v>
      </c>
      <c r="F474" s="70">
        <v>35</v>
      </c>
      <c r="G474" s="67"/>
      <c r="H474" s="71"/>
      <c r="I474" s="72"/>
      <c r="J474" s="72"/>
      <c r="K474" s="34"/>
      <c r="L474" s="79">
        <v>474</v>
      </c>
      <c r="M474" s="79"/>
      <c r="N474" s="74"/>
      <c r="O474" s="81" t="s">
        <v>394</v>
      </c>
      <c r="P474" s="83">
        <v>43656.29461805556</v>
      </c>
      <c r="Q474" s="81" t="s">
        <v>477</v>
      </c>
      <c r="R474" s="81"/>
      <c r="S474" s="81"/>
      <c r="T474" s="81"/>
      <c r="U474" s="81"/>
      <c r="V474" s="85" t="s">
        <v>965</v>
      </c>
      <c r="W474" s="83">
        <v>43656.29461805556</v>
      </c>
      <c r="X474" s="85" t="s">
        <v>1148</v>
      </c>
      <c r="Y474" s="81"/>
      <c r="Z474" s="81"/>
      <c r="AA474" s="87" t="s">
        <v>1556</v>
      </c>
      <c r="AB474" s="87" t="s">
        <v>1557</v>
      </c>
      <c r="AC474" s="81" t="b">
        <v>0</v>
      </c>
      <c r="AD474" s="81">
        <v>0</v>
      </c>
      <c r="AE474" s="87" t="s">
        <v>1849</v>
      </c>
      <c r="AF474" s="81" t="b">
        <v>0</v>
      </c>
      <c r="AG474" s="81" t="s">
        <v>1864</v>
      </c>
      <c r="AH474" s="81"/>
      <c r="AI474" s="87" t="s">
        <v>1832</v>
      </c>
      <c r="AJ474" s="81" t="b">
        <v>0</v>
      </c>
      <c r="AK474" s="81">
        <v>0</v>
      </c>
      <c r="AL474" s="87" t="s">
        <v>1832</v>
      </c>
      <c r="AM474" s="81" t="s">
        <v>1881</v>
      </c>
      <c r="AN474" s="81" t="b">
        <v>0</v>
      </c>
      <c r="AO474" s="87" t="s">
        <v>1557</v>
      </c>
      <c r="AP474" s="81" t="s">
        <v>176</v>
      </c>
      <c r="AQ474" s="81">
        <v>0</v>
      </c>
      <c r="AR474" s="81">
        <v>0</v>
      </c>
      <c r="AS474" s="81"/>
      <c r="AT474" s="81"/>
      <c r="AU474" s="81"/>
      <c r="AV474" s="81"/>
      <c r="AW474" s="81"/>
      <c r="AX474" s="81"/>
      <c r="AY474" s="81"/>
      <c r="AZ474" s="81"/>
      <c r="BA474">
        <v>1</v>
      </c>
      <c r="BB474" s="80" t="str">
        <f>REPLACE(INDEX(GroupVertices[Group],MATCH(Edges[[#This Row],[Vertex 1]],GroupVertices[Vertex],0)),1,1,"")</f>
        <v>6</v>
      </c>
      <c r="BC474" s="80" t="str">
        <f>REPLACE(INDEX(GroupVertices[Group],MATCH(Edges[[#This Row],[Vertex 2]],GroupVertices[Vertex],0)),1,1,"")</f>
        <v>6</v>
      </c>
    </row>
    <row r="475" spans="1:55" ht="15">
      <c r="A475" s="66" t="s">
        <v>296</v>
      </c>
      <c r="B475" s="66" t="s">
        <v>294</v>
      </c>
      <c r="C475" s="67" t="s">
        <v>3307</v>
      </c>
      <c r="D475" s="68">
        <v>3</v>
      </c>
      <c r="E475" s="69" t="s">
        <v>132</v>
      </c>
      <c r="F475" s="70">
        <v>35</v>
      </c>
      <c r="G475" s="67"/>
      <c r="H475" s="71"/>
      <c r="I475" s="72"/>
      <c r="J475" s="72"/>
      <c r="K475" s="34"/>
      <c r="L475" s="79">
        <v>475</v>
      </c>
      <c r="M475" s="79"/>
      <c r="N475" s="74"/>
      <c r="O475" s="81" t="s">
        <v>395</v>
      </c>
      <c r="P475" s="83">
        <v>43656.13846064815</v>
      </c>
      <c r="Q475" s="81" t="s">
        <v>478</v>
      </c>
      <c r="R475" s="81"/>
      <c r="S475" s="81"/>
      <c r="T475" s="81"/>
      <c r="U475" s="81"/>
      <c r="V475" s="85" t="s">
        <v>967</v>
      </c>
      <c r="W475" s="83">
        <v>43656.13846064815</v>
      </c>
      <c r="X475" s="85" t="s">
        <v>1149</v>
      </c>
      <c r="Y475" s="81"/>
      <c r="Z475" s="81"/>
      <c r="AA475" s="87" t="s">
        <v>1557</v>
      </c>
      <c r="AB475" s="87" t="s">
        <v>1555</v>
      </c>
      <c r="AC475" s="81" t="b">
        <v>0</v>
      </c>
      <c r="AD475" s="81">
        <v>0</v>
      </c>
      <c r="AE475" s="87" t="s">
        <v>1852</v>
      </c>
      <c r="AF475" s="81" t="b">
        <v>0</v>
      </c>
      <c r="AG475" s="81" t="s">
        <v>1864</v>
      </c>
      <c r="AH475" s="81"/>
      <c r="AI475" s="87" t="s">
        <v>1832</v>
      </c>
      <c r="AJ475" s="81" t="b">
        <v>0</v>
      </c>
      <c r="AK475" s="81">
        <v>0</v>
      </c>
      <c r="AL475" s="87" t="s">
        <v>1832</v>
      </c>
      <c r="AM475" s="81" t="s">
        <v>1895</v>
      </c>
      <c r="AN475" s="81" t="b">
        <v>0</v>
      </c>
      <c r="AO475" s="87" t="s">
        <v>1555</v>
      </c>
      <c r="AP475" s="81" t="s">
        <v>176</v>
      </c>
      <c r="AQ475" s="81">
        <v>0</v>
      </c>
      <c r="AR475" s="81">
        <v>0</v>
      </c>
      <c r="AS475" s="81"/>
      <c r="AT475" s="81"/>
      <c r="AU475" s="81"/>
      <c r="AV475" s="81"/>
      <c r="AW475" s="81"/>
      <c r="AX475" s="81"/>
      <c r="AY475" s="81"/>
      <c r="AZ475" s="81"/>
      <c r="BA475">
        <v>1</v>
      </c>
      <c r="BB475" s="80" t="str">
        <f>REPLACE(INDEX(GroupVertices[Group],MATCH(Edges[[#This Row],[Vertex 1]],GroupVertices[Vertex],0)),1,1,"")</f>
        <v>6</v>
      </c>
      <c r="BC475" s="80" t="str">
        <f>REPLACE(INDEX(GroupVertices[Group],MATCH(Edges[[#This Row],[Vertex 2]],GroupVertices[Vertex],0)),1,1,"")</f>
        <v>6</v>
      </c>
    </row>
    <row r="476" spans="1:55" ht="15">
      <c r="A476" s="66" t="s">
        <v>294</v>
      </c>
      <c r="B476" s="66" t="s">
        <v>296</v>
      </c>
      <c r="C476" s="67" t="s">
        <v>3307</v>
      </c>
      <c r="D476" s="68">
        <v>3</v>
      </c>
      <c r="E476" s="69" t="s">
        <v>132</v>
      </c>
      <c r="F476" s="70">
        <v>35</v>
      </c>
      <c r="G476" s="67"/>
      <c r="H476" s="71"/>
      <c r="I476" s="72"/>
      <c r="J476" s="72"/>
      <c r="K476" s="34"/>
      <c r="L476" s="79">
        <v>476</v>
      </c>
      <c r="M476" s="79"/>
      <c r="N476" s="74"/>
      <c r="O476" s="81" t="s">
        <v>394</v>
      </c>
      <c r="P476" s="83">
        <v>43656.14262731482</v>
      </c>
      <c r="Q476" s="81" t="s">
        <v>475</v>
      </c>
      <c r="R476" s="81"/>
      <c r="S476" s="81"/>
      <c r="T476" s="81"/>
      <c r="U476" s="81"/>
      <c r="V476" s="85" t="s">
        <v>965</v>
      </c>
      <c r="W476" s="83">
        <v>43656.14262731482</v>
      </c>
      <c r="X476" s="85" t="s">
        <v>1146</v>
      </c>
      <c r="Y476" s="81"/>
      <c r="Z476" s="81"/>
      <c r="AA476" s="87" t="s">
        <v>1554</v>
      </c>
      <c r="AB476" s="87" t="s">
        <v>1553</v>
      </c>
      <c r="AC476" s="81" t="b">
        <v>0</v>
      </c>
      <c r="AD476" s="81">
        <v>0</v>
      </c>
      <c r="AE476" s="87" t="s">
        <v>1850</v>
      </c>
      <c r="AF476" s="81" t="b">
        <v>0</v>
      </c>
      <c r="AG476" s="81" t="s">
        <v>1864</v>
      </c>
      <c r="AH476" s="81"/>
      <c r="AI476" s="87" t="s">
        <v>1832</v>
      </c>
      <c r="AJ476" s="81" t="b">
        <v>0</v>
      </c>
      <c r="AK476" s="81">
        <v>0</v>
      </c>
      <c r="AL476" s="87" t="s">
        <v>1832</v>
      </c>
      <c r="AM476" s="81" t="s">
        <v>1881</v>
      </c>
      <c r="AN476" s="81" t="b">
        <v>0</v>
      </c>
      <c r="AO476" s="87" t="s">
        <v>1553</v>
      </c>
      <c r="AP476" s="81" t="s">
        <v>176</v>
      </c>
      <c r="AQ476" s="81">
        <v>0</v>
      </c>
      <c r="AR476" s="81">
        <v>0</v>
      </c>
      <c r="AS476" s="81"/>
      <c r="AT476" s="81"/>
      <c r="AU476" s="81"/>
      <c r="AV476" s="81"/>
      <c r="AW476" s="81"/>
      <c r="AX476" s="81"/>
      <c r="AY476" s="81"/>
      <c r="AZ476" s="81"/>
      <c r="BA476">
        <v>1</v>
      </c>
      <c r="BB476" s="80" t="str">
        <f>REPLACE(INDEX(GroupVertices[Group],MATCH(Edges[[#This Row],[Vertex 1]],GroupVertices[Vertex],0)),1,1,"")</f>
        <v>6</v>
      </c>
      <c r="BC476" s="80" t="str">
        <f>REPLACE(INDEX(GroupVertices[Group],MATCH(Edges[[#This Row],[Vertex 2]],GroupVertices[Vertex],0)),1,1,"")</f>
        <v>6</v>
      </c>
    </row>
    <row r="477" spans="1:55" ht="15">
      <c r="A477" s="66" t="s">
        <v>294</v>
      </c>
      <c r="B477" s="66" t="s">
        <v>296</v>
      </c>
      <c r="C477" s="67" t="s">
        <v>3307</v>
      </c>
      <c r="D477" s="68">
        <v>3</v>
      </c>
      <c r="E477" s="69" t="s">
        <v>132</v>
      </c>
      <c r="F477" s="70">
        <v>35</v>
      </c>
      <c r="G477" s="67"/>
      <c r="H477" s="71"/>
      <c r="I477" s="72"/>
      <c r="J477" s="72"/>
      <c r="K477" s="34"/>
      <c r="L477" s="79">
        <v>477</v>
      </c>
      <c r="M477" s="79"/>
      <c r="N477" s="74"/>
      <c r="O477" s="81" t="s">
        <v>395</v>
      </c>
      <c r="P477" s="83">
        <v>43656.29461805556</v>
      </c>
      <c r="Q477" s="81" t="s">
        <v>477</v>
      </c>
      <c r="R477" s="81"/>
      <c r="S477" s="81"/>
      <c r="T477" s="81"/>
      <c r="U477" s="81"/>
      <c r="V477" s="85" t="s">
        <v>965</v>
      </c>
      <c r="W477" s="83">
        <v>43656.29461805556</v>
      </c>
      <c r="X477" s="85" t="s">
        <v>1148</v>
      </c>
      <c r="Y477" s="81"/>
      <c r="Z477" s="81"/>
      <c r="AA477" s="87" t="s">
        <v>1556</v>
      </c>
      <c r="AB477" s="87" t="s">
        <v>1557</v>
      </c>
      <c r="AC477" s="81" t="b">
        <v>0</v>
      </c>
      <c r="AD477" s="81">
        <v>0</v>
      </c>
      <c r="AE477" s="87" t="s">
        <v>1849</v>
      </c>
      <c r="AF477" s="81" t="b">
        <v>0</v>
      </c>
      <c r="AG477" s="81" t="s">
        <v>1864</v>
      </c>
      <c r="AH477" s="81"/>
      <c r="AI477" s="87" t="s">
        <v>1832</v>
      </c>
      <c r="AJ477" s="81" t="b">
        <v>0</v>
      </c>
      <c r="AK477" s="81">
        <v>0</v>
      </c>
      <c r="AL477" s="87" t="s">
        <v>1832</v>
      </c>
      <c r="AM477" s="81" t="s">
        <v>1881</v>
      </c>
      <c r="AN477" s="81" t="b">
        <v>0</v>
      </c>
      <c r="AO477" s="87" t="s">
        <v>1557</v>
      </c>
      <c r="AP477" s="81" t="s">
        <v>176</v>
      </c>
      <c r="AQ477" s="81">
        <v>0</v>
      </c>
      <c r="AR477" s="81">
        <v>0</v>
      </c>
      <c r="AS477" s="81"/>
      <c r="AT477" s="81"/>
      <c r="AU477" s="81"/>
      <c r="AV477" s="81"/>
      <c r="AW477" s="81"/>
      <c r="AX477" s="81"/>
      <c r="AY477" s="81"/>
      <c r="AZ477" s="81"/>
      <c r="BA477">
        <v>1</v>
      </c>
      <c r="BB477" s="80" t="str">
        <f>REPLACE(INDEX(GroupVertices[Group],MATCH(Edges[[#This Row],[Vertex 1]],GroupVertices[Vertex],0)),1,1,"")</f>
        <v>6</v>
      </c>
      <c r="BC477" s="80" t="str">
        <f>REPLACE(INDEX(GroupVertices[Group],MATCH(Edges[[#This Row],[Vertex 2]],GroupVertices[Vertex],0)),1,1,"")</f>
        <v>6</v>
      </c>
    </row>
    <row r="478" spans="1:55" ht="15">
      <c r="A478" s="66" t="s">
        <v>294</v>
      </c>
      <c r="B478" s="66" t="s">
        <v>380</v>
      </c>
      <c r="C478" s="67" t="s">
        <v>3307</v>
      </c>
      <c r="D478" s="68">
        <v>3</v>
      </c>
      <c r="E478" s="69" t="s">
        <v>132</v>
      </c>
      <c r="F478" s="70">
        <v>35</v>
      </c>
      <c r="G478" s="67"/>
      <c r="H478" s="71"/>
      <c r="I478" s="72"/>
      <c r="J478" s="72"/>
      <c r="K478" s="34"/>
      <c r="L478" s="79">
        <v>478</v>
      </c>
      <c r="M478" s="79"/>
      <c r="N478" s="74"/>
      <c r="O478" s="81" t="s">
        <v>395</v>
      </c>
      <c r="P478" s="83">
        <v>43657.29738425926</v>
      </c>
      <c r="Q478" s="81" t="s">
        <v>479</v>
      </c>
      <c r="R478" s="81"/>
      <c r="S478" s="81"/>
      <c r="T478" s="81"/>
      <c r="U478" s="81"/>
      <c r="V478" s="85" t="s">
        <v>965</v>
      </c>
      <c r="W478" s="83">
        <v>43657.29738425926</v>
      </c>
      <c r="X478" s="85" t="s">
        <v>1150</v>
      </c>
      <c r="Y478" s="81"/>
      <c r="Z478" s="81"/>
      <c r="AA478" s="87" t="s">
        <v>1558</v>
      </c>
      <c r="AB478" s="87" t="s">
        <v>1828</v>
      </c>
      <c r="AC478" s="81" t="b">
        <v>0</v>
      </c>
      <c r="AD478" s="81">
        <v>0</v>
      </c>
      <c r="AE478" s="87" t="s">
        <v>1853</v>
      </c>
      <c r="AF478" s="81" t="b">
        <v>0</v>
      </c>
      <c r="AG478" s="81" t="s">
        <v>1864</v>
      </c>
      <c r="AH478" s="81"/>
      <c r="AI478" s="87" t="s">
        <v>1832</v>
      </c>
      <c r="AJ478" s="81" t="b">
        <v>0</v>
      </c>
      <c r="AK478" s="81">
        <v>0</v>
      </c>
      <c r="AL478" s="87" t="s">
        <v>1832</v>
      </c>
      <c r="AM478" s="81" t="s">
        <v>1881</v>
      </c>
      <c r="AN478" s="81" t="b">
        <v>0</v>
      </c>
      <c r="AO478" s="87" t="s">
        <v>1828</v>
      </c>
      <c r="AP478" s="81" t="s">
        <v>176</v>
      </c>
      <c r="AQ478" s="81">
        <v>0</v>
      </c>
      <c r="AR478" s="81">
        <v>0</v>
      </c>
      <c r="AS478" s="81"/>
      <c r="AT478" s="81"/>
      <c r="AU478" s="81"/>
      <c r="AV478" s="81"/>
      <c r="AW478" s="81"/>
      <c r="AX478" s="81"/>
      <c r="AY478" s="81"/>
      <c r="AZ478" s="81"/>
      <c r="BA478">
        <v>1</v>
      </c>
      <c r="BB478" s="80" t="str">
        <f>REPLACE(INDEX(GroupVertices[Group],MATCH(Edges[[#This Row],[Vertex 1]],GroupVertices[Vertex],0)),1,1,"")</f>
        <v>6</v>
      </c>
      <c r="BC478" s="80" t="str">
        <f>REPLACE(INDEX(GroupVertices[Group],MATCH(Edges[[#This Row],[Vertex 2]],GroupVertices[Vertex],0)),1,1,"")</f>
        <v>6</v>
      </c>
    </row>
    <row r="479" spans="1:55" ht="15">
      <c r="A479" s="66" t="s">
        <v>297</v>
      </c>
      <c r="B479" s="66" t="s">
        <v>337</v>
      </c>
      <c r="C479" s="67" t="s">
        <v>3307</v>
      </c>
      <c r="D479" s="68">
        <v>3</v>
      </c>
      <c r="E479" s="69" t="s">
        <v>132</v>
      </c>
      <c r="F479" s="70">
        <v>35</v>
      </c>
      <c r="G479" s="67"/>
      <c r="H479" s="71"/>
      <c r="I479" s="72"/>
      <c r="J479" s="72"/>
      <c r="K479" s="34"/>
      <c r="L479" s="79">
        <v>479</v>
      </c>
      <c r="M479" s="79"/>
      <c r="N479" s="74"/>
      <c r="O479" s="81" t="s">
        <v>394</v>
      </c>
      <c r="P479" s="83">
        <v>43657.40306712963</v>
      </c>
      <c r="Q479" s="81" t="s">
        <v>480</v>
      </c>
      <c r="R479" s="81"/>
      <c r="S479" s="81"/>
      <c r="T479" s="81" t="s">
        <v>776</v>
      </c>
      <c r="U479" s="81"/>
      <c r="V479" s="85" t="s">
        <v>968</v>
      </c>
      <c r="W479" s="83">
        <v>43657.40306712963</v>
      </c>
      <c r="X479" s="85" t="s">
        <v>1151</v>
      </c>
      <c r="Y479" s="81"/>
      <c r="Z479" s="81"/>
      <c r="AA479" s="87" t="s">
        <v>1559</v>
      </c>
      <c r="AB479" s="81"/>
      <c r="AC479" s="81" t="b">
        <v>0</v>
      </c>
      <c r="AD479" s="81">
        <v>0</v>
      </c>
      <c r="AE479" s="87" t="s">
        <v>1832</v>
      </c>
      <c r="AF479" s="81" t="b">
        <v>0</v>
      </c>
      <c r="AG479" s="81" t="s">
        <v>1864</v>
      </c>
      <c r="AH479" s="81"/>
      <c r="AI479" s="87" t="s">
        <v>1832</v>
      </c>
      <c r="AJ479" s="81" t="b">
        <v>0</v>
      </c>
      <c r="AK479" s="81">
        <v>20</v>
      </c>
      <c r="AL479" s="87" t="s">
        <v>1564</v>
      </c>
      <c r="AM479" s="81" t="s">
        <v>1881</v>
      </c>
      <c r="AN479" s="81" t="b">
        <v>0</v>
      </c>
      <c r="AO479" s="87" t="s">
        <v>1564</v>
      </c>
      <c r="AP479" s="81" t="s">
        <v>176</v>
      </c>
      <c r="AQ479" s="81">
        <v>0</v>
      </c>
      <c r="AR479" s="81">
        <v>0</v>
      </c>
      <c r="AS479" s="81"/>
      <c r="AT479" s="81"/>
      <c r="AU479" s="81"/>
      <c r="AV479" s="81"/>
      <c r="AW479" s="81"/>
      <c r="AX479" s="81"/>
      <c r="AY479" s="81"/>
      <c r="AZ479" s="81"/>
      <c r="BA479">
        <v>1</v>
      </c>
      <c r="BB479" s="80" t="str">
        <f>REPLACE(INDEX(GroupVertices[Group],MATCH(Edges[[#This Row],[Vertex 1]],GroupVertices[Vertex],0)),1,1,"")</f>
        <v>2</v>
      </c>
      <c r="BC479" s="80" t="str">
        <f>REPLACE(INDEX(GroupVertices[Group],MATCH(Edges[[#This Row],[Vertex 2]],GroupVertices[Vertex],0)),1,1,"")</f>
        <v>2</v>
      </c>
    </row>
    <row r="480" spans="1:55" ht="15">
      <c r="A480" s="66" t="s">
        <v>297</v>
      </c>
      <c r="B480" s="66" t="s">
        <v>303</v>
      </c>
      <c r="C480" s="67" t="s">
        <v>3307</v>
      </c>
      <c r="D480" s="68">
        <v>3</v>
      </c>
      <c r="E480" s="69" t="s">
        <v>132</v>
      </c>
      <c r="F480" s="70">
        <v>35</v>
      </c>
      <c r="G480" s="67"/>
      <c r="H480" s="71"/>
      <c r="I480" s="72"/>
      <c r="J480" s="72"/>
      <c r="K480" s="34"/>
      <c r="L480" s="79">
        <v>480</v>
      </c>
      <c r="M480" s="79"/>
      <c r="N480" s="74"/>
      <c r="O480" s="81" t="s">
        <v>394</v>
      </c>
      <c r="P480" s="83">
        <v>43657.40306712963</v>
      </c>
      <c r="Q480" s="81" t="s">
        <v>480</v>
      </c>
      <c r="R480" s="81"/>
      <c r="S480" s="81"/>
      <c r="T480" s="81" t="s">
        <v>776</v>
      </c>
      <c r="U480" s="81"/>
      <c r="V480" s="85" t="s">
        <v>968</v>
      </c>
      <c r="W480" s="83">
        <v>43657.40306712963</v>
      </c>
      <c r="X480" s="85" t="s">
        <v>1151</v>
      </c>
      <c r="Y480" s="81"/>
      <c r="Z480" s="81"/>
      <c r="AA480" s="87" t="s">
        <v>1559</v>
      </c>
      <c r="AB480" s="81"/>
      <c r="AC480" s="81" t="b">
        <v>0</v>
      </c>
      <c r="AD480" s="81">
        <v>0</v>
      </c>
      <c r="AE480" s="87" t="s">
        <v>1832</v>
      </c>
      <c r="AF480" s="81" t="b">
        <v>0</v>
      </c>
      <c r="AG480" s="81" t="s">
        <v>1864</v>
      </c>
      <c r="AH480" s="81"/>
      <c r="AI480" s="87" t="s">
        <v>1832</v>
      </c>
      <c r="AJ480" s="81" t="b">
        <v>0</v>
      </c>
      <c r="AK480" s="81">
        <v>20</v>
      </c>
      <c r="AL480" s="87" t="s">
        <v>1564</v>
      </c>
      <c r="AM480" s="81" t="s">
        <v>1881</v>
      </c>
      <c r="AN480" s="81" t="b">
        <v>0</v>
      </c>
      <c r="AO480" s="87" t="s">
        <v>1564</v>
      </c>
      <c r="AP480" s="81" t="s">
        <v>176</v>
      </c>
      <c r="AQ480" s="81">
        <v>0</v>
      </c>
      <c r="AR480" s="81">
        <v>0</v>
      </c>
      <c r="AS480" s="81"/>
      <c r="AT480" s="81"/>
      <c r="AU480" s="81"/>
      <c r="AV480" s="81"/>
      <c r="AW480" s="81"/>
      <c r="AX480" s="81"/>
      <c r="AY480" s="81"/>
      <c r="AZ480" s="81"/>
      <c r="BA480">
        <v>1</v>
      </c>
      <c r="BB480" s="80" t="str">
        <f>REPLACE(INDEX(GroupVertices[Group],MATCH(Edges[[#This Row],[Vertex 1]],GroupVertices[Vertex],0)),1,1,"")</f>
        <v>2</v>
      </c>
      <c r="BC480" s="80" t="str">
        <f>REPLACE(INDEX(GroupVertices[Group],MATCH(Edges[[#This Row],[Vertex 2]],GroupVertices[Vertex],0)),1,1,"")</f>
        <v>1</v>
      </c>
    </row>
    <row r="481" spans="1:55" ht="15">
      <c r="A481" s="66" t="s">
        <v>297</v>
      </c>
      <c r="B481" s="66" t="s">
        <v>302</v>
      </c>
      <c r="C481" s="67" t="s">
        <v>3307</v>
      </c>
      <c r="D481" s="68">
        <v>3</v>
      </c>
      <c r="E481" s="69" t="s">
        <v>132</v>
      </c>
      <c r="F481" s="70">
        <v>35</v>
      </c>
      <c r="G481" s="67"/>
      <c r="H481" s="71"/>
      <c r="I481" s="72"/>
      <c r="J481" s="72"/>
      <c r="K481" s="34"/>
      <c r="L481" s="79">
        <v>481</v>
      </c>
      <c r="M481" s="79"/>
      <c r="N481" s="74"/>
      <c r="O481" s="81" t="s">
        <v>394</v>
      </c>
      <c r="P481" s="83">
        <v>43657.40306712963</v>
      </c>
      <c r="Q481" s="81" t="s">
        <v>480</v>
      </c>
      <c r="R481" s="81"/>
      <c r="S481" s="81"/>
      <c r="T481" s="81" t="s">
        <v>776</v>
      </c>
      <c r="U481" s="81"/>
      <c r="V481" s="85" t="s">
        <v>968</v>
      </c>
      <c r="W481" s="83">
        <v>43657.40306712963</v>
      </c>
      <c r="X481" s="85" t="s">
        <v>1151</v>
      </c>
      <c r="Y481" s="81"/>
      <c r="Z481" s="81"/>
      <c r="AA481" s="87" t="s">
        <v>1559</v>
      </c>
      <c r="AB481" s="81"/>
      <c r="AC481" s="81" t="b">
        <v>0</v>
      </c>
      <c r="AD481" s="81">
        <v>0</v>
      </c>
      <c r="AE481" s="87" t="s">
        <v>1832</v>
      </c>
      <c r="AF481" s="81" t="b">
        <v>0</v>
      </c>
      <c r="AG481" s="81" t="s">
        <v>1864</v>
      </c>
      <c r="AH481" s="81"/>
      <c r="AI481" s="87" t="s">
        <v>1832</v>
      </c>
      <c r="AJ481" s="81" t="b">
        <v>0</v>
      </c>
      <c r="AK481" s="81">
        <v>20</v>
      </c>
      <c r="AL481" s="87" t="s">
        <v>1564</v>
      </c>
      <c r="AM481" s="81" t="s">
        <v>1881</v>
      </c>
      <c r="AN481" s="81" t="b">
        <v>0</v>
      </c>
      <c r="AO481" s="87" t="s">
        <v>1564</v>
      </c>
      <c r="AP481" s="81" t="s">
        <v>176</v>
      </c>
      <c r="AQ481" s="81">
        <v>0</v>
      </c>
      <c r="AR481" s="81">
        <v>0</v>
      </c>
      <c r="AS481" s="81"/>
      <c r="AT481" s="81"/>
      <c r="AU481" s="81"/>
      <c r="AV481" s="81"/>
      <c r="AW481" s="81"/>
      <c r="AX481" s="81"/>
      <c r="AY481" s="81"/>
      <c r="AZ481" s="81"/>
      <c r="BA481">
        <v>1</v>
      </c>
      <c r="BB481" s="80" t="str">
        <f>REPLACE(INDEX(GroupVertices[Group],MATCH(Edges[[#This Row],[Vertex 1]],GroupVertices[Vertex],0)),1,1,"")</f>
        <v>2</v>
      </c>
      <c r="BC481" s="80" t="str">
        <f>REPLACE(INDEX(GroupVertices[Group],MATCH(Edges[[#This Row],[Vertex 2]],GroupVertices[Vertex],0)),1,1,"")</f>
        <v>2</v>
      </c>
    </row>
    <row r="482" spans="1:55" ht="15">
      <c r="A482" s="66" t="s">
        <v>298</v>
      </c>
      <c r="B482" s="66" t="s">
        <v>381</v>
      </c>
      <c r="C482" s="67" t="s">
        <v>3307</v>
      </c>
      <c r="D482" s="68">
        <v>3</v>
      </c>
      <c r="E482" s="69" t="s">
        <v>132</v>
      </c>
      <c r="F482" s="70">
        <v>35</v>
      </c>
      <c r="G482" s="67"/>
      <c r="H482" s="71"/>
      <c r="I482" s="72"/>
      <c r="J482" s="72"/>
      <c r="K482" s="34"/>
      <c r="L482" s="79">
        <v>482</v>
      </c>
      <c r="M482" s="79"/>
      <c r="N482" s="74"/>
      <c r="O482" s="81" t="s">
        <v>394</v>
      </c>
      <c r="P482" s="83">
        <v>43658.557233796295</v>
      </c>
      <c r="Q482" s="81" t="s">
        <v>481</v>
      </c>
      <c r="R482" s="81"/>
      <c r="S482" s="81"/>
      <c r="T482" s="81" t="s">
        <v>800</v>
      </c>
      <c r="U482" s="81"/>
      <c r="V482" s="85" t="s">
        <v>969</v>
      </c>
      <c r="W482" s="83">
        <v>43658.557233796295</v>
      </c>
      <c r="X482" s="85" t="s">
        <v>1152</v>
      </c>
      <c r="Y482" s="81"/>
      <c r="Z482" s="81"/>
      <c r="AA482" s="87" t="s">
        <v>1560</v>
      </c>
      <c r="AB482" s="81"/>
      <c r="AC482" s="81" t="b">
        <v>0</v>
      </c>
      <c r="AD482" s="81">
        <v>0</v>
      </c>
      <c r="AE482" s="87" t="s">
        <v>1832</v>
      </c>
      <c r="AF482" s="81" t="b">
        <v>0</v>
      </c>
      <c r="AG482" s="81" t="s">
        <v>1864</v>
      </c>
      <c r="AH482" s="81"/>
      <c r="AI482" s="87" t="s">
        <v>1832</v>
      </c>
      <c r="AJ482" s="81" t="b">
        <v>0</v>
      </c>
      <c r="AK482" s="81">
        <v>0</v>
      </c>
      <c r="AL482" s="87" t="s">
        <v>1832</v>
      </c>
      <c r="AM482" s="81" t="s">
        <v>1881</v>
      </c>
      <c r="AN482" s="81" t="b">
        <v>0</v>
      </c>
      <c r="AO482" s="87" t="s">
        <v>1560</v>
      </c>
      <c r="AP482" s="81" t="s">
        <v>176</v>
      </c>
      <c r="AQ482" s="81">
        <v>0</v>
      </c>
      <c r="AR482" s="81">
        <v>0</v>
      </c>
      <c r="AS482" s="81"/>
      <c r="AT482" s="81"/>
      <c r="AU482" s="81"/>
      <c r="AV482" s="81"/>
      <c r="AW482" s="81"/>
      <c r="AX482" s="81"/>
      <c r="AY482" s="81"/>
      <c r="AZ482" s="81"/>
      <c r="BA482">
        <v>1</v>
      </c>
      <c r="BB482" s="80" t="str">
        <f>REPLACE(INDEX(GroupVertices[Group],MATCH(Edges[[#This Row],[Vertex 1]],GroupVertices[Vertex],0)),1,1,"")</f>
        <v>14</v>
      </c>
      <c r="BC482" s="80" t="str">
        <f>REPLACE(INDEX(GroupVertices[Group],MATCH(Edges[[#This Row],[Vertex 2]],GroupVertices[Vertex],0)),1,1,"")</f>
        <v>14</v>
      </c>
    </row>
    <row r="483" spans="1:55" ht="15">
      <c r="A483" s="66" t="s">
        <v>299</v>
      </c>
      <c r="B483" s="66" t="s">
        <v>303</v>
      </c>
      <c r="C483" s="67" t="s">
        <v>3307</v>
      </c>
      <c r="D483" s="68">
        <v>3</v>
      </c>
      <c r="E483" s="69" t="s">
        <v>132</v>
      </c>
      <c r="F483" s="70">
        <v>35</v>
      </c>
      <c r="G483" s="67"/>
      <c r="H483" s="71"/>
      <c r="I483" s="72"/>
      <c r="J483" s="72"/>
      <c r="K483" s="34"/>
      <c r="L483" s="79">
        <v>483</v>
      </c>
      <c r="M483" s="79"/>
      <c r="N483" s="74"/>
      <c r="O483" s="81" t="s">
        <v>394</v>
      </c>
      <c r="P483" s="83">
        <v>43659.46791666667</v>
      </c>
      <c r="Q483" s="81" t="s">
        <v>420</v>
      </c>
      <c r="R483" s="85" t="s">
        <v>687</v>
      </c>
      <c r="S483" s="81" t="s">
        <v>746</v>
      </c>
      <c r="T483" s="81"/>
      <c r="U483" s="81"/>
      <c r="V483" s="85" t="s">
        <v>970</v>
      </c>
      <c r="W483" s="83">
        <v>43659.46791666667</v>
      </c>
      <c r="X483" s="85" t="s">
        <v>1153</v>
      </c>
      <c r="Y483" s="81"/>
      <c r="Z483" s="81"/>
      <c r="AA483" s="87" t="s">
        <v>1561</v>
      </c>
      <c r="AB483" s="81"/>
      <c r="AC483" s="81" t="b">
        <v>0</v>
      </c>
      <c r="AD483" s="81">
        <v>0</v>
      </c>
      <c r="AE483" s="87" t="s">
        <v>1832</v>
      </c>
      <c r="AF483" s="81" t="b">
        <v>0</v>
      </c>
      <c r="AG483" s="81" t="s">
        <v>1864</v>
      </c>
      <c r="AH483" s="81"/>
      <c r="AI483" s="87" t="s">
        <v>1832</v>
      </c>
      <c r="AJ483" s="81" t="b">
        <v>0</v>
      </c>
      <c r="AK483" s="81">
        <v>90</v>
      </c>
      <c r="AL483" s="87" t="s">
        <v>1725</v>
      </c>
      <c r="AM483" s="81" t="s">
        <v>1881</v>
      </c>
      <c r="AN483" s="81" t="b">
        <v>0</v>
      </c>
      <c r="AO483" s="87" t="s">
        <v>1725</v>
      </c>
      <c r="AP483" s="81" t="s">
        <v>176</v>
      </c>
      <c r="AQ483" s="81">
        <v>0</v>
      </c>
      <c r="AR483" s="81">
        <v>0</v>
      </c>
      <c r="AS483" s="81"/>
      <c r="AT483" s="81"/>
      <c r="AU483" s="81"/>
      <c r="AV483" s="81"/>
      <c r="AW483" s="81"/>
      <c r="AX483" s="81"/>
      <c r="AY483" s="81"/>
      <c r="AZ483" s="81"/>
      <c r="BA483">
        <v>1</v>
      </c>
      <c r="BB483" s="80" t="str">
        <f>REPLACE(INDEX(GroupVertices[Group],MATCH(Edges[[#This Row],[Vertex 1]],GroupVertices[Vertex],0)),1,1,"")</f>
        <v>2</v>
      </c>
      <c r="BC483" s="80" t="str">
        <f>REPLACE(INDEX(GroupVertices[Group],MATCH(Edges[[#This Row],[Vertex 2]],GroupVertices[Vertex],0)),1,1,"")</f>
        <v>1</v>
      </c>
    </row>
    <row r="484" spans="1:55" ht="15">
      <c r="A484" s="66" t="s">
        <v>299</v>
      </c>
      <c r="B484" s="66" t="s">
        <v>337</v>
      </c>
      <c r="C484" s="67" t="s">
        <v>3307</v>
      </c>
      <c r="D484" s="68">
        <v>3</v>
      </c>
      <c r="E484" s="69" t="s">
        <v>132</v>
      </c>
      <c r="F484" s="70">
        <v>35</v>
      </c>
      <c r="G484" s="67"/>
      <c r="H484" s="71"/>
      <c r="I484" s="72"/>
      <c r="J484" s="72"/>
      <c r="K484" s="34"/>
      <c r="L484" s="79">
        <v>484</v>
      </c>
      <c r="M484" s="79"/>
      <c r="N484" s="74"/>
      <c r="O484" s="81" t="s">
        <v>394</v>
      </c>
      <c r="P484" s="83">
        <v>43659.46791666667</v>
      </c>
      <c r="Q484" s="81" t="s">
        <v>420</v>
      </c>
      <c r="R484" s="85" t="s">
        <v>687</v>
      </c>
      <c r="S484" s="81" t="s">
        <v>746</v>
      </c>
      <c r="T484" s="81"/>
      <c r="U484" s="81"/>
      <c r="V484" s="85" t="s">
        <v>970</v>
      </c>
      <c r="W484" s="83">
        <v>43659.46791666667</v>
      </c>
      <c r="X484" s="85" t="s">
        <v>1153</v>
      </c>
      <c r="Y484" s="81"/>
      <c r="Z484" s="81"/>
      <c r="AA484" s="87" t="s">
        <v>1561</v>
      </c>
      <c r="AB484" s="81"/>
      <c r="AC484" s="81" t="b">
        <v>0</v>
      </c>
      <c r="AD484" s="81">
        <v>0</v>
      </c>
      <c r="AE484" s="87" t="s">
        <v>1832</v>
      </c>
      <c r="AF484" s="81" t="b">
        <v>0</v>
      </c>
      <c r="AG484" s="81" t="s">
        <v>1864</v>
      </c>
      <c r="AH484" s="81"/>
      <c r="AI484" s="87" t="s">
        <v>1832</v>
      </c>
      <c r="AJ484" s="81" t="b">
        <v>0</v>
      </c>
      <c r="AK484" s="81">
        <v>90</v>
      </c>
      <c r="AL484" s="87" t="s">
        <v>1725</v>
      </c>
      <c r="AM484" s="81" t="s">
        <v>1881</v>
      </c>
      <c r="AN484" s="81" t="b">
        <v>0</v>
      </c>
      <c r="AO484" s="87" t="s">
        <v>1725</v>
      </c>
      <c r="AP484" s="81" t="s">
        <v>176</v>
      </c>
      <c r="AQ484" s="81">
        <v>0</v>
      </c>
      <c r="AR484" s="81">
        <v>0</v>
      </c>
      <c r="AS484" s="81"/>
      <c r="AT484" s="81"/>
      <c r="AU484" s="81"/>
      <c r="AV484" s="81"/>
      <c r="AW484" s="81"/>
      <c r="AX484" s="81"/>
      <c r="AY484" s="81"/>
      <c r="AZ484" s="81"/>
      <c r="BA484">
        <v>1</v>
      </c>
      <c r="BB484" s="80" t="str">
        <f>REPLACE(INDEX(GroupVertices[Group],MATCH(Edges[[#This Row],[Vertex 1]],GroupVertices[Vertex],0)),1,1,"")</f>
        <v>2</v>
      </c>
      <c r="BC484" s="80" t="str">
        <f>REPLACE(INDEX(GroupVertices[Group],MATCH(Edges[[#This Row],[Vertex 2]],GroupVertices[Vertex],0)),1,1,"")</f>
        <v>2</v>
      </c>
    </row>
    <row r="485" spans="1:55" ht="15">
      <c r="A485" s="66" t="s">
        <v>300</v>
      </c>
      <c r="B485" s="66" t="s">
        <v>303</v>
      </c>
      <c r="C485" s="67" t="s">
        <v>3307</v>
      </c>
      <c r="D485" s="68">
        <v>3</v>
      </c>
      <c r="E485" s="69" t="s">
        <v>132</v>
      </c>
      <c r="F485" s="70">
        <v>35</v>
      </c>
      <c r="G485" s="67"/>
      <c r="H485" s="71"/>
      <c r="I485" s="72"/>
      <c r="J485" s="72"/>
      <c r="K485" s="34"/>
      <c r="L485" s="79">
        <v>485</v>
      </c>
      <c r="M485" s="79"/>
      <c r="N485" s="74"/>
      <c r="O485" s="81" t="s">
        <v>394</v>
      </c>
      <c r="P485" s="83">
        <v>43659.79510416667</v>
      </c>
      <c r="Q485" s="81" t="s">
        <v>482</v>
      </c>
      <c r="R485" s="81"/>
      <c r="S485" s="81"/>
      <c r="T485" s="81"/>
      <c r="U485" s="81"/>
      <c r="V485" s="85" t="s">
        <v>971</v>
      </c>
      <c r="W485" s="83">
        <v>43659.79510416667</v>
      </c>
      <c r="X485" s="85" t="s">
        <v>1154</v>
      </c>
      <c r="Y485" s="81"/>
      <c r="Z485" s="81"/>
      <c r="AA485" s="87" t="s">
        <v>1562</v>
      </c>
      <c r="AB485" s="81"/>
      <c r="AC485" s="81" t="b">
        <v>0</v>
      </c>
      <c r="AD485" s="81">
        <v>0</v>
      </c>
      <c r="AE485" s="87" t="s">
        <v>1832</v>
      </c>
      <c r="AF485" s="81" t="b">
        <v>1</v>
      </c>
      <c r="AG485" s="81" t="s">
        <v>1864</v>
      </c>
      <c r="AH485" s="81"/>
      <c r="AI485" s="87" t="s">
        <v>1874</v>
      </c>
      <c r="AJ485" s="81" t="b">
        <v>0</v>
      </c>
      <c r="AK485" s="81">
        <v>2</v>
      </c>
      <c r="AL485" s="87" t="s">
        <v>1821</v>
      </c>
      <c r="AM485" s="81" t="s">
        <v>1880</v>
      </c>
      <c r="AN485" s="81" t="b">
        <v>0</v>
      </c>
      <c r="AO485" s="87" t="s">
        <v>1821</v>
      </c>
      <c r="AP485" s="81" t="s">
        <v>176</v>
      </c>
      <c r="AQ485" s="81">
        <v>0</v>
      </c>
      <c r="AR485" s="81">
        <v>0</v>
      </c>
      <c r="AS485" s="81"/>
      <c r="AT485" s="81"/>
      <c r="AU485" s="81"/>
      <c r="AV485" s="81"/>
      <c r="AW485" s="81"/>
      <c r="AX485" s="81"/>
      <c r="AY485" s="81"/>
      <c r="AZ485" s="81"/>
      <c r="BA485">
        <v>1</v>
      </c>
      <c r="BB485" s="80" t="str">
        <f>REPLACE(INDEX(GroupVertices[Group],MATCH(Edges[[#This Row],[Vertex 1]],GroupVertices[Vertex],0)),1,1,"")</f>
        <v>1</v>
      </c>
      <c r="BC485" s="80" t="str">
        <f>REPLACE(INDEX(GroupVertices[Group],MATCH(Edges[[#This Row],[Vertex 2]],GroupVertices[Vertex],0)),1,1,"")</f>
        <v>1</v>
      </c>
    </row>
    <row r="486" spans="1:55" ht="15">
      <c r="A486" s="66" t="s">
        <v>301</v>
      </c>
      <c r="B486" s="66" t="s">
        <v>382</v>
      </c>
      <c r="C486" s="67" t="s">
        <v>3307</v>
      </c>
      <c r="D486" s="68">
        <v>3</v>
      </c>
      <c r="E486" s="69" t="s">
        <v>132</v>
      </c>
      <c r="F486" s="70">
        <v>35</v>
      </c>
      <c r="G486" s="67"/>
      <c r="H486" s="71"/>
      <c r="I486" s="72"/>
      <c r="J486" s="72"/>
      <c r="K486" s="34"/>
      <c r="L486" s="79">
        <v>486</v>
      </c>
      <c r="M486" s="79"/>
      <c r="N486" s="74"/>
      <c r="O486" s="81" t="s">
        <v>394</v>
      </c>
      <c r="P486" s="83">
        <v>43657.58555555555</v>
      </c>
      <c r="Q486" s="81" t="s">
        <v>483</v>
      </c>
      <c r="R486" s="85" t="s">
        <v>699</v>
      </c>
      <c r="S486" s="81" t="s">
        <v>757</v>
      </c>
      <c r="T486" s="81"/>
      <c r="U486" s="81"/>
      <c r="V486" s="85" t="s">
        <v>972</v>
      </c>
      <c r="W486" s="83">
        <v>43657.58555555555</v>
      </c>
      <c r="X486" s="85" t="s">
        <v>1155</v>
      </c>
      <c r="Y486" s="81"/>
      <c r="Z486" s="81"/>
      <c r="AA486" s="87" t="s">
        <v>1563</v>
      </c>
      <c r="AB486" s="87" t="s">
        <v>1663</v>
      </c>
      <c r="AC486" s="81" t="b">
        <v>0</v>
      </c>
      <c r="AD486" s="81">
        <v>1</v>
      </c>
      <c r="AE486" s="87" t="s">
        <v>1854</v>
      </c>
      <c r="AF486" s="81" t="b">
        <v>0</v>
      </c>
      <c r="AG486" s="81" t="s">
        <v>1864</v>
      </c>
      <c r="AH486" s="81"/>
      <c r="AI486" s="87" t="s">
        <v>1832</v>
      </c>
      <c r="AJ486" s="81" t="b">
        <v>0</v>
      </c>
      <c r="AK486" s="81">
        <v>2</v>
      </c>
      <c r="AL486" s="87" t="s">
        <v>1832</v>
      </c>
      <c r="AM486" s="81" t="s">
        <v>1879</v>
      </c>
      <c r="AN486" s="81" t="b">
        <v>0</v>
      </c>
      <c r="AO486" s="87" t="s">
        <v>1663</v>
      </c>
      <c r="AP486" s="81" t="s">
        <v>176</v>
      </c>
      <c r="AQ486" s="81">
        <v>0</v>
      </c>
      <c r="AR486" s="81">
        <v>0</v>
      </c>
      <c r="AS486" s="81"/>
      <c r="AT486" s="81"/>
      <c r="AU486" s="81"/>
      <c r="AV486" s="81"/>
      <c r="AW486" s="81"/>
      <c r="AX486" s="81"/>
      <c r="AY486" s="81"/>
      <c r="AZ486" s="81"/>
      <c r="BA486">
        <v>1</v>
      </c>
      <c r="BB486" s="80" t="str">
        <f>REPLACE(INDEX(GroupVertices[Group],MATCH(Edges[[#This Row],[Vertex 1]],GroupVertices[Vertex],0)),1,1,"")</f>
        <v>7</v>
      </c>
      <c r="BC486" s="80" t="str">
        <f>REPLACE(INDEX(GroupVertices[Group],MATCH(Edges[[#This Row],[Vertex 2]],GroupVertices[Vertex],0)),1,1,"")</f>
        <v>7</v>
      </c>
    </row>
    <row r="487" spans="1:55" ht="15">
      <c r="A487" s="66" t="s">
        <v>302</v>
      </c>
      <c r="B487" s="66" t="s">
        <v>337</v>
      </c>
      <c r="C487" s="67" t="s">
        <v>3307</v>
      </c>
      <c r="D487" s="68">
        <v>3</v>
      </c>
      <c r="E487" s="69" t="s">
        <v>132</v>
      </c>
      <c r="F487" s="70">
        <v>35</v>
      </c>
      <c r="G487" s="67"/>
      <c r="H487" s="71"/>
      <c r="I487" s="72"/>
      <c r="J487" s="72"/>
      <c r="K487" s="34"/>
      <c r="L487" s="79">
        <v>487</v>
      </c>
      <c r="M487" s="79"/>
      <c r="N487" s="74"/>
      <c r="O487" s="81" t="s">
        <v>394</v>
      </c>
      <c r="P487" s="83">
        <v>43646.39513888889</v>
      </c>
      <c r="Q487" s="81" t="s">
        <v>484</v>
      </c>
      <c r="R487" s="85" t="s">
        <v>679</v>
      </c>
      <c r="S487" s="81" t="s">
        <v>746</v>
      </c>
      <c r="T487" s="81" t="s">
        <v>776</v>
      </c>
      <c r="U487" s="81"/>
      <c r="V487" s="85" t="s">
        <v>973</v>
      </c>
      <c r="W487" s="83">
        <v>43646.39513888889</v>
      </c>
      <c r="X487" s="85" t="s">
        <v>1156</v>
      </c>
      <c r="Y487" s="81"/>
      <c r="Z487" s="81"/>
      <c r="AA487" s="87" t="s">
        <v>1564</v>
      </c>
      <c r="AB487" s="81"/>
      <c r="AC487" s="81" t="b">
        <v>0</v>
      </c>
      <c r="AD487" s="81">
        <v>32</v>
      </c>
      <c r="AE487" s="87" t="s">
        <v>1832</v>
      </c>
      <c r="AF487" s="81" t="b">
        <v>0</v>
      </c>
      <c r="AG487" s="81" t="s">
        <v>1864</v>
      </c>
      <c r="AH487" s="81"/>
      <c r="AI487" s="87" t="s">
        <v>1832</v>
      </c>
      <c r="AJ487" s="81" t="b">
        <v>0</v>
      </c>
      <c r="AK487" s="81">
        <v>11</v>
      </c>
      <c r="AL487" s="87" t="s">
        <v>1832</v>
      </c>
      <c r="AM487" s="81" t="s">
        <v>1893</v>
      </c>
      <c r="AN487" s="81" t="b">
        <v>0</v>
      </c>
      <c r="AO487" s="87" t="s">
        <v>1564</v>
      </c>
      <c r="AP487" s="81" t="s">
        <v>176</v>
      </c>
      <c r="AQ487" s="81">
        <v>0</v>
      </c>
      <c r="AR487" s="81">
        <v>0</v>
      </c>
      <c r="AS487" s="81"/>
      <c r="AT487" s="81"/>
      <c r="AU487" s="81"/>
      <c r="AV487" s="81"/>
      <c r="AW487" s="81"/>
      <c r="AX487" s="81"/>
      <c r="AY487" s="81"/>
      <c r="AZ487" s="81"/>
      <c r="BA487">
        <v>1</v>
      </c>
      <c r="BB487" s="80" t="str">
        <f>REPLACE(INDEX(GroupVertices[Group],MATCH(Edges[[#This Row],[Vertex 1]],GroupVertices[Vertex],0)),1,1,"")</f>
        <v>2</v>
      </c>
      <c r="BC487" s="80" t="str">
        <f>REPLACE(INDEX(GroupVertices[Group],MATCH(Edges[[#This Row],[Vertex 2]],GroupVertices[Vertex],0)),1,1,"")</f>
        <v>2</v>
      </c>
    </row>
    <row r="488" spans="1:55" ht="15">
      <c r="A488" s="66" t="s">
        <v>302</v>
      </c>
      <c r="B488" s="66" t="s">
        <v>303</v>
      </c>
      <c r="C488" s="67" t="s">
        <v>3307</v>
      </c>
      <c r="D488" s="68">
        <v>3</v>
      </c>
      <c r="E488" s="69" t="s">
        <v>132</v>
      </c>
      <c r="F488" s="70">
        <v>35</v>
      </c>
      <c r="G488" s="67"/>
      <c r="H488" s="71"/>
      <c r="I488" s="72"/>
      <c r="J488" s="72"/>
      <c r="K488" s="34"/>
      <c r="L488" s="79">
        <v>488</v>
      </c>
      <c r="M488" s="79"/>
      <c r="N488" s="74"/>
      <c r="O488" s="81" t="s">
        <v>394</v>
      </c>
      <c r="P488" s="83">
        <v>43646.39513888889</v>
      </c>
      <c r="Q488" s="81" t="s">
        <v>484</v>
      </c>
      <c r="R488" s="85" t="s">
        <v>679</v>
      </c>
      <c r="S488" s="81" t="s">
        <v>746</v>
      </c>
      <c r="T488" s="81" t="s">
        <v>776</v>
      </c>
      <c r="U488" s="81"/>
      <c r="V488" s="85" t="s">
        <v>973</v>
      </c>
      <c r="W488" s="83">
        <v>43646.39513888889</v>
      </c>
      <c r="X488" s="85" t="s">
        <v>1156</v>
      </c>
      <c r="Y488" s="81"/>
      <c r="Z488" s="81"/>
      <c r="AA488" s="87" t="s">
        <v>1564</v>
      </c>
      <c r="AB488" s="81"/>
      <c r="AC488" s="81" t="b">
        <v>0</v>
      </c>
      <c r="AD488" s="81">
        <v>32</v>
      </c>
      <c r="AE488" s="87" t="s">
        <v>1832</v>
      </c>
      <c r="AF488" s="81" t="b">
        <v>0</v>
      </c>
      <c r="AG488" s="81" t="s">
        <v>1864</v>
      </c>
      <c r="AH488" s="81"/>
      <c r="AI488" s="87" t="s">
        <v>1832</v>
      </c>
      <c r="AJ488" s="81" t="b">
        <v>0</v>
      </c>
      <c r="AK488" s="81">
        <v>11</v>
      </c>
      <c r="AL488" s="87" t="s">
        <v>1832</v>
      </c>
      <c r="AM488" s="81" t="s">
        <v>1893</v>
      </c>
      <c r="AN488" s="81" t="b">
        <v>0</v>
      </c>
      <c r="AO488" s="87" t="s">
        <v>1564</v>
      </c>
      <c r="AP488" s="81" t="s">
        <v>176</v>
      </c>
      <c r="AQ488" s="81">
        <v>0</v>
      </c>
      <c r="AR488" s="81">
        <v>0</v>
      </c>
      <c r="AS488" s="81"/>
      <c r="AT488" s="81"/>
      <c r="AU488" s="81"/>
      <c r="AV488" s="81"/>
      <c r="AW488" s="81"/>
      <c r="AX488" s="81"/>
      <c r="AY488" s="81"/>
      <c r="AZ488" s="81"/>
      <c r="BA488">
        <v>1</v>
      </c>
      <c r="BB488" s="80" t="str">
        <f>REPLACE(INDEX(GroupVertices[Group],MATCH(Edges[[#This Row],[Vertex 1]],GroupVertices[Vertex],0)),1,1,"")</f>
        <v>2</v>
      </c>
      <c r="BC488" s="80" t="str">
        <f>REPLACE(INDEX(GroupVertices[Group],MATCH(Edges[[#This Row],[Vertex 2]],GroupVertices[Vertex],0)),1,1,"")</f>
        <v>1</v>
      </c>
    </row>
    <row r="489" spans="1:55" ht="15">
      <c r="A489" s="66" t="s">
        <v>303</v>
      </c>
      <c r="B489" s="66" t="s">
        <v>302</v>
      </c>
      <c r="C489" s="67" t="s">
        <v>3307</v>
      </c>
      <c r="D489" s="68">
        <v>3</v>
      </c>
      <c r="E489" s="69" t="s">
        <v>132</v>
      </c>
      <c r="F489" s="70">
        <v>35</v>
      </c>
      <c r="G489" s="67"/>
      <c r="H489" s="71"/>
      <c r="I489" s="72"/>
      <c r="J489" s="72"/>
      <c r="K489" s="34"/>
      <c r="L489" s="79">
        <v>489</v>
      </c>
      <c r="M489" s="79"/>
      <c r="N489" s="74"/>
      <c r="O489" s="81" t="s">
        <v>394</v>
      </c>
      <c r="P489" s="83">
        <v>43646.413310185184</v>
      </c>
      <c r="Q489" s="81" t="s">
        <v>400</v>
      </c>
      <c r="R489" s="81"/>
      <c r="S489" s="81"/>
      <c r="T489" s="81" t="s">
        <v>776</v>
      </c>
      <c r="U489" s="81"/>
      <c r="V489" s="85" t="s">
        <v>974</v>
      </c>
      <c r="W489" s="83">
        <v>43646.413310185184</v>
      </c>
      <c r="X489" s="85" t="s">
        <v>1157</v>
      </c>
      <c r="Y489" s="81"/>
      <c r="Z489" s="81"/>
      <c r="AA489" s="87" t="s">
        <v>1565</v>
      </c>
      <c r="AB489" s="81"/>
      <c r="AC489" s="81" t="b">
        <v>0</v>
      </c>
      <c r="AD489" s="81">
        <v>0</v>
      </c>
      <c r="AE489" s="87" t="s">
        <v>1832</v>
      </c>
      <c r="AF489" s="81" t="b">
        <v>0</v>
      </c>
      <c r="AG489" s="81" t="s">
        <v>1864</v>
      </c>
      <c r="AH489" s="81"/>
      <c r="AI489" s="87" t="s">
        <v>1832</v>
      </c>
      <c r="AJ489" s="81" t="b">
        <v>0</v>
      </c>
      <c r="AK489" s="81">
        <v>11</v>
      </c>
      <c r="AL489" s="87" t="s">
        <v>1564</v>
      </c>
      <c r="AM489" s="81" t="s">
        <v>1881</v>
      </c>
      <c r="AN489" s="81" t="b">
        <v>0</v>
      </c>
      <c r="AO489" s="87" t="s">
        <v>1564</v>
      </c>
      <c r="AP489" s="81" t="s">
        <v>176</v>
      </c>
      <c r="AQ489" s="81">
        <v>0</v>
      </c>
      <c r="AR489" s="81">
        <v>0</v>
      </c>
      <c r="AS489" s="81"/>
      <c r="AT489" s="81"/>
      <c r="AU489" s="81"/>
      <c r="AV489" s="81"/>
      <c r="AW489" s="81"/>
      <c r="AX489" s="81"/>
      <c r="AY489" s="81"/>
      <c r="AZ489" s="81"/>
      <c r="BA489">
        <v>1</v>
      </c>
      <c r="BB489" s="80" t="str">
        <f>REPLACE(INDEX(GroupVertices[Group],MATCH(Edges[[#This Row],[Vertex 1]],GroupVertices[Vertex],0)),1,1,"")</f>
        <v>1</v>
      </c>
      <c r="BC489" s="80" t="str">
        <f>REPLACE(INDEX(GroupVertices[Group],MATCH(Edges[[#This Row],[Vertex 2]],GroupVertices[Vertex],0)),1,1,"")</f>
        <v>2</v>
      </c>
    </row>
    <row r="490" spans="1:55" ht="15">
      <c r="A490" s="66" t="s">
        <v>304</v>
      </c>
      <c r="B490" s="66" t="s">
        <v>304</v>
      </c>
      <c r="C490" s="67" t="s">
        <v>3307</v>
      </c>
      <c r="D490" s="68">
        <v>3</v>
      </c>
      <c r="E490" s="69" t="s">
        <v>132</v>
      </c>
      <c r="F490" s="70">
        <v>35</v>
      </c>
      <c r="G490" s="67"/>
      <c r="H490" s="71"/>
      <c r="I490" s="72"/>
      <c r="J490" s="72"/>
      <c r="K490" s="34"/>
      <c r="L490" s="79">
        <v>490</v>
      </c>
      <c r="M490" s="79"/>
      <c r="N490" s="74"/>
      <c r="O490" s="81" t="s">
        <v>176</v>
      </c>
      <c r="P490" s="83">
        <v>43635.3368287037</v>
      </c>
      <c r="Q490" s="81" t="s">
        <v>485</v>
      </c>
      <c r="R490" s="85" t="s">
        <v>700</v>
      </c>
      <c r="S490" s="81" t="s">
        <v>758</v>
      </c>
      <c r="T490" s="81" t="s">
        <v>801</v>
      </c>
      <c r="U490" s="85" t="s">
        <v>844</v>
      </c>
      <c r="V490" s="85" t="s">
        <v>844</v>
      </c>
      <c r="W490" s="83">
        <v>43635.3368287037</v>
      </c>
      <c r="X490" s="85" t="s">
        <v>1158</v>
      </c>
      <c r="Y490" s="81"/>
      <c r="Z490" s="81"/>
      <c r="AA490" s="87" t="s">
        <v>1566</v>
      </c>
      <c r="AB490" s="81"/>
      <c r="AC490" s="81" t="b">
        <v>0</v>
      </c>
      <c r="AD490" s="81">
        <v>62</v>
      </c>
      <c r="AE490" s="87" t="s">
        <v>1832</v>
      </c>
      <c r="AF490" s="81" t="b">
        <v>0</v>
      </c>
      <c r="AG490" s="81" t="s">
        <v>1864</v>
      </c>
      <c r="AH490" s="81"/>
      <c r="AI490" s="87" t="s">
        <v>1832</v>
      </c>
      <c r="AJ490" s="81" t="b">
        <v>0</v>
      </c>
      <c r="AK490" s="81">
        <v>21</v>
      </c>
      <c r="AL490" s="87" t="s">
        <v>1832</v>
      </c>
      <c r="AM490" s="81" t="s">
        <v>1896</v>
      </c>
      <c r="AN490" s="81" t="b">
        <v>0</v>
      </c>
      <c r="AO490" s="87" t="s">
        <v>1566</v>
      </c>
      <c r="AP490" s="81" t="s">
        <v>1901</v>
      </c>
      <c r="AQ490" s="81">
        <v>0</v>
      </c>
      <c r="AR490" s="81">
        <v>0</v>
      </c>
      <c r="AS490" s="81"/>
      <c r="AT490" s="81"/>
      <c r="AU490" s="81"/>
      <c r="AV490" s="81"/>
      <c r="AW490" s="81"/>
      <c r="AX490" s="81"/>
      <c r="AY490" s="81"/>
      <c r="AZ490" s="81"/>
      <c r="BA490">
        <v>1</v>
      </c>
      <c r="BB490" s="80" t="str">
        <f>REPLACE(INDEX(GroupVertices[Group],MATCH(Edges[[#This Row],[Vertex 1]],GroupVertices[Vertex],0)),1,1,"")</f>
        <v>1</v>
      </c>
      <c r="BC490" s="80" t="str">
        <f>REPLACE(INDEX(GroupVertices[Group],MATCH(Edges[[#This Row],[Vertex 2]],GroupVertices[Vertex],0)),1,1,"")</f>
        <v>1</v>
      </c>
    </row>
    <row r="491" spans="1:55" ht="15">
      <c r="A491" s="66" t="s">
        <v>303</v>
      </c>
      <c r="B491" s="66" t="s">
        <v>304</v>
      </c>
      <c r="C491" s="67" t="s">
        <v>3307</v>
      </c>
      <c r="D491" s="68">
        <v>3</v>
      </c>
      <c r="E491" s="69" t="s">
        <v>132</v>
      </c>
      <c r="F491" s="70">
        <v>35</v>
      </c>
      <c r="G491" s="67"/>
      <c r="H491" s="71"/>
      <c r="I491" s="72"/>
      <c r="J491" s="72"/>
      <c r="K491" s="34"/>
      <c r="L491" s="79">
        <v>491</v>
      </c>
      <c r="M491" s="79"/>
      <c r="N491" s="74"/>
      <c r="O491" s="81" t="s">
        <v>394</v>
      </c>
      <c r="P491" s="83">
        <v>43646.460381944446</v>
      </c>
      <c r="Q491" s="81" t="s">
        <v>486</v>
      </c>
      <c r="R491" s="81"/>
      <c r="S491" s="81"/>
      <c r="T491" s="81" t="s">
        <v>801</v>
      </c>
      <c r="U491" s="81"/>
      <c r="V491" s="85" t="s">
        <v>974</v>
      </c>
      <c r="W491" s="83">
        <v>43646.460381944446</v>
      </c>
      <c r="X491" s="85" t="s">
        <v>1159</v>
      </c>
      <c r="Y491" s="81"/>
      <c r="Z491" s="81"/>
      <c r="AA491" s="87" t="s">
        <v>1567</v>
      </c>
      <c r="AB491" s="81"/>
      <c r="AC491" s="81" t="b">
        <v>0</v>
      </c>
      <c r="AD491" s="81">
        <v>0</v>
      </c>
      <c r="AE491" s="87" t="s">
        <v>1832</v>
      </c>
      <c r="AF491" s="81" t="b">
        <v>0</v>
      </c>
      <c r="AG491" s="81" t="s">
        <v>1864</v>
      </c>
      <c r="AH491" s="81"/>
      <c r="AI491" s="87" t="s">
        <v>1832</v>
      </c>
      <c r="AJ491" s="81" t="b">
        <v>0</v>
      </c>
      <c r="AK491" s="81">
        <v>21</v>
      </c>
      <c r="AL491" s="87" t="s">
        <v>1566</v>
      </c>
      <c r="AM491" s="81" t="s">
        <v>1881</v>
      </c>
      <c r="AN491" s="81" t="b">
        <v>0</v>
      </c>
      <c r="AO491" s="87" t="s">
        <v>1566</v>
      </c>
      <c r="AP491" s="81" t="s">
        <v>176</v>
      </c>
      <c r="AQ491" s="81">
        <v>0</v>
      </c>
      <c r="AR491" s="81">
        <v>0</v>
      </c>
      <c r="AS491" s="81"/>
      <c r="AT491" s="81"/>
      <c r="AU491" s="81"/>
      <c r="AV491" s="81"/>
      <c r="AW491" s="81"/>
      <c r="AX491" s="81"/>
      <c r="AY491" s="81"/>
      <c r="AZ491" s="81"/>
      <c r="BA491">
        <v>1</v>
      </c>
      <c r="BB491" s="80" t="str">
        <f>REPLACE(INDEX(GroupVertices[Group],MATCH(Edges[[#This Row],[Vertex 1]],GroupVertices[Vertex],0)),1,1,"")</f>
        <v>1</v>
      </c>
      <c r="BC491" s="80" t="str">
        <f>REPLACE(INDEX(GroupVertices[Group],MATCH(Edges[[#This Row],[Vertex 2]],GroupVertices[Vertex],0)),1,1,"")</f>
        <v>1</v>
      </c>
    </row>
    <row r="492" spans="1:55" ht="15">
      <c r="A492" s="66" t="s">
        <v>305</v>
      </c>
      <c r="B492" s="66" t="s">
        <v>383</v>
      </c>
      <c r="C492" s="67" t="s">
        <v>3307</v>
      </c>
      <c r="D492" s="68">
        <v>3</v>
      </c>
      <c r="E492" s="69" t="s">
        <v>132</v>
      </c>
      <c r="F492" s="70">
        <v>35</v>
      </c>
      <c r="G492" s="67"/>
      <c r="H492" s="71"/>
      <c r="I492" s="72"/>
      <c r="J492" s="72"/>
      <c r="K492" s="34"/>
      <c r="L492" s="79">
        <v>492</v>
      </c>
      <c r="M492" s="79"/>
      <c r="N492" s="74"/>
      <c r="O492" s="81" t="s">
        <v>394</v>
      </c>
      <c r="P492" s="83">
        <v>43647.38581018519</v>
      </c>
      <c r="Q492" s="81" t="s">
        <v>487</v>
      </c>
      <c r="R492" s="81"/>
      <c r="S492" s="81"/>
      <c r="T492" s="81" t="s">
        <v>802</v>
      </c>
      <c r="U492" s="85" t="s">
        <v>845</v>
      </c>
      <c r="V492" s="85" t="s">
        <v>845</v>
      </c>
      <c r="W492" s="83">
        <v>43647.38581018519</v>
      </c>
      <c r="X492" s="85" t="s">
        <v>1160</v>
      </c>
      <c r="Y492" s="81"/>
      <c r="Z492" s="81"/>
      <c r="AA492" s="87" t="s">
        <v>1568</v>
      </c>
      <c r="AB492" s="81"/>
      <c r="AC492" s="81" t="b">
        <v>0</v>
      </c>
      <c r="AD492" s="81">
        <v>15</v>
      </c>
      <c r="AE492" s="87" t="s">
        <v>1832</v>
      </c>
      <c r="AF492" s="81" t="b">
        <v>0</v>
      </c>
      <c r="AG492" s="81" t="s">
        <v>1864</v>
      </c>
      <c r="AH492" s="81"/>
      <c r="AI492" s="87" t="s">
        <v>1832</v>
      </c>
      <c r="AJ492" s="81" t="b">
        <v>0</v>
      </c>
      <c r="AK492" s="81">
        <v>2</v>
      </c>
      <c r="AL492" s="87" t="s">
        <v>1832</v>
      </c>
      <c r="AM492" s="81" t="s">
        <v>1881</v>
      </c>
      <c r="AN492" s="81" t="b">
        <v>0</v>
      </c>
      <c r="AO492" s="87" t="s">
        <v>1568</v>
      </c>
      <c r="AP492" s="81" t="s">
        <v>1901</v>
      </c>
      <c r="AQ492" s="81">
        <v>0</v>
      </c>
      <c r="AR492" s="81">
        <v>0</v>
      </c>
      <c r="AS492" s="81"/>
      <c r="AT492" s="81"/>
      <c r="AU492" s="81"/>
      <c r="AV492" s="81"/>
      <c r="AW492" s="81"/>
      <c r="AX492" s="81"/>
      <c r="AY492" s="81"/>
      <c r="AZ492" s="81"/>
      <c r="BA492">
        <v>1</v>
      </c>
      <c r="BB492" s="80" t="str">
        <f>REPLACE(INDEX(GroupVertices[Group],MATCH(Edges[[#This Row],[Vertex 1]],GroupVertices[Vertex],0)),1,1,"")</f>
        <v>1</v>
      </c>
      <c r="BC492" s="80" t="str">
        <f>REPLACE(INDEX(GroupVertices[Group],MATCH(Edges[[#This Row],[Vertex 2]],GroupVertices[Vertex],0)),1,1,"")</f>
        <v>1</v>
      </c>
    </row>
    <row r="493" spans="1:55" ht="15">
      <c r="A493" s="66" t="s">
        <v>303</v>
      </c>
      <c r="B493" s="66" t="s">
        <v>383</v>
      </c>
      <c r="C493" s="67" t="s">
        <v>3307</v>
      </c>
      <c r="D493" s="68">
        <v>3</v>
      </c>
      <c r="E493" s="69" t="s">
        <v>132</v>
      </c>
      <c r="F493" s="70">
        <v>35</v>
      </c>
      <c r="G493" s="67"/>
      <c r="H493" s="71"/>
      <c r="I493" s="72"/>
      <c r="J493" s="72"/>
      <c r="K493" s="34"/>
      <c r="L493" s="79">
        <v>493</v>
      </c>
      <c r="M493" s="79"/>
      <c r="N493" s="74"/>
      <c r="O493" s="81" t="s">
        <v>394</v>
      </c>
      <c r="P493" s="83">
        <v>43647.38715277778</v>
      </c>
      <c r="Q493" s="81" t="s">
        <v>488</v>
      </c>
      <c r="R493" s="81"/>
      <c r="S493" s="81"/>
      <c r="T493" s="81" t="s">
        <v>802</v>
      </c>
      <c r="U493" s="81"/>
      <c r="V493" s="85" t="s">
        <v>974</v>
      </c>
      <c r="W493" s="83">
        <v>43647.38715277778</v>
      </c>
      <c r="X493" s="85" t="s">
        <v>1161</v>
      </c>
      <c r="Y493" s="81"/>
      <c r="Z493" s="81"/>
      <c r="AA493" s="87" t="s">
        <v>1569</v>
      </c>
      <c r="AB493" s="81"/>
      <c r="AC493" s="81" t="b">
        <v>0</v>
      </c>
      <c r="AD493" s="81">
        <v>0</v>
      </c>
      <c r="AE493" s="87" t="s">
        <v>1832</v>
      </c>
      <c r="AF493" s="81" t="b">
        <v>0</v>
      </c>
      <c r="AG493" s="81" t="s">
        <v>1864</v>
      </c>
      <c r="AH493" s="81"/>
      <c r="AI493" s="87" t="s">
        <v>1832</v>
      </c>
      <c r="AJ493" s="81" t="b">
        <v>0</v>
      </c>
      <c r="AK493" s="81">
        <v>2</v>
      </c>
      <c r="AL493" s="87" t="s">
        <v>1568</v>
      </c>
      <c r="AM493" s="81" t="s">
        <v>1879</v>
      </c>
      <c r="AN493" s="81" t="b">
        <v>0</v>
      </c>
      <c r="AO493" s="87" t="s">
        <v>1568</v>
      </c>
      <c r="AP493" s="81" t="s">
        <v>176</v>
      </c>
      <c r="AQ493" s="81">
        <v>0</v>
      </c>
      <c r="AR493" s="81">
        <v>0</v>
      </c>
      <c r="AS493" s="81"/>
      <c r="AT493" s="81"/>
      <c r="AU493" s="81"/>
      <c r="AV493" s="81"/>
      <c r="AW493" s="81"/>
      <c r="AX493" s="81"/>
      <c r="AY493" s="81"/>
      <c r="AZ493" s="81"/>
      <c r="BA493">
        <v>1</v>
      </c>
      <c r="BB493" s="80" t="str">
        <f>REPLACE(INDEX(GroupVertices[Group],MATCH(Edges[[#This Row],[Vertex 1]],GroupVertices[Vertex],0)),1,1,"")</f>
        <v>1</v>
      </c>
      <c r="BC493" s="80" t="str">
        <f>REPLACE(INDEX(GroupVertices[Group],MATCH(Edges[[#This Row],[Vertex 2]],GroupVertices[Vertex],0)),1,1,"")</f>
        <v>1</v>
      </c>
    </row>
    <row r="494" spans="1:55" ht="15">
      <c r="A494" s="66" t="s">
        <v>303</v>
      </c>
      <c r="B494" s="66" t="s">
        <v>305</v>
      </c>
      <c r="C494" s="67" t="s">
        <v>3308</v>
      </c>
      <c r="D494" s="68">
        <v>3.466666666666667</v>
      </c>
      <c r="E494" s="69" t="s">
        <v>136</v>
      </c>
      <c r="F494" s="70">
        <v>33.46666666666667</v>
      </c>
      <c r="G494" s="67"/>
      <c r="H494" s="71"/>
      <c r="I494" s="72"/>
      <c r="J494" s="72"/>
      <c r="K494" s="34"/>
      <c r="L494" s="79">
        <v>494</v>
      </c>
      <c r="M494" s="79"/>
      <c r="N494" s="74"/>
      <c r="O494" s="81" t="s">
        <v>394</v>
      </c>
      <c r="P494" s="83">
        <v>43646.46364583333</v>
      </c>
      <c r="Q494" s="81" t="s">
        <v>489</v>
      </c>
      <c r="R494" s="85" t="s">
        <v>701</v>
      </c>
      <c r="S494" s="81" t="s">
        <v>746</v>
      </c>
      <c r="T494" s="81"/>
      <c r="U494" s="85" t="s">
        <v>846</v>
      </c>
      <c r="V494" s="85" t="s">
        <v>846</v>
      </c>
      <c r="W494" s="83">
        <v>43646.46364583333</v>
      </c>
      <c r="X494" s="85" t="s">
        <v>1162</v>
      </c>
      <c r="Y494" s="81"/>
      <c r="Z494" s="81"/>
      <c r="AA494" s="87" t="s">
        <v>1570</v>
      </c>
      <c r="AB494" s="81"/>
      <c r="AC494" s="81" t="b">
        <v>0</v>
      </c>
      <c r="AD494" s="81">
        <v>0</v>
      </c>
      <c r="AE494" s="87" t="s">
        <v>1832</v>
      </c>
      <c r="AF494" s="81" t="b">
        <v>0</v>
      </c>
      <c r="AG494" s="81" t="s">
        <v>1864</v>
      </c>
      <c r="AH494" s="81"/>
      <c r="AI494" s="87" t="s">
        <v>1832</v>
      </c>
      <c r="AJ494" s="81" t="b">
        <v>0</v>
      </c>
      <c r="AK494" s="81">
        <v>0</v>
      </c>
      <c r="AL494" s="87" t="s">
        <v>1832</v>
      </c>
      <c r="AM494" s="81" t="s">
        <v>1881</v>
      </c>
      <c r="AN494" s="81" t="b">
        <v>0</v>
      </c>
      <c r="AO494" s="87" t="s">
        <v>1570</v>
      </c>
      <c r="AP494" s="81" t="s">
        <v>176</v>
      </c>
      <c r="AQ494" s="81">
        <v>0</v>
      </c>
      <c r="AR494" s="81">
        <v>0</v>
      </c>
      <c r="AS494" s="81"/>
      <c r="AT494" s="81"/>
      <c r="AU494" s="81"/>
      <c r="AV494" s="81"/>
      <c r="AW494" s="81"/>
      <c r="AX494" s="81"/>
      <c r="AY494" s="81"/>
      <c r="AZ494" s="81"/>
      <c r="BA494">
        <v>2</v>
      </c>
      <c r="BB494" s="80" t="str">
        <f>REPLACE(INDEX(GroupVertices[Group],MATCH(Edges[[#This Row],[Vertex 1]],GroupVertices[Vertex],0)),1,1,"")</f>
        <v>1</v>
      </c>
      <c r="BC494" s="80" t="str">
        <f>REPLACE(INDEX(GroupVertices[Group],MATCH(Edges[[#This Row],[Vertex 2]],GroupVertices[Vertex],0)),1,1,"")</f>
        <v>1</v>
      </c>
    </row>
    <row r="495" spans="1:55" ht="15">
      <c r="A495" s="66" t="s">
        <v>303</v>
      </c>
      <c r="B495" s="66" t="s">
        <v>305</v>
      </c>
      <c r="C495" s="67" t="s">
        <v>3308</v>
      </c>
      <c r="D495" s="68">
        <v>3.466666666666667</v>
      </c>
      <c r="E495" s="69" t="s">
        <v>136</v>
      </c>
      <c r="F495" s="70">
        <v>33.46666666666667</v>
      </c>
      <c r="G495" s="67"/>
      <c r="H495" s="71"/>
      <c r="I495" s="72"/>
      <c r="J495" s="72"/>
      <c r="K495" s="34"/>
      <c r="L495" s="79">
        <v>495</v>
      </c>
      <c r="M495" s="79"/>
      <c r="N495" s="74"/>
      <c r="O495" s="81" t="s">
        <v>394</v>
      </c>
      <c r="P495" s="83">
        <v>43647.38715277778</v>
      </c>
      <c r="Q495" s="81" t="s">
        <v>488</v>
      </c>
      <c r="R495" s="81"/>
      <c r="S495" s="81"/>
      <c r="T495" s="81" t="s">
        <v>802</v>
      </c>
      <c r="U495" s="81"/>
      <c r="V495" s="85" t="s">
        <v>974</v>
      </c>
      <c r="W495" s="83">
        <v>43647.38715277778</v>
      </c>
      <c r="X495" s="85" t="s">
        <v>1161</v>
      </c>
      <c r="Y495" s="81"/>
      <c r="Z495" s="81"/>
      <c r="AA495" s="87" t="s">
        <v>1569</v>
      </c>
      <c r="AB495" s="81"/>
      <c r="AC495" s="81" t="b">
        <v>0</v>
      </c>
      <c r="AD495" s="81">
        <v>0</v>
      </c>
      <c r="AE495" s="87" t="s">
        <v>1832</v>
      </c>
      <c r="AF495" s="81" t="b">
        <v>0</v>
      </c>
      <c r="AG495" s="81" t="s">
        <v>1864</v>
      </c>
      <c r="AH495" s="81"/>
      <c r="AI495" s="87" t="s">
        <v>1832</v>
      </c>
      <c r="AJ495" s="81" t="b">
        <v>0</v>
      </c>
      <c r="AK495" s="81">
        <v>2</v>
      </c>
      <c r="AL495" s="87" t="s">
        <v>1568</v>
      </c>
      <c r="AM495" s="81" t="s">
        <v>1879</v>
      </c>
      <c r="AN495" s="81" t="b">
        <v>0</v>
      </c>
      <c r="AO495" s="87" t="s">
        <v>1568</v>
      </c>
      <c r="AP495" s="81" t="s">
        <v>176</v>
      </c>
      <c r="AQ495" s="81">
        <v>0</v>
      </c>
      <c r="AR495" s="81">
        <v>0</v>
      </c>
      <c r="AS495" s="81"/>
      <c r="AT495" s="81"/>
      <c r="AU495" s="81"/>
      <c r="AV495" s="81"/>
      <c r="AW495" s="81"/>
      <c r="AX495" s="81"/>
      <c r="AY495" s="81"/>
      <c r="AZ495" s="81"/>
      <c r="BA495">
        <v>2</v>
      </c>
      <c r="BB495" s="80" t="str">
        <f>REPLACE(INDEX(GroupVertices[Group],MATCH(Edges[[#This Row],[Vertex 1]],GroupVertices[Vertex],0)),1,1,"")</f>
        <v>1</v>
      </c>
      <c r="BC495" s="80" t="str">
        <f>REPLACE(INDEX(GroupVertices[Group],MATCH(Edges[[#This Row],[Vertex 2]],GroupVertices[Vertex],0)),1,1,"")</f>
        <v>1</v>
      </c>
    </row>
    <row r="496" spans="1:55" ht="15">
      <c r="A496" s="66" t="s">
        <v>306</v>
      </c>
      <c r="B496" s="66" t="s">
        <v>306</v>
      </c>
      <c r="C496" s="67" t="s">
        <v>3307</v>
      </c>
      <c r="D496" s="68">
        <v>3</v>
      </c>
      <c r="E496" s="69" t="s">
        <v>132</v>
      </c>
      <c r="F496" s="70">
        <v>35</v>
      </c>
      <c r="G496" s="67"/>
      <c r="H496" s="71"/>
      <c r="I496" s="72"/>
      <c r="J496" s="72"/>
      <c r="K496" s="34"/>
      <c r="L496" s="79">
        <v>496</v>
      </c>
      <c r="M496" s="79"/>
      <c r="N496" s="74"/>
      <c r="O496" s="81" t="s">
        <v>176</v>
      </c>
      <c r="P496" s="83">
        <v>43645.979375</v>
      </c>
      <c r="Q496" s="81" t="s">
        <v>490</v>
      </c>
      <c r="R496" s="81"/>
      <c r="S496" s="81"/>
      <c r="T496" s="81"/>
      <c r="U496" s="85" t="s">
        <v>847</v>
      </c>
      <c r="V496" s="85" t="s">
        <v>847</v>
      </c>
      <c r="W496" s="83">
        <v>43645.979375</v>
      </c>
      <c r="X496" s="85" t="s">
        <v>1163</v>
      </c>
      <c r="Y496" s="81"/>
      <c r="Z496" s="81"/>
      <c r="AA496" s="87" t="s">
        <v>1571</v>
      </c>
      <c r="AB496" s="81"/>
      <c r="AC496" s="81" t="b">
        <v>0</v>
      </c>
      <c r="AD496" s="81">
        <v>4509</v>
      </c>
      <c r="AE496" s="87" t="s">
        <v>1832</v>
      </c>
      <c r="AF496" s="81" t="b">
        <v>0</v>
      </c>
      <c r="AG496" s="81" t="s">
        <v>1864</v>
      </c>
      <c r="AH496" s="81"/>
      <c r="AI496" s="87" t="s">
        <v>1832</v>
      </c>
      <c r="AJ496" s="81" t="b">
        <v>0</v>
      </c>
      <c r="AK496" s="81">
        <v>166</v>
      </c>
      <c r="AL496" s="87" t="s">
        <v>1832</v>
      </c>
      <c r="AM496" s="81" t="s">
        <v>1880</v>
      </c>
      <c r="AN496" s="81" t="b">
        <v>0</v>
      </c>
      <c r="AO496" s="87" t="s">
        <v>1571</v>
      </c>
      <c r="AP496" s="81" t="s">
        <v>1901</v>
      </c>
      <c r="AQ496" s="81">
        <v>0</v>
      </c>
      <c r="AR496" s="81">
        <v>0</v>
      </c>
      <c r="AS496" s="81"/>
      <c r="AT496" s="81"/>
      <c r="AU496" s="81"/>
      <c r="AV496" s="81"/>
      <c r="AW496" s="81"/>
      <c r="AX496" s="81"/>
      <c r="AY496" s="81"/>
      <c r="AZ496" s="81"/>
      <c r="BA496">
        <v>1</v>
      </c>
      <c r="BB496" s="80" t="str">
        <f>REPLACE(INDEX(GroupVertices[Group],MATCH(Edges[[#This Row],[Vertex 1]],GroupVertices[Vertex],0)),1,1,"")</f>
        <v>1</v>
      </c>
      <c r="BC496" s="80" t="str">
        <f>REPLACE(INDEX(GroupVertices[Group],MATCH(Edges[[#This Row],[Vertex 2]],GroupVertices[Vertex],0)),1,1,"")</f>
        <v>1</v>
      </c>
    </row>
    <row r="497" spans="1:55" ht="15">
      <c r="A497" s="66" t="s">
        <v>303</v>
      </c>
      <c r="B497" s="66" t="s">
        <v>306</v>
      </c>
      <c r="C497" s="67" t="s">
        <v>3307</v>
      </c>
      <c r="D497" s="68">
        <v>3</v>
      </c>
      <c r="E497" s="69" t="s">
        <v>132</v>
      </c>
      <c r="F497" s="70">
        <v>35</v>
      </c>
      <c r="G497" s="67"/>
      <c r="H497" s="71"/>
      <c r="I497" s="72"/>
      <c r="J497" s="72"/>
      <c r="K497" s="34"/>
      <c r="L497" s="79">
        <v>497</v>
      </c>
      <c r="M497" s="79"/>
      <c r="N497" s="74"/>
      <c r="O497" s="81" t="s">
        <v>394</v>
      </c>
      <c r="P497" s="83">
        <v>43647.76008101852</v>
      </c>
      <c r="Q497" s="81" t="s">
        <v>491</v>
      </c>
      <c r="R497" s="81"/>
      <c r="S497" s="81"/>
      <c r="T497" s="81"/>
      <c r="U497" s="81"/>
      <c r="V497" s="85" t="s">
        <v>974</v>
      </c>
      <c r="W497" s="83">
        <v>43647.76008101852</v>
      </c>
      <c r="X497" s="85" t="s">
        <v>1164</v>
      </c>
      <c r="Y497" s="81"/>
      <c r="Z497" s="81"/>
      <c r="AA497" s="87" t="s">
        <v>1572</v>
      </c>
      <c r="AB497" s="81"/>
      <c r="AC497" s="81" t="b">
        <v>0</v>
      </c>
      <c r="AD497" s="81">
        <v>0</v>
      </c>
      <c r="AE497" s="87" t="s">
        <v>1832</v>
      </c>
      <c r="AF497" s="81" t="b">
        <v>0</v>
      </c>
      <c r="AG497" s="81" t="s">
        <v>1864</v>
      </c>
      <c r="AH497" s="81"/>
      <c r="AI497" s="87" t="s">
        <v>1832</v>
      </c>
      <c r="AJ497" s="81" t="b">
        <v>0</v>
      </c>
      <c r="AK497" s="81">
        <v>166</v>
      </c>
      <c r="AL497" s="87" t="s">
        <v>1571</v>
      </c>
      <c r="AM497" s="81" t="s">
        <v>1881</v>
      </c>
      <c r="AN497" s="81" t="b">
        <v>0</v>
      </c>
      <c r="AO497" s="87" t="s">
        <v>1571</v>
      </c>
      <c r="AP497" s="81" t="s">
        <v>176</v>
      </c>
      <c r="AQ497" s="81">
        <v>0</v>
      </c>
      <c r="AR497" s="81">
        <v>0</v>
      </c>
      <c r="AS497" s="81"/>
      <c r="AT497" s="81"/>
      <c r="AU497" s="81"/>
      <c r="AV497" s="81"/>
      <c r="AW497" s="81"/>
      <c r="AX497" s="81"/>
      <c r="AY497" s="81"/>
      <c r="AZ497" s="81"/>
      <c r="BA497">
        <v>1</v>
      </c>
      <c r="BB497" s="80" t="str">
        <f>REPLACE(INDEX(GroupVertices[Group],MATCH(Edges[[#This Row],[Vertex 1]],GroupVertices[Vertex],0)),1,1,"")</f>
        <v>1</v>
      </c>
      <c r="BC497" s="80" t="str">
        <f>REPLACE(INDEX(GroupVertices[Group],MATCH(Edges[[#This Row],[Vertex 2]],GroupVertices[Vertex],0)),1,1,"")</f>
        <v>1</v>
      </c>
    </row>
    <row r="498" spans="1:55" ht="15">
      <c r="A498" s="66" t="s">
        <v>307</v>
      </c>
      <c r="B498" s="66" t="s">
        <v>307</v>
      </c>
      <c r="C498" s="67" t="s">
        <v>3307</v>
      </c>
      <c r="D498" s="68">
        <v>3</v>
      </c>
      <c r="E498" s="69" t="s">
        <v>132</v>
      </c>
      <c r="F498" s="70">
        <v>35</v>
      </c>
      <c r="G498" s="67"/>
      <c r="H498" s="71"/>
      <c r="I498" s="72"/>
      <c r="J498" s="72"/>
      <c r="K498" s="34"/>
      <c r="L498" s="79">
        <v>498</v>
      </c>
      <c r="M498" s="79"/>
      <c r="N498" s="74"/>
      <c r="O498" s="81" t="s">
        <v>176</v>
      </c>
      <c r="P498" s="83">
        <v>43644.858460648145</v>
      </c>
      <c r="Q498" s="81" t="s">
        <v>492</v>
      </c>
      <c r="R498" s="85" t="s">
        <v>702</v>
      </c>
      <c r="S498" s="81" t="s">
        <v>758</v>
      </c>
      <c r="T498" s="81" t="s">
        <v>803</v>
      </c>
      <c r="U498" s="85" t="s">
        <v>848</v>
      </c>
      <c r="V498" s="85" t="s">
        <v>848</v>
      </c>
      <c r="W498" s="83">
        <v>43644.858460648145</v>
      </c>
      <c r="X498" s="85" t="s">
        <v>1165</v>
      </c>
      <c r="Y498" s="81"/>
      <c r="Z498" s="81"/>
      <c r="AA498" s="87" t="s">
        <v>1573</v>
      </c>
      <c r="AB498" s="81"/>
      <c r="AC498" s="81" t="b">
        <v>0</v>
      </c>
      <c r="AD498" s="81">
        <v>39</v>
      </c>
      <c r="AE498" s="87" t="s">
        <v>1832</v>
      </c>
      <c r="AF498" s="81" t="b">
        <v>0</v>
      </c>
      <c r="AG498" s="81" t="s">
        <v>1864</v>
      </c>
      <c r="AH498" s="81"/>
      <c r="AI498" s="87" t="s">
        <v>1832</v>
      </c>
      <c r="AJ498" s="81" t="b">
        <v>0</v>
      </c>
      <c r="AK498" s="81">
        <v>22</v>
      </c>
      <c r="AL498" s="87" t="s">
        <v>1832</v>
      </c>
      <c r="AM498" s="81" t="s">
        <v>1897</v>
      </c>
      <c r="AN498" s="81" t="b">
        <v>0</v>
      </c>
      <c r="AO498" s="87" t="s">
        <v>1573</v>
      </c>
      <c r="AP498" s="81" t="s">
        <v>1901</v>
      </c>
      <c r="AQ498" s="81">
        <v>0</v>
      </c>
      <c r="AR498" s="81">
        <v>0</v>
      </c>
      <c r="AS498" s="81"/>
      <c r="AT498" s="81"/>
      <c r="AU498" s="81"/>
      <c r="AV498" s="81"/>
      <c r="AW498" s="81"/>
      <c r="AX498" s="81"/>
      <c r="AY498" s="81"/>
      <c r="AZ498" s="81"/>
      <c r="BA498">
        <v>1</v>
      </c>
      <c r="BB498" s="80" t="str">
        <f>REPLACE(INDEX(GroupVertices[Group],MATCH(Edges[[#This Row],[Vertex 1]],GroupVertices[Vertex],0)),1,1,"")</f>
        <v>3</v>
      </c>
      <c r="BC498" s="80" t="str">
        <f>REPLACE(INDEX(GroupVertices[Group],MATCH(Edges[[#This Row],[Vertex 2]],GroupVertices[Vertex],0)),1,1,"")</f>
        <v>3</v>
      </c>
    </row>
    <row r="499" spans="1:55" ht="15">
      <c r="A499" s="66" t="s">
        <v>307</v>
      </c>
      <c r="B499" s="66" t="s">
        <v>348</v>
      </c>
      <c r="C499" s="67" t="s">
        <v>3307</v>
      </c>
      <c r="D499" s="68">
        <v>3</v>
      </c>
      <c r="E499" s="69" t="s">
        <v>132</v>
      </c>
      <c r="F499" s="70">
        <v>35</v>
      </c>
      <c r="G499" s="67"/>
      <c r="H499" s="71"/>
      <c r="I499" s="72"/>
      <c r="J499" s="72"/>
      <c r="K499" s="34"/>
      <c r="L499" s="79">
        <v>499</v>
      </c>
      <c r="M499" s="79"/>
      <c r="N499" s="74"/>
      <c r="O499" s="81" t="s">
        <v>394</v>
      </c>
      <c r="P499" s="83">
        <v>43648.82674768518</v>
      </c>
      <c r="Q499" s="81" t="s">
        <v>409</v>
      </c>
      <c r="R499" s="81"/>
      <c r="S499" s="81"/>
      <c r="T499" s="81"/>
      <c r="U499" s="81"/>
      <c r="V499" s="85" t="s">
        <v>975</v>
      </c>
      <c r="W499" s="83">
        <v>43648.82674768518</v>
      </c>
      <c r="X499" s="85" t="s">
        <v>1166</v>
      </c>
      <c r="Y499" s="81"/>
      <c r="Z499" s="81"/>
      <c r="AA499" s="87" t="s">
        <v>1574</v>
      </c>
      <c r="AB499" s="81"/>
      <c r="AC499" s="81" t="b">
        <v>0</v>
      </c>
      <c r="AD499" s="81">
        <v>0</v>
      </c>
      <c r="AE499" s="87" t="s">
        <v>1832</v>
      </c>
      <c r="AF499" s="81" t="b">
        <v>0</v>
      </c>
      <c r="AG499" s="81" t="s">
        <v>1864</v>
      </c>
      <c r="AH499" s="81"/>
      <c r="AI499" s="87" t="s">
        <v>1832</v>
      </c>
      <c r="AJ499" s="81" t="b">
        <v>0</v>
      </c>
      <c r="AK499" s="81">
        <v>3</v>
      </c>
      <c r="AL499" s="87" t="s">
        <v>1735</v>
      </c>
      <c r="AM499" s="81" t="s">
        <v>1880</v>
      </c>
      <c r="AN499" s="81" t="b">
        <v>0</v>
      </c>
      <c r="AO499" s="87" t="s">
        <v>1735</v>
      </c>
      <c r="AP499" s="81" t="s">
        <v>176</v>
      </c>
      <c r="AQ499" s="81">
        <v>0</v>
      </c>
      <c r="AR499" s="81">
        <v>0</v>
      </c>
      <c r="AS499" s="81"/>
      <c r="AT499" s="81"/>
      <c r="AU499" s="81"/>
      <c r="AV499" s="81"/>
      <c r="AW499" s="81"/>
      <c r="AX499" s="81"/>
      <c r="AY499" s="81"/>
      <c r="AZ499" s="81"/>
      <c r="BA499">
        <v>1</v>
      </c>
      <c r="BB499" s="80" t="str">
        <f>REPLACE(INDEX(GroupVertices[Group],MATCH(Edges[[#This Row],[Vertex 1]],GroupVertices[Vertex],0)),1,1,"")</f>
        <v>3</v>
      </c>
      <c r="BC499" s="80" t="str">
        <f>REPLACE(INDEX(GroupVertices[Group],MATCH(Edges[[#This Row],[Vertex 2]],GroupVertices[Vertex],0)),1,1,"")</f>
        <v>3</v>
      </c>
    </row>
    <row r="500" spans="1:55" ht="15">
      <c r="A500" s="66" t="s">
        <v>307</v>
      </c>
      <c r="B500" s="66" t="s">
        <v>303</v>
      </c>
      <c r="C500" s="67" t="s">
        <v>3307</v>
      </c>
      <c r="D500" s="68">
        <v>3</v>
      </c>
      <c r="E500" s="69" t="s">
        <v>132</v>
      </c>
      <c r="F500" s="70">
        <v>35</v>
      </c>
      <c r="G500" s="67"/>
      <c r="H500" s="71"/>
      <c r="I500" s="72"/>
      <c r="J500" s="72"/>
      <c r="K500" s="34"/>
      <c r="L500" s="79">
        <v>500</v>
      </c>
      <c r="M500" s="79"/>
      <c r="N500" s="74"/>
      <c r="O500" s="81" t="s">
        <v>394</v>
      </c>
      <c r="P500" s="83">
        <v>43648.82674768518</v>
      </c>
      <c r="Q500" s="81" t="s">
        <v>409</v>
      </c>
      <c r="R500" s="81"/>
      <c r="S500" s="81"/>
      <c r="T500" s="81"/>
      <c r="U500" s="81"/>
      <c r="V500" s="85" t="s">
        <v>975</v>
      </c>
      <c r="W500" s="83">
        <v>43648.82674768518</v>
      </c>
      <c r="X500" s="85" t="s">
        <v>1166</v>
      </c>
      <c r="Y500" s="81"/>
      <c r="Z500" s="81"/>
      <c r="AA500" s="87" t="s">
        <v>1574</v>
      </c>
      <c r="AB500" s="81"/>
      <c r="AC500" s="81" t="b">
        <v>0</v>
      </c>
      <c r="AD500" s="81">
        <v>0</v>
      </c>
      <c r="AE500" s="87" t="s">
        <v>1832</v>
      </c>
      <c r="AF500" s="81" t="b">
        <v>0</v>
      </c>
      <c r="AG500" s="81" t="s">
        <v>1864</v>
      </c>
      <c r="AH500" s="81"/>
      <c r="AI500" s="87" t="s">
        <v>1832</v>
      </c>
      <c r="AJ500" s="81" t="b">
        <v>0</v>
      </c>
      <c r="AK500" s="81">
        <v>3</v>
      </c>
      <c r="AL500" s="87" t="s">
        <v>1735</v>
      </c>
      <c r="AM500" s="81" t="s">
        <v>1880</v>
      </c>
      <c r="AN500" s="81" t="b">
        <v>0</v>
      </c>
      <c r="AO500" s="87" t="s">
        <v>1735</v>
      </c>
      <c r="AP500" s="81" t="s">
        <v>176</v>
      </c>
      <c r="AQ500" s="81">
        <v>0</v>
      </c>
      <c r="AR500" s="81">
        <v>0</v>
      </c>
      <c r="AS500" s="81"/>
      <c r="AT500" s="81"/>
      <c r="AU500" s="81"/>
      <c r="AV500" s="81"/>
      <c r="AW500" s="81"/>
      <c r="AX500" s="81"/>
      <c r="AY500" s="81"/>
      <c r="AZ500" s="81"/>
      <c r="BA500">
        <v>1</v>
      </c>
      <c r="BB500" s="80" t="str">
        <f>REPLACE(INDEX(GroupVertices[Group],MATCH(Edges[[#This Row],[Vertex 1]],GroupVertices[Vertex],0)),1,1,"")</f>
        <v>3</v>
      </c>
      <c r="BC500" s="80" t="str">
        <f>REPLACE(INDEX(GroupVertices[Group],MATCH(Edges[[#This Row],[Vertex 2]],GroupVertices[Vertex],0)),1,1,"")</f>
        <v>1</v>
      </c>
    </row>
    <row r="501" spans="1:55" ht="15">
      <c r="A501" s="66" t="s">
        <v>303</v>
      </c>
      <c r="B501" s="66" t="s">
        <v>307</v>
      </c>
      <c r="C501" s="67" t="s">
        <v>3307</v>
      </c>
      <c r="D501" s="68">
        <v>3</v>
      </c>
      <c r="E501" s="69" t="s">
        <v>132</v>
      </c>
      <c r="F501" s="70">
        <v>35</v>
      </c>
      <c r="G501" s="67"/>
      <c r="H501" s="71"/>
      <c r="I501" s="72"/>
      <c r="J501" s="72"/>
      <c r="K501" s="34"/>
      <c r="L501" s="79">
        <v>501</v>
      </c>
      <c r="M501" s="79"/>
      <c r="N501" s="74"/>
      <c r="O501" s="81" t="s">
        <v>394</v>
      </c>
      <c r="P501" s="83">
        <v>43647.855532407404</v>
      </c>
      <c r="Q501" s="81" t="s">
        <v>493</v>
      </c>
      <c r="R501" s="81"/>
      <c r="S501" s="81"/>
      <c r="T501" s="81"/>
      <c r="U501" s="81"/>
      <c r="V501" s="85" t="s">
        <v>974</v>
      </c>
      <c r="W501" s="83">
        <v>43647.855532407404</v>
      </c>
      <c r="X501" s="85" t="s">
        <v>1167</v>
      </c>
      <c r="Y501" s="81"/>
      <c r="Z501" s="81"/>
      <c r="AA501" s="87" t="s">
        <v>1575</v>
      </c>
      <c r="AB501" s="81"/>
      <c r="AC501" s="81" t="b">
        <v>0</v>
      </c>
      <c r="AD501" s="81">
        <v>0</v>
      </c>
      <c r="AE501" s="87" t="s">
        <v>1832</v>
      </c>
      <c r="AF501" s="81" t="b">
        <v>0</v>
      </c>
      <c r="AG501" s="81" t="s">
        <v>1864</v>
      </c>
      <c r="AH501" s="81"/>
      <c r="AI501" s="87" t="s">
        <v>1832</v>
      </c>
      <c r="AJ501" s="81" t="b">
        <v>0</v>
      </c>
      <c r="AK501" s="81">
        <v>22</v>
      </c>
      <c r="AL501" s="87" t="s">
        <v>1573</v>
      </c>
      <c r="AM501" s="81" t="s">
        <v>1881</v>
      </c>
      <c r="AN501" s="81" t="b">
        <v>0</v>
      </c>
      <c r="AO501" s="87" t="s">
        <v>1573</v>
      </c>
      <c r="AP501" s="81" t="s">
        <v>176</v>
      </c>
      <c r="AQ501" s="81">
        <v>0</v>
      </c>
      <c r="AR501" s="81">
        <v>0</v>
      </c>
      <c r="AS501" s="81"/>
      <c r="AT501" s="81"/>
      <c r="AU501" s="81"/>
      <c r="AV501" s="81"/>
      <c r="AW501" s="81"/>
      <c r="AX501" s="81"/>
      <c r="AY501" s="81"/>
      <c r="AZ501" s="81"/>
      <c r="BA501">
        <v>1</v>
      </c>
      <c r="BB501" s="80" t="str">
        <f>REPLACE(INDEX(GroupVertices[Group],MATCH(Edges[[#This Row],[Vertex 1]],GroupVertices[Vertex],0)),1,1,"")</f>
        <v>1</v>
      </c>
      <c r="BC501" s="80" t="str">
        <f>REPLACE(INDEX(GroupVertices[Group],MATCH(Edges[[#This Row],[Vertex 2]],GroupVertices[Vertex],0)),1,1,"")</f>
        <v>3</v>
      </c>
    </row>
    <row r="502" spans="1:55" ht="15">
      <c r="A502" s="66" t="s">
        <v>308</v>
      </c>
      <c r="B502" s="66" t="s">
        <v>355</v>
      </c>
      <c r="C502" s="67" t="s">
        <v>3307</v>
      </c>
      <c r="D502" s="68">
        <v>3</v>
      </c>
      <c r="E502" s="69" t="s">
        <v>132</v>
      </c>
      <c r="F502" s="70">
        <v>35</v>
      </c>
      <c r="G502" s="67"/>
      <c r="H502" s="71"/>
      <c r="I502" s="72"/>
      <c r="J502" s="72"/>
      <c r="K502" s="34"/>
      <c r="L502" s="79">
        <v>502</v>
      </c>
      <c r="M502" s="79"/>
      <c r="N502" s="74"/>
      <c r="O502" s="81" t="s">
        <v>394</v>
      </c>
      <c r="P502" s="83">
        <v>43649.337488425925</v>
      </c>
      <c r="Q502" s="81" t="s">
        <v>408</v>
      </c>
      <c r="R502" s="81"/>
      <c r="S502" s="81"/>
      <c r="T502" s="81"/>
      <c r="U502" s="81"/>
      <c r="V502" s="85" t="s">
        <v>976</v>
      </c>
      <c r="W502" s="83">
        <v>43649.337488425925</v>
      </c>
      <c r="X502" s="85" t="s">
        <v>1168</v>
      </c>
      <c r="Y502" s="81"/>
      <c r="Z502" s="81"/>
      <c r="AA502" s="87" t="s">
        <v>1576</v>
      </c>
      <c r="AB502" s="81"/>
      <c r="AC502" s="81" t="b">
        <v>0</v>
      </c>
      <c r="AD502" s="81">
        <v>0</v>
      </c>
      <c r="AE502" s="87" t="s">
        <v>1832</v>
      </c>
      <c r="AF502" s="81" t="b">
        <v>0</v>
      </c>
      <c r="AG502" s="81" t="s">
        <v>1864</v>
      </c>
      <c r="AH502" s="81"/>
      <c r="AI502" s="87" t="s">
        <v>1832</v>
      </c>
      <c r="AJ502" s="81" t="b">
        <v>0</v>
      </c>
      <c r="AK502" s="81">
        <v>2</v>
      </c>
      <c r="AL502" s="87" t="s">
        <v>1577</v>
      </c>
      <c r="AM502" s="81" t="s">
        <v>1881</v>
      </c>
      <c r="AN502" s="81" t="b">
        <v>0</v>
      </c>
      <c r="AO502" s="87" t="s">
        <v>1577</v>
      </c>
      <c r="AP502" s="81" t="s">
        <v>176</v>
      </c>
      <c r="AQ502" s="81">
        <v>0</v>
      </c>
      <c r="AR502" s="81">
        <v>0</v>
      </c>
      <c r="AS502" s="81"/>
      <c r="AT502" s="81"/>
      <c r="AU502" s="81"/>
      <c r="AV502" s="81"/>
      <c r="AW502" s="81"/>
      <c r="AX502" s="81"/>
      <c r="AY502" s="81"/>
      <c r="AZ502" s="81"/>
      <c r="BA502">
        <v>1</v>
      </c>
      <c r="BB502" s="80" t="str">
        <f>REPLACE(INDEX(GroupVertices[Group],MATCH(Edges[[#This Row],[Vertex 1]],GroupVertices[Vertex],0)),1,1,"")</f>
        <v>1</v>
      </c>
      <c r="BC502" s="80" t="str">
        <f>REPLACE(INDEX(GroupVertices[Group],MATCH(Edges[[#This Row],[Vertex 2]],GroupVertices[Vertex],0)),1,1,"")</f>
        <v>1</v>
      </c>
    </row>
    <row r="503" spans="1:55" ht="15">
      <c r="A503" s="66" t="s">
        <v>303</v>
      </c>
      <c r="B503" s="66" t="s">
        <v>355</v>
      </c>
      <c r="C503" s="67" t="s">
        <v>3307</v>
      </c>
      <c r="D503" s="68">
        <v>3</v>
      </c>
      <c r="E503" s="69" t="s">
        <v>132</v>
      </c>
      <c r="F503" s="70">
        <v>35</v>
      </c>
      <c r="G503" s="67"/>
      <c r="H503" s="71"/>
      <c r="I503" s="72"/>
      <c r="J503" s="72"/>
      <c r="K503" s="34"/>
      <c r="L503" s="79">
        <v>503</v>
      </c>
      <c r="M503" s="79"/>
      <c r="N503" s="74"/>
      <c r="O503" s="81" t="s">
        <v>394</v>
      </c>
      <c r="P503" s="83">
        <v>43648.396469907406</v>
      </c>
      <c r="Q503" s="81" t="s">
        <v>494</v>
      </c>
      <c r="R503" s="85" t="s">
        <v>703</v>
      </c>
      <c r="S503" s="81" t="s">
        <v>759</v>
      </c>
      <c r="T503" s="81" t="s">
        <v>804</v>
      </c>
      <c r="U503" s="85" t="s">
        <v>849</v>
      </c>
      <c r="V503" s="85" t="s">
        <v>849</v>
      </c>
      <c r="W503" s="83">
        <v>43648.396469907406</v>
      </c>
      <c r="X503" s="85" t="s">
        <v>1169</v>
      </c>
      <c r="Y503" s="81"/>
      <c r="Z503" s="81"/>
      <c r="AA503" s="87" t="s">
        <v>1577</v>
      </c>
      <c r="AB503" s="81"/>
      <c r="AC503" s="81" t="b">
        <v>0</v>
      </c>
      <c r="AD503" s="81">
        <v>2</v>
      </c>
      <c r="AE503" s="87" t="s">
        <v>1832</v>
      </c>
      <c r="AF503" s="81" t="b">
        <v>0</v>
      </c>
      <c r="AG503" s="81" t="s">
        <v>1864</v>
      </c>
      <c r="AH503" s="81"/>
      <c r="AI503" s="87" t="s">
        <v>1832</v>
      </c>
      <c r="AJ503" s="81" t="b">
        <v>0</v>
      </c>
      <c r="AK503" s="81">
        <v>1</v>
      </c>
      <c r="AL503" s="87" t="s">
        <v>1832</v>
      </c>
      <c r="AM503" s="81" t="s">
        <v>1879</v>
      </c>
      <c r="AN503" s="81" t="b">
        <v>0</v>
      </c>
      <c r="AO503" s="87" t="s">
        <v>1577</v>
      </c>
      <c r="AP503" s="81" t="s">
        <v>176</v>
      </c>
      <c r="AQ503" s="81">
        <v>0</v>
      </c>
      <c r="AR503" s="81">
        <v>0</v>
      </c>
      <c r="AS503" s="81"/>
      <c r="AT503" s="81"/>
      <c r="AU503" s="81"/>
      <c r="AV503" s="81"/>
      <c r="AW503" s="81"/>
      <c r="AX503" s="81"/>
      <c r="AY503" s="81"/>
      <c r="AZ503" s="81"/>
      <c r="BA503">
        <v>1</v>
      </c>
      <c r="BB503" s="80" t="str">
        <f>REPLACE(INDEX(GroupVertices[Group],MATCH(Edges[[#This Row],[Vertex 1]],GroupVertices[Vertex],0)),1,1,"")</f>
        <v>1</v>
      </c>
      <c r="BC503" s="80" t="str">
        <f>REPLACE(INDEX(GroupVertices[Group],MATCH(Edges[[#This Row],[Vertex 2]],GroupVertices[Vertex],0)),1,1,"")</f>
        <v>1</v>
      </c>
    </row>
    <row r="504" spans="1:55" ht="15">
      <c r="A504" s="66" t="s">
        <v>309</v>
      </c>
      <c r="B504" s="66" t="s">
        <v>348</v>
      </c>
      <c r="C504" s="67" t="s">
        <v>3308</v>
      </c>
      <c r="D504" s="68">
        <v>3.466666666666667</v>
      </c>
      <c r="E504" s="69" t="s">
        <v>136</v>
      </c>
      <c r="F504" s="70">
        <v>33.46666666666667</v>
      </c>
      <c r="G504" s="67"/>
      <c r="H504" s="71"/>
      <c r="I504" s="72"/>
      <c r="J504" s="72"/>
      <c r="K504" s="34"/>
      <c r="L504" s="79">
        <v>504</v>
      </c>
      <c r="M504" s="79"/>
      <c r="N504" s="74"/>
      <c r="O504" s="81" t="s">
        <v>394</v>
      </c>
      <c r="P504" s="83">
        <v>43649.330092592594</v>
      </c>
      <c r="Q504" s="81" t="s">
        <v>495</v>
      </c>
      <c r="R504" s="81"/>
      <c r="S504" s="81"/>
      <c r="T504" s="81"/>
      <c r="U504" s="81"/>
      <c r="V504" s="85" t="s">
        <v>977</v>
      </c>
      <c r="W504" s="83">
        <v>43649.330092592594</v>
      </c>
      <c r="X504" s="85" t="s">
        <v>1170</v>
      </c>
      <c r="Y504" s="81"/>
      <c r="Z504" s="81"/>
      <c r="AA504" s="87" t="s">
        <v>1578</v>
      </c>
      <c r="AB504" s="87" t="s">
        <v>1735</v>
      </c>
      <c r="AC504" s="81" t="b">
        <v>0</v>
      </c>
      <c r="AD504" s="81">
        <v>4</v>
      </c>
      <c r="AE504" s="87" t="s">
        <v>1834</v>
      </c>
      <c r="AF504" s="81" t="b">
        <v>0</v>
      </c>
      <c r="AG504" s="81" t="s">
        <v>1864</v>
      </c>
      <c r="AH504" s="81"/>
      <c r="AI504" s="87" t="s">
        <v>1832</v>
      </c>
      <c r="AJ504" s="81" t="b">
        <v>0</v>
      </c>
      <c r="AK504" s="81">
        <v>2</v>
      </c>
      <c r="AL504" s="87" t="s">
        <v>1832</v>
      </c>
      <c r="AM504" s="81" t="s">
        <v>1879</v>
      </c>
      <c r="AN504" s="81" t="b">
        <v>0</v>
      </c>
      <c r="AO504" s="87" t="s">
        <v>1735</v>
      </c>
      <c r="AP504" s="81" t="s">
        <v>176</v>
      </c>
      <c r="AQ504" s="81">
        <v>0</v>
      </c>
      <c r="AR504" s="81">
        <v>0</v>
      </c>
      <c r="AS504" s="81"/>
      <c r="AT504" s="81"/>
      <c r="AU504" s="81"/>
      <c r="AV504" s="81"/>
      <c r="AW504" s="81"/>
      <c r="AX504" s="81"/>
      <c r="AY504" s="81"/>
      <c r="AZ504" s="81"/>
      <c r="BA504">
        <v>2</v>
      </c>
      <c r="BB504" s="80" t="str">
        <f>REPLACE(INDEX(GroupVertices[Group],MATCH(Edges[[#This Row],[Vertex 1]],GroupVertices[Vertex],0)),1,1,"")</f>
        <v>1</v>
      </c>
      <c r="BC504" s="80" t="str">
        <f>REPLACE(INDEX(GroupVertices[Group],MATCH(Edges[[#This Row],[Vertex 2]],GroupVertices[Vertex],0)),1,1,"")</f>
        <v>3</v>
      </c>
    </row>
    <row r="505" spans="1:55" ht="15">
      <c r="A505" s="66" t="s">
        <v>309</v>
      </c>
      <c r="B505" s="66" t="s">
        <v>303</v>
      </c>
      <c r="C505" s="67" t="s">
        <v>3307</v>
      </c>
      <c r="D505" s="68">
        <v>3</v>
      </c>
      <c r="E505" s="69" t="s">
        <v>132</v>
      </c>
      <c r="F505" s="70">
        <v>35</v>
      </c>
      <c r="G505" s="67"/>
      <c r="H505" s="71"/>
      <c r="I505" s="72"/>
      <c r="J505" s="72"/>
      <c r="K505" s="34"/>
      <c r="L505" s="79">
        <v>505</v>
      </c>
      <c r="M505" s="79"/>
      <c r="N505" s="74"/>
      <c r="O505" s="81" t="s">
        <v>395</v>
      </c>
      <c r="P505" s="83">
        <v>43649.330092592594</v>
      </c>
      <c r="Q505" s="81" t="s">
        <v>495</v>
      </c>
      <c r="R505" s="81"/>
      <c r="S505" s="81"/>
      <c r="T505" s="81"/>
      <c r="U505" s="81"/>
      <c r="V505" s="85" t="s">
        <v>977</v>
      </c>
      <c r="W505" s="83">
        <v>43649.330092592594</v>
      </c>
      <c r="X505" s="85" t="s">
        <v>1170</v>
      </c>
      <c r="Y505" s="81"/>
      <c r="Z505" s="81"/>
      <c r="AA505" s="87" t="s">
        <v>1578</v>
      </c>
      <c r="AB505" s="87" t="s">
        <v>1735</v>
      </c>
      <c r="AC505" s="81" t="b">
        <v>0</v>
      </c>
      <c r="AD505" s="81">
        <v>4</v>
      </c>
      <c r="AE505" s="87" t="s">
        <v>1834</v>
      </c>
      <c r="AF505" s="81" t="b">
        <v>0</v>
      </c>
      <c r="AG505" s="81" t="s">
        <v>1864</v>
      </c>
      <c r="AH505" s="81"/>
      <c r="AI505" s="87" t="s">
        <v>1832</v>
      </c>
      <c r="AJ505" s="81" t="b">
        <v>0</v>
      </c>
      <c r="AK505" s="81">
        <v>2</v>
      </c>
      <c r="AL505" s="87" t="s">
        <v>1832</v>
      </c>
      <c r="AM505" s="81" t="s">
        <v>1879</v>
      </c>
      <c r="AN505" s="81" t="b">
        <v>0</v>
      </c>
      <c r="AO505" s="87" t="s">
        <v>1735</v>
      </c>
      <c r="AP505" s="81" t="s">
        <v>176</v>
      </c>
      <c r="AQ505" s="81">
        <v>0</v>
      </c>
      <c r="AR505" s="81">
        <v>0</v>
      </c>
      <c r="AS505" s="81"/>
      <c r="AT505" s="81"/>
      <c r="AU505" s="81"/>
      <c r="AV505" s="81"/>
      <c r="AW505" s="81"/>
      <c r="AX505" s="81"/>
      <c r="AY505" s="81"/>
      <c r="AZ505" s="81"/>
      <c r="BA505">
        <v>1</v>
      </c>
      <c r="BB505" s="80" t="str">
        <f>REPLACE(INDEX(GroupVertices[Group],MATCH(Edges[[#This Row],[Vertex 1]],GroupVertices[Vertex],0)),1,1,"")</f>
        <v>1</v>
      </c>
      <c r="BC505" s="80" t="str">
        <f>REPLACE(INDEX(GroupVertices[Group],MATCH(Edges[[#This Row],[Vertex 2]],GroupVertices[Vertex],0)),1,1,"")</f>
        <v>1</v>
      </c>
    </row>
    <row r="506" spans="1:55" ht="15">
      <c r="A506" s="66" t="s">
        <v>309</v>
      </c>
      <c r="B506" s="66" t="s">
        <v>348</v>
      </c>
      <c r="C506" s="67" t="s">
        <v>3308</v>
      </c>
      <c r="D506" s="68">
        <v>3.466666666666667</v>
      </c>
      <c r="E506" s="69" t="s">
        <v>136</v>
      </c>
      <c r="F506" s="70">
        <v>33.46666666666667</v>
      </c>
      <c r="G506" s="67"/>
      <c r="H506" s="71"/>
      <c r="I506" s="72"/>
      <c r="J506" s="72"/>
      <c r="K506" s="34"/>
      <c r="L506" s="79">
        <v>506</v>
      </c>
      <c r="M506" s="79"/>
      <c r="N506" s="74"/>
      <c r="O506" s="81" t="s">
        <v>394</v>
      </c>
      <c r="P506" s="83">
        <v>43649.33012731482</v>
      </c>
      <c r="Q506" s="81" t="s">
        <v>409</v>
      </c>
      <c r="R506" s="81"/>
      <c r="S506" s="81"/>
      <c r="T506" s="81"/>
      <c r="U506" s="81"/>
      <c r="V506" s="85" t="s">
        <v>977</v>
      </c>
      <c r="W506" s="83">
        <v>43649.33012731482</v>
      </c>
      <c r="X506" s="85" t="s">
        <v>1171</v>
      </c>
      <c r="Y506" s="81"/>
      <c r="Z506" s="81"/>
      <c r="AA506" s="87" t="s">
        <v>1579</v>
      </c>
      <c r="AB506" s="81"/>
      <c r="AC506" s="81" t="b">
        <v>0</v>
      </c>
      <c r="AD506" s="81">
        <v>0</v>
      </c>
      <c r="AE506" s="87" t="s">
        <v>1832</v>
      </c>
      <c r="AF506" s="81" t="b">
        <v>0</v>
      </c>
      <c r="AG506" s="81" t="s">
        <v>1864</v>
      </c>
      <c r="AH506" s="81"/>
      <c r="AI506" s="87" t="s">
        <v>1832</v>
      </c>
      <c r="AJ506" s="81" t="b">
        <v>0</v>
      </c>
      <c r="AK506" s="81">
        <v>8</v>
      </c>
      <c r="AL506" s="87" t="s">
        <v>1735</v>
      </c>
      <c r="AM506" s="81" t="s">
        <v>1879</v>
      </c>
      <c r="AN506" s="81" t="b">
        <v>0</v>
      </c>
      <c r="AO506" s="87" t="s">
        <v>1735</v>
      </c>
      <c r="AP506" s="81" t="s">
        <v>176</v>
      </c>
      <c r="AQ506" s="81">
        <v>0</v>
      </c>
      <c r="AR506" s="81">
        <v>0</v>
      </c>
      <c r="AS506" s="81"/>
      <c r="AT506" s="81"/>
      <c r="AU506" s="81"/>
      <c r="AV506" s="81"/>
      <c r="AW506" s="81"/>
      <c r="AX506" s="81"/>
      <c r="AY506" s="81"/>
      <c r="AZ506" s="81"/>
      <c r="BA506">
        <v>2</v>
      </c>
      <c r="BB506" s="80" t="str">
        <f>REPLACE(INDEX(GroupVertices[Group],MATCH(Edges[[#This Row],[Vertex 1]],GroupVertices[Vertex],0)),1,1,"")</f>
        <v>1</v>
      </c>
      <c r="BC506" s="80" t="str">
        <f>REPLACE(INDEX(GroupVertices[Group],MATCH(Edges[[#This Row],[Vertex 2]],GroupVertices[Vertex],0)),1,1,"")</f>
        <v>3</v>
      </c>
    </row>
    <row r="507" spans="1:55" ht="15">
      <c r="A507" s="66" t="s">
        <v>309</v>
      </c>
      <c r="B507" s="66" t="s">
        <v>303</v>
      </c>
      <c r="C507" s="67" t="s">
        <v>3307</v>
      </c>
      <c r="D507" s="68">
        <v>3</v>
      </c>
      <c r="E507" s="69" t="s">
        <v>132</v>
      </c>
      <c r="F507" s="70">
        <v>35</v>
      </c>
      <c r="G507" s="67"/>
      <c r="H507" s="71"/>
      <c r="I507" s="72"/>
      <c r="J507" s="72"/>
      <c r="K507" s="34"/>
      <c r="L507" s="79">
        <v>507</v>
      </c>
      <c r="M507" s="79"/>
      <c r="N507" s="74"/>
      <c r="O507" s="81" t="s">
        <v>394</v>
      </c>
      <c r="P507" s="83">
        <v>43649.33012731482</v>
      </c>
      <c r="Q507" s="81" t="s">
        <v>409</v>
      </c>
      <c r="R507" s="81"/>
      <c r="S507" s="81"/>
      <c r="T507" s="81"/>
      <c r="U507" s="81"/>
      <c r="V507" s="85" t="s">
        <v>977</v>
      </c>
      <c r="W507" s="83">
        <v>43649.33012731482</v>
      </c>
      <c r="X507" s="85" t="s">
        <v>1171</v>
      </c>
      <c r="Y507" s="81"/>
      <c r="Z507" s="81"/>
      <c r="AA507" s="87" t="s">
        <v>1579</v>
      </c>
      <c r="AB507" s="81"/>
      <c r="AC507" s="81" t="b">
        <v>0</v>
      </c>
      <c r="AD507" s="81">
        <v>0</v>
      </c>
      <c r="AE507" s="87" t="s">
        <v>1832</v>
      </c>
      <c r="AF507" s="81" t="b">
        <v>0</v>
      </c>
      <c r="AG507" s="81" t="s">
        <v>1864</v>
      </c>
      <c r="AH507" s="81"/>
      <c r="AI507" s="87" t="s">
        <v>1832</v>
      </c>
      <c r="AJ507" s="81" t="b">
        <v>0</v>
      </c>
      <c r="AK507" s="81">
        <v>8</v>
      </c>
      <c r="AL507" s="87" t="s">
        <v>1735</v>
      </c>
      <c r="AM507" s="81" t="s">
        <v>1879</v>
      </c>
      <c r="AN507" s="81" t="b">
        <v>0</v>
      </c>
      <c r="AO507" s="87" t="s">
        <v>1735</v>
      </c>
      <c r="AP507" s="81" t="s">
        <v>176</v>
      </c>
      <c r="AQ507" s="81">
        <v>0</v>
      </c>
      <c r="AR507" s="81">
        <v>0</v>
      </c>
      <c r="AS507" s="81"/>
      <c r="AT507" s="81"/>
      <c r="AU507" s="81"/>
      <c r="AV507" s="81"/>
      <c r="AW507" s="81"/>
      <c r="AX507" s="81"/>
      <c r="AY507" s="81"/>
      <c r="AZ507" s="81"/>
      <c r="BA507">
        <v>1</v>
      </c>
      <c r="BB507" s="80" t="str">
        <f>REPLACE(INDEX(GroupVertices[Group],MATCH(Edges[[#This Row],[Vertex 1]],GroupVertices[Vertex],0)),1,1,"")</f>
        <v>1</v>
      </c>
      <c r="BC507" s="80" t="str">
        <f>REPLACE(INDEX(GroupVertices[Group],MATCH(Edges[[#This Row],[Vertex 2]],GroupVertices[Vertex],0)),1,1,"")</f>
        <v>1</v>
      </c>
    </row>
    <row r="508" spans="1:55" ht="15">
      <c r="A508" s="66" t="s">
        <v>308</v>
      </c>
      <c r="B508" s="66" t="s">
        <v>309</v>
      </c>
      <c r="C508" s="67" t="s">
        <v>3307</v>
      </c>
      <c r="D508" s="68">
        <v>3</v>
      </c>
      <c r="E508" s="69" t="s">
        <v>132</v>
      </c>
      <c r="F508" s="70">
        <v>35</v>
      </c>
      <c r="G508" s="67"/>
      <c r="H508" s="71"/>
      <c r="I508" s="72"/>
      <c r="J508" s="72"/>
      <c r="K508" s="34"/>
      <c r="L508" s="79">
        <v>508</v>
      </c>
      <c r="M508" s="79"/>
      <c r="N508" s="74"/>
      <c r="O508" s="81" t="s">
        <v>394</v>
      </c>
      <c r="P508" s="83">
        <v>43649.337118055555</v>
      </c>
      <c r="Q508" s="81" t="s">
        <v>496</v>
      </c>
      <c r="R508" s="81"/>
      <c r="S508" s="81"/>
      <c r="T508" s="81"/>
      <c r="U508" s="81"/>
      <c r="V508" s="85" t="s">
        <v>976</v>
      </c>
      <c r="W508" s="83">
        <v>43649.337118055555</v>
      </c>
      <c r="X508" s="85" t="s">
        <v>1172</v>
      </c>
      <c r="Y508" s="81"/>
      <c r="Z508" s="81"/>
      <c r="AA508" s="87" t="s">
        <v>1580</v>
      </c>
      <c r="AB508" s="81"/>
      <c r="AC508" s="81" t="b">
        <v>0</v>
      </c>
      <c r="AD508" s="81">
        <v>0</v>
      </c>
      <c r="AE508" s="87" t="s">
        <v>1832</v>
      </c>
      <c r="AF508" s="81" t="b">
        <v>0</v>
      </c>
      <c r="AG508" s="81" t="s">
        <v>1864</v>
      </c>
      <c r="AH508" s="81"/>
      <c r="AI508" s="87" t="s">
        <v>1832</v>
      </c>
      <c r="AJ508" s="81" t="b">
        <v>0</v>
      </c>
      <c r="AK508" s="81">
        <v>2</v>
      </c>
      <c r="AL508" s="87" t="s">
        <v>1578</v>
      </c>
      <c r="AM508" s="81" t="s">
        <v>1881</v>
      </c>
      <c r="AN508" s="81" t="b">
        <v>0</v>
      </c>
      <c r="AO508" s="87" t="s">
        <v>1578</v>
      </c>
      <c r="AP508" s="81" t="s">
        <v>176</v>
      </c>
      <c r="AQ508" s="81">
        <v>0</v>
      </c>
      <c r="AR508" s="81">
        <v>0</v>
      </c>
      <c r="AS508" s="81"/>
      <c r="AT508" s="81"/>
      <c r="AU508" s="81"/>
      <c r="AV508" s="81"/>
      <c r="AW508" s="81"/>
      <c r="AX508" s="81"/>
      <c r="AY508" s="81"/>
      <c r="AZ508" s="81"/>
      <c r="BA508">
        <v>1</v>
      </c>
      <c r="BB508" s="80" t="str">
        <f>REPLACE(INDEX(GroupVertices[Group],MATCH(Edges[[#This Row],[Vertex 1]],GroupVertices[Vertex],0)),1,1,"")</f>
        <v>1</v>
      </c>
      <c r="BC508" s="80" t="str">
        <f>REPLACE(INDEX(GroupVertices[Group],MATCH(Edges[[#This Row],[Vertex 2]],GroupVertices[Vertex],0)),1,1,"")</f>
        <v>1</v>
      </c>
    </row>
    <row r="509" spans="1:55" ht="15">
      <c r="A509" s="66" t="s">
        <v>303</v>
      </c>
      <c r="B509" s="66" t="s">
        <v>309</v>
      </c>
      <c r="C509" s="67" t="s">
        <v>3307</v>
      </c>
      <c r="D509" s="68">
        <v>3</v>
      </c>
      <c r="E509" s="69" t="s">
        <v>132</v>
      </c>
      <c r="F509" s="70">
        <v>35</v>
      </c>
      <c r="G509" s="67"/>
      <c r="H509" s="71"/>
      <c r="I509" s="72"/>
      <c r="J509" s="72"/>
      <c r="K509" s="34"/>
      <c r="L509" s="79">
        <v>509</v>
      </c>
      <c r="M509" s="79"/>
      <c r="N509" s="74"/>
      <c r="O509" s="81" t="s">
        <v>394</v>
      </c>
      <c r="P509" s="83">
        <v>43649.33284722222</v>
      </c>
      <c r="Q509" s="81" t="s">
        <v>496</v>
      </c>
      <c r="R509" s="81"/>
      <c r="S509" s="81"/>
      <c r="T509" s="81"/>
      <c r="U509" s="81"/>
      <c r="V509" s="85" t="s">
        <v>974</v>
      </c>
      <c r="W509" s="83">
        <v>43649.33284722222</v>
      </c>
      <c r="X509" s="85" t="s">
        <v>1173</v>
      </c>
      <c r="Y509" s="81"/>
      <c r="Z509" s="81"/>
      <c r="AA509" s="87" t="s">
        <v>1581</v>
      </c>
      <c r="AB509" s="81"/>
      <c r="AC509" s="81" t="b">
        <v>0</v>
      </c>
      <c r="AD509" s="81">
        <v>0</v>
      </c>
      <c r="AE509" s="87" t="s">
        <v>1832</v>
      </c>
      <c r="AF509" s="81" t="b">
        <v>0</v>
      </c>
      <c r="AG509" s="81" t="s">
        <v>1864</v>
      </c>
      <c r="AH509" s="81"/>
      <c r="AI509" s="87" t="s">
        <v>1832</v>
      </c>
      <c r="AJ509" s="81" t="b">
        <v>0</v>
      </c>
      <c r="AK509" s="81">
        <v>2</v>
      </c>
      <c r="AL509" s="87" t="s">
        <v>1578</v>
      </c>
      <c r="AM509" s="81" t="s">
        <v>1881</v>
      </c>
      <c r="AN509" s="81" t="b">
        <v>0</v>
      </c>
      <c r="AO509" s="87" t="s">
        <v>1578</v>
      </c>
      <c r="AP509" s="81" t="s">
        <v>176</v>
      </c>
      <c r="AQ509" s="81">
        <v>0</v>
      </c>
      <c r="AR509" s="81">
        <v>0</v>
      </c>
      <c r="AS509" s="81"/>
      <c r="AT509" s="81"/>
      <c r="AU509" s="81"/>
      <c r="AV509" s="81"/>
      <c r="AW509" s="81"/>
      <c r="AX509" s="81"/>
      <c r="AY509" s="81"/>
      <c r="AZ509" s="81"/>
      <c r="BA509">
        <v>1</v>
      </c>
      <c r="BB509" s="80" t="str">
        <f>REPLACE(INDEX(GroupVertices[Group],MATCH(Edges[[#This Row],[Vertex 1]],GroupVertices[Vertex],0)),1,1,"")</f>
        <v>1</v>
      </c>
      <c r="BC509" s="80" t="str">
        <f>REPLACE(INDEX(GroupVertices[Group],MATCH(Edges[[#This Row],[Vertex 2]],GroupVertices[Vertex],0)),1,1,"")</f>
        <v>1</v>
      </c>
    </row>
    <row r="510" spans="1:55" ht="15">
      <c r="A510" s="66" t="s">
        <v>303</v>
      </c>
      <c r="B510" s="66" t="s">
        <v>384</v>
      </c>
      <c r="C510" s="67" t="s">
        <v>3307</v>
      </c>
      <c r="D510" s="68">
        <v>3</v>
      </c>
      <c r="E510" s="69" t="s">
        <v>132</v>
      </c>
      <c r="F510" s="70">
        <v>35</v>
      </c>
      <c r="G510" s="67"/>
      <c r="H510" s="71"/>
      <c r="I510" s="72"/>
      <c r="J510" s="72"/>
      <c r="K510" s="34"/>
      <c r="L510" s="79">
        <v>510</v>
      </c>
      <c r="M510" s="79"/>
      <c r="N510" s="74"/>
      <c r="O510" s="81" t="s">
        <v>395</v>
      </c>
      <c r="P510" s="83">
        <v>43649.629270833335</v>
      </c>
      <c r="Q510" s="81" t="s">
        <v>497</v>
      </c>
      <c r="R510" s="81"/>
      <c r="S510" s="81"/>
      <c r="T510" s="81"/>
      <c r="U510" s="81"/>
      <c r="V510" s="85" t="s">
        <v>974</v>
      </c>
      <c r="W510" s="83">
        <v>43649.629270833335</v>
      </c>
      <c r="X510" s="85" t="s">
        <v>1174</v>
      </c>
      <c r="Y510" s="81"/>
      <c r="Z510" s="81"/>
      <c r="AA510" s="87" t="s">
        <v>1582</v>
      </c>
      <c r="AB510" s="87" t="s">
        <v>1829</v>
      </c>
      <c r="AC510" s="81" t="b">
        <v>0</v>
      </c>
      <c r="AD510" s="81">
        <v>1</v>
      </c>
      <c r="AE510" s="87" t="s">
        <v>1855</v>
      </c>
      <c r="AF510" s="81" t="b">
        <v>0</v>
      </c>
      <c r="AG510" s="81" t="s">
        <v>1864</v>
      </c>
      <c r="AH510" s="81"/>
      <c r="AI510" s="87" t="s">
        <v>1832</v>
      </c>
      <c r="AJ510" s="81" t="b">
        <v>0</v>
      </c>
      <c r="AK510" s="81">
        <v>0</v>
      </c>
      <c r="AL510" s="87" t="s">
        <v>1832</v>
      </c>
      <c r="AM510" s="81" t="s">
        <v>1881</v>
      </c>
      <c r="AN510" s="81" t="b">
        <v>0</v>
      </c>
      <c r="AO510" s="87" t="s">
        <v>1829</v>
      </c>
      <c r="AP510" s="81" t="s">
        <v>176</v>
      </c>
      <c r="AQ510" s="81">
        <v>0</v>
      </c>
      <c r="AR510" s="81">
        <v>0</v>
      </c>
      <c r="AS510" s="81"/>
      <c r="AT510" s="81"/>
      <c r="AU510" s="81"/>
      <c r="AV510" s="81"/>
      <c r="AW510" s="81"/>
      <c r="AX510" s="81"/>
      <c r="AY510" s="81"/>
      <c r="AZ510" s="81"/>
      <c r="BA510">
        <v>1</v>
      </c>
      <c r="BB510" s="80" t="str">
        <f>REPLACE(INDEX(GroupVertices[Group],MATCH(Edges[[#This Row],[Vertex 1]],GroupVertices[Vertex],0)),1,1,"")</f>
        <v>1</v>
      </c>
      <c r="BC510" s="80" t="str">
        <f>REPLACE(INDEX(GroupVertices[Group],MATCH(Edges[[#This Row],[Vertex 2]],GroupVertices[Vertex],0)),1,1,"")</f>
        <v>1</v>
      </c>
    </row>
    <row r="511" spans="1:55" ht="15">
      <c r="A511" s="66" t="s">
        <v>310</v>
      </c>
      <c r="B511" s="66" t="s">
        <v>348</v>
      </c>
      <c r="C511" s="67" t="s">
        <v>3307</v>
      </c>
      <c r="D511" s="68">
        <v>3</v>
      </c>
      <c r="E511" s="69" t="s">
        <v>132</v>
      </c>
      <c r="F511" s="70">
        <v>35</v>
      </c>
      <c r="G511" s="67"/>
      <c r="H511" s="71"/>
      <c r="I511" s="72"/>
      <c r="J511" s="72"/>
      <c r="K511" s="34"/>
      <c r="L511" s="79">
        <v>511</v>
      </c>
      <c r="M511" s="79"/>
      <c r="N511" s="74"/>
      <c r="O511" s="81" t="s">
        <v>394</v>
      </c>
      <c r="P511" s="83">
        <v>43649.69943287037</v>
      </c>
      <c r="Q511" s="81" t="s">
        <v>409</v>
      </c>
      <c r="R511" s="81"/>
      <c r="S511" s="81"/>
      <c r="T511" s="81"/>
      <c r="U511" s="81"/>
      <c r="V511" s="85" t="s">
        <v>978</v>
      </c>
      <c r="W511" s="83">
        <v>43649.69943287037</v>
      </c>
      <c r="X511" s="85" t="s">
        <v>1175</v>
      </c>
      <c r="Y511" s="81"/>
      <c r="Z511" s="81"/>
      <c r="AA511" s="87" t="s">
        <v>1583</v>
      </c>
      <c r="AB511" s="81"/>
      <c r="AC511" s="81" t="b">
        <v>0</v>
      </c>
      <c r="AD511" s="81">
        <v>0</v>
      </c>
      <c r="AE511" s="87" t="s">
        <v>1832</v>
      </c>
      <c r="AF511" s="81" t="b">
        <v>0</v>
      </c>
      <c r="AG511" s="81" t="s">
        <v>1864</v>
      </c>
      <c r="AH511" s="81"/>
      <c r="AI511" s="87" t="s">
        <v>1832</v>
      </c>
      <c r="AJ511" s="81" t="b">
        <v>0</v>
      </c>
      <c r="AK511" s="81">
        <v>8</v>
      </c>
      <c r="AL511" s="87" t="s">
        <v>1735</v>
      </c>
      <c r="AM511" s="81" t="s">
        <v>1881</v>
      </c>
      <c r="AN511" s="81" t="b">
        <v>0</v>
      </c>
      <c r="AO511" s="87" t="s">
        <v>1735</v>
      </c>
      <c r="AP511" s="81" t="s">
        <v>176</v>
      </c>
      <c r="AQ511" s="81">
        <v>0</v>
      </c>
      <c r="AR511" s="81">
        <v>0</v>
      </c>
      <c r="AS511" s="81"/>
      <c r="AT511" s="81"/>
      <c r="AU511" s="81"/>
      <c r="AV511" s="81"/>
      <c r="AW511" s="81"/>
      <c r="AX511" s="81"/>
      <c r="AY511" s="81"/>
      <c r="AZ511" s="81"/>
      <c r="BA511">
        <v>1</v>
      </c>
      <c r="BB511" s="80" t="str">
        <f>REPLACE(INDEX(GroupVertices[Group],MATCH(Edges[[#This Row],[Vertex 1]],GroupVertices[Vertex],0)),1,1,"")</f>
        <v>1</v>
      </c>
      <c r="BC511" s="80" t="str">
        <f>REPLACE(INDEX(GroupVertices[Group],MATCH(Edges[[#This Row],[Vertex 2]],GroupVertices[Vertex],0)),1,1,"")</f>
        <v>3</v>
      </c>
    </row>
    <row r="512" spans="1:55" ht="15">
      <c r="A512" s="66" t="s">
        <v>310</v>
      </c>
      <c r="B512" s="66" t="s">
        <v>303</v>
      </c>
      <c r="C512" s="67" t="s">
        <v>3312</v>
      </c>
      <c r="D512" s="68">
        <v>4.866666666666667</v>
      </c>
      <c r="E512" s="69" t="s">
        <v>136</v>
      </c>
      <c r="F512" s="70">
        <v>28.866666666666667</v>
      </c>
      <c r="G512" s="67"/>
      <c r="H512" s="71"/>
      <c r="I512" s="72"/>
      <c r="J512" s="72"/>
      <c r="K512" s="34"/>
      <c r="L512" s="79">
        <v>512</v>
      </c>
      <c r="M512" s="79"/>
      <c r="N512" s="74"/>
      <c r="O512" s="81" t="s">
        <v>394</v>
      </c>
      <c r="P512" s="83">
        <v>43649.69943287037</v>
      </c>
      <c r="Q512" s="81" t="s">
        <v>409</v>
      </c>
      <c r="R512" s="81"/>
      <c r="S512" s="81"/>
      <c r="T512" s="81"/>
      <c r="U512" s="81"/>
      <c r="V512" s="85" t="s">
        <v>978</v>
      </c>
      <c r="W512" s="83">
        <v>43649.69943287037</v>
      </c>
      <c r="X512" s="85" t="s">
        <v>1175</v>
      </c>
      <c r="Y512" s="81"/>
      <c r="Z512" s="81"/>
      <c r="AA512" s="87" t="s">
        <v>1583</v>
      </c>
      <c r="AB512" s="81"/>
      <c r="AC512" s="81" t="b">
        <v>0</v>
      </c>
      <c r="AD512" s="81">
        <v>0</v>
      </c>
      <c r="AE512" s="87" t="s">
        <v>1832</v>
      </c>
      <c r="AF512" s="81" t="b">
        <v>0</v>
      </c>
      <c r="AG512" s="81" t="s">
        <v>1864</v>
      </c>
      <c r="AH512" s="81"/>
      <c r="AI512" s="87" t="s">
        <v>1832</v>
      </c>
      <c r="AJ512" s="81" t="b">
        <v>0</v>
      </c>
      <c r="AK512" s="81">
        <v>8</v>
      </c>
      <c r="AL512" s="87" t="s">
        <v>1735</v>
      </c>
      <c r="AM512" s="81" t="s">
        <v>1881</v>
      </c>
      <c r="AN512" s="81" t="b">
        <v>0</v>
      </c>
      <c r="AO512" s="87" t="s">
        <v>1735</v>
      </c>
      <c r="AP512" s="81" t="s">
        <v>176</v>
      </c>
      <c r="AQ512" s="81">
        <v>0</v>
      </c>
      <c r="AR512" s="81">
        <v>0</v>
      </c>
      <c r="AS512" s="81"/>
      <c r="AT512" s="81"/>
      <c r="AU512" s="81"/>
      <c r="AV512" s="81"/>
      <c r="AW512" s="81"/>
      <c r="AX512" s="81"/>
      <c r="AY512" s="81"/>
      <c r="AZ512" s="81"/>
      <c r="BA512">
        <v>5</v>
      </c>
      <c r="BB512" s="80" t="str">
        <f>REPLACE(INDEX(GroupVertices[Group],MATCH(Edges[[#This Row],[Vertex 1]],GroupVertices[Vertex],0)),1,1,"")</f>
        <v>1</v>
      </c>
      <c r="BC512" s="80" t="str">
        <f>REPLACE(INDEX(GroupVertices[Group],MATCH(Edges[[#This Row],[Vertex 2]],GroupVertices[Vertex],0)),1,1,"")</f>
        <v>1</v>
      </c>
    </row>
    <row r="513" spans="1:55" ht="15">
      <c r="A513" s="66" t="s">
        <v>310</v>
      </c>
      <c r="B513" s="66" t="s">
        <v>303</v>
      </c>
      <c r="C513" s="67" t="s">
        <v>3312</v>
      </c>
      <c r="D513" s="68">
        <v>4.866666666666667</v>
      </c>
      <c r="E513" s="69" t="s">
        <v>136</v>
      </c>
      <c r="F513" s="70">
        <v>28.866666666666667</v>
      </c>
      <c r="G513" s="67"/>
      <c r="H513" s="71"/>
      <c r="I513" s="72"/>
      <c r="J513" s="72"/>
      <c r="K513" s="34"/>
      <c r="L513" s="79">
        <v>513</v>
      </c>
      <c r="M513" s="79"/>
      <c r="N513" s="74"/>
      <c r="O513" s="81" t="s">
        <v>394</v>
      </c>
      <c r="P513" s="83">
        <v>43649.70329861111</v>
      </c>
      <c r="Q513" s="81" t="s">
        <v>411</v>
      </c>
      <c r="R513" s="81"/>
      <c r="S513" s="81"/>
      <c r="T513" s="81"/>
      <c r="U513" s="81"/>
      <c r="V513" s="85" t="s">
        <v>978</v>
      </c>
      <c r="W513" s="83">
        <v>43649.70329861111</v>
      </c>
      <c r="X513" s="85" t="s">
        <v>1176</v>
      </c>
      <c r="Y513" s="81"/>
      <c r="Z513" s="81"/>
      <c r="AA513" s="87" t="s">
        <v>1584</v>
      </c>
      <c r="AB513" s="81"/>
      <c r="AC513" s="81" t="b">
        <v>0</v>
      </c>
      <c r="AD513" s="81">
        <v>0</v>
      </c>
      <c r="AE513" s="87" t="s">
        <v>1832</v>
      </c>
      <c r="AF513" s="81" t="b">
        <v>0</v>
      </c>
      <c r="AG513" s="81" t="s">
        <v>1864</v>
      </c>
      <c r="AH513" s="81"/>
      <c r="AI513" s="87" t="s">
        <v>1832</v>
      </c>
      <c r="AJ513" s="81" t="b">
        <v>0</v>
      </c>
      <c r="AK513" s="81">
        <v>3</v>
      </c>
      <c r="AL513" s="87" t="s">
        <v>1794</v>
      </c>
      <c r="AM513" s="81" t="s">
        <v>1881</v>
      </c>
      <c r="AN513" s="81" t="b">
        <v>0</v>
      </c>
      <c r="AO513" s="87" t="s">
        <v>1794</v>
      </c>
      <c r="AP513" s="81" t="s">
        <v>176</v>
      </c>
      <c r="AQ513" s="81">
        <v>0</v>
      </c>
      <c r="AR513" s="81">
        <v>0</v>
      </c>
      <c r="AS513" s="81"/>
      <c r="AT513" s="81"/>
      <c r="AU513" s="81"/>
      <c r="AV513" s="81"/>
      <c r="AW513" s="81"/>
      <c r="AX513" s="81"/>
      <c r="AY513" s="81"/>
      <c r="AZ513" s="81"/>
      <c r="BA513">
        <v>5</v>
      </c>
      <c r="BB513" s="80" t="str">
        <f>REPLACE(INDEX(GroupVertices[Group],MATCH(Edges[[#This Row],[Vertex 1]],GroupVertices[Vertex],0)),1,1,"")</f>
        <v>1</v>
      </c>
      <c r="BC513" s="80" t="str">
        <f>REPLACE(INDEX(GroupVertices[Group],MATCH(Edges[[#This Row],[Vertex 2]],GroupVertices[Vertex],0)),1,1,"")</f>
        <v>1</v>
      </c>
    </row>
    <row r="514" spans="1:55" ht="15">
      <c r="A514" s="66" t="s">
        <v>310</v>
      </c>
      <c r="B514" s="66" t="s">
        <v>303</v>
      </c>
      <c r="C514" s="67" t="s">
        <v>3312</v>
      </c>
      <c r="D514" s="68">
        <v>4.866666666666667</v>
      </c>
      <c r="E514" s="69" t="s">
        <v>136</v>
      </c>
      <c r="F514" s="70">
        <v>28.866666666666667</v>
      </c>
      <c r="G514" s="67"/>
      <c r="H514" s="71"/>
      <c r="I514" s="72"/>
      <c r="J514" s="72"/>
      <c r="K514" s="34"/>
      <c r="L514" s="79">
        <v>514</v>
      </c>
      <c r="M514" s="79"/>
      <c r="N514" s="74"/>
      <c r="O514" s="81" t="s">
        <v>394</v>
      </c>
      <c r="P514" s="83">
        <v>43649.7046875</v>
      </c>
      <c r="Q514" s="81" t="s">
        <v>498</v>
      </c>
      <c r="R514" s="85" t="s">
        <v>704</v>
      </c>
      <c r="S514" s="81" t="s">
        <v>747</v>
      </c>
      <c r="T514" s="81"/>
      <c r="U514" s="81"/>
      <c r="V514" s="85" t="s">
        <v>978</v>
      </c>
      <c r="W514" s="83">
        <v>43649.7046875</v>
      </c>
      <c r="X514" s="85" t="s">
        <v>1177</v>
      </c>
      <c r="Y514" s="81"/>
      <c r="Z514" s="81"/>
      <c r="AA514" s="87" t="s">
        <v>1585</v>
      </c>
      <c r="AB514" s="81"/>
      <c r="AC514" s="81" t="b">
        <v>0</v>
      </c>
      <c r="AD514" s="81">
        <v>2</v>
      </c>
      <c r="AE514" s="87" t="s">
        <v>1832</v>
      </c>
      <c r="AF514" s="81" t="b">
        <v>1</v>
      </c>
      <c r="AG514" s="81" t="s">
        <v>1864</v>
      </c>
      <c r="AH514" s="81"/>
      <c r="AI514" s="87" t="s">
        <v>1678</v>
      </c>
      <c r="AJ514" s="81" t="b">
        <v>0</v>
      </c>
      <c r="AK514" s="81">
        <v>2</v>
      </c>
      <c r="AL514" s="87" t="s">
        <v>1832</v>
      </c>
      <c r="AM514" s="81" t="s">
        <v>1881</v>
      </c>
      <c r="AN514" s="81" t="b">
        <v>0</v>
      </c>
      <c r="AO514" s="87" t="s">
        <v>1585</v>
      </c>
      <c r="AP514" s="81" t="s">
        <v>176</v>
      </c>
      <c r="AQ514" s="81">
        <v>0</v>
      </c>
      <c r="AR514" s="81">
        <v>0</v>
      </c>
      <c r="AS514" s="81"/>
      <c r="AT514" s="81"/>
      <c r="AU514" s="81"/>
      <c r="AV514" s="81"/>
      <c r="AW514" s="81"/>
      <c r="AX514" s="81"/>
      <c r="AY514" s="81"/>
      <c r="AZ514" s="81"/>
      <c r="BA514">
        <v>5</v>
      </c>
      <c r="BB514" s="80" t="str">
        <f>REPLACE(INDEX(GroupVertices[Group],MATCH(Edges[[#This Row],[Vertex 1]],GroupVertices[Vertex],0)),1,1,"")</f>
        <v>1</v>
      </c>
      <c r="BC514" s="80" t="str">
        <f>REPLACE(INDEX(GroupVertices[Group],MATCH(Edges[[#This Row],[Vertex 2]],GroupVertices[Vertex],0)),1,1,"")</f>
        <v>1</v>
      </c>
    </row>
    <row r="515" spans="1:55" ht="15">
      <c r="A515" s="66" t="s">
        <v>310</v>
      </c>
      <c r="B515" s="66" t="s">
        <v>303</v>
      </c>
      <c r="C515" s="67" t="s">
        <v>3312</v>
      </c>
      <c r="D515" s="68">
        <v>4.866666666666667</v>
      </c>
      <c r="E515" s="69" t="s">
        <v>136</v>
      </c>
      <c r="F515" s="70">
        <v>28.866666666666667</v>
      </c>
      <c r="G515" s="67"/>
      <c r="H515" s="71"/>
      <c r="I515" s="72"/>
      <c r="J515" s="72"/>
      <c r="K515" s="34"/>
      <c r="L515" s="79">
        <v>515</v>
      </c>
      <c r="M515" s="79"/>
      <c r="N515" s="74"/>
      <c r="O515" s="81" t="s">
        <v>394</v>
      </c>
      <c r="P515" s="83">
        <v>43649.77174768518</v>
      </c>
      <c r="Q515" s="81" t="s">
        <v>410</v>
      </c>
      <c r="R515" s="81"/>
      <c r="S515" s="81"/>
      <c r="T515" s="81"/>
      <c r="U515" s="81"/>
      <c r="V515" s="85" t="s">
        <v>978</v>
      </c>
      <c r="W515" s="83">
        <v>43649.77174768518</v>
      </c>
      <c r="X515" s="85" t="s">
        <v>1178</v>
      </c>
      <c r="Y515" s="81"/>
      <c r="Z515" s="81"/>
      <c r="AA515" s="87" t="s">
        <v>1586</v>
      </c>
      <c r="AB515" s="81"/>
      <c r="AC515" s="81" t="b">
        <v>0</v>
      </c>
      <c r="AD515" s="81">
        <v>0</v>
      </c>
      <c r="AE515" s="87" t="s">
        <v>1832</v>
      </c>
      <c r="AF515" s="81" t="b">
        <v>0</v>
      </c>
      <c r="AG515" s="81" t="s">
        <v>1864</v>
      </c>
      <c r="AH515" s="81"/>
      <c r="AI515" s="87" t="s">
        <v>1832</v>
      </c>
      <c r="AJ515" s="81" t="b">
        <v>0</v>
      </c>
      <c r="AK515" s="81">
        <v>4</v>
      </c>
      <c r="AL515" s="87" t="s">
        <v>1795</v>
      </c>
      <c r="AM515" s="81" t="s">
        <v>1881</v>
      </c>
      <c r="AN515" s="81" t="b">
        <v>0</v>
      </c>
      <c r="AO515" s="87" t="s">
        <v>1795</v>
      </c>
      <c r="AP515" s="81" t="s">
        <v>176</v>
      </c>
      <c r="AQ515" s="81">
        <v>0</v>
      </c>
      <c r="AR515" s="81">
        <v>0</v>
      </c>
      <c r="AS515" s="81"/>
      <c r="AT515" s="81"/>
      <c r="AU515" s="81"/>
      <c r="AV515" s="81"/>
      <c r="AW515" s="81"/>
      <c r="AX515" s="81"/>
      <c r="AY515" s="81"/>
      <c r="AZ515" s="81"/>
      <c r="BA515">
        <v>5</v>
      </c>
      <c r="BB515" s="80" t="str">
        <f>REPLACE(INDEX(GroupVertices[Group],MATCH(Edges[[#This Row],[Vertex 1]],GroupVertices[Vertex],0)),1,1,"")</f>
        <v>1</v>
      </c>
      <c r="BC515" s="80" t="str">
        <f>REPLACE(INDEX(GroupVertices[Group],MATCH(Edges[[#This Row],[Vertex 2]],GroupVertices[Vertex],0)),1,1,"")</f>
        <v>1</v>
      </c>
    </row>
    <row r="516" spans="1:55" ht="15">
      <c r="A516" s="66" t="s">
        <v>310</v>
      </c>
      <c r="B516" s="66" t="s">
        <v>358</v>
      </c>
      <c r="C516" s="67" t="s">
        <v>3307</v>
      </c>
      <c r="D516" s="68">
        <v>3</v>
      </c>
      <c r="E516" s="69" t="s">
        <v>132</v>
      </c>
      <c r="F516" s="70">
        <v>35</v>
      </c>
      <c r="G516" s="67"/>
      <c r="H516" s="71"/>
      <c r="I516" s="72"/>
      <c r="J516" s="72"/>
      <c r="K516" s="34"/>
      <c r="L516" s="79">
        <v>516</v>
      </c>
      <c r="M516" s="79"/>
      <c r="N516" s="74"/>
      <c r="O516" s="81" t="s">
        <v>394</v>
      </c>
      <c r="P516" s="83">
        <v>43650.91174768518</v>
      </c>
      <c r="Q516" s="81" t="s">
        <v>421</v>
      </c>
      <c r="R516" s="81"/>
      <c r="S516" s="81"/>
      <c r="T516" s="81"/>
      <c r="U516" s="81"/>
      <c r="V516" s="85" t="s">
        <v>978</v>
      </c>
      <c r="W516" s="83">
        <v>43650.91174768518</v>
      </c>
      <c r="X516" s="85" t="s">
        <v>1179</v>
      </c>
      <c r="Y516" s="81"/>
      <c r="Z516" s="81"/>
      <c r="AA516" s="87" t="s">
        <v>1587</v>
      </c>
      <c r="AB516" s="81"/>
      <c r="AC516" s="81" t="b">
        <v>0</v>
      </c>
      <c r="AD516" s="81">
        <v>0</v>
      </c>
      <c r="AE516" s="87" t="s">
        <v>1832</v>
      </c>
      <c r="AF516" s="81" t="b">
        <v>0</v>
      </c>
      <c r="AG516" s="81" t="s">
        <v>1864</v>
      </c>
      <c r="AH516" s="81"/>
      <c r="AI516" s="87" t="s">
        <v>1832</v>
      </c>
      <c r="AJ516" s="81" t="b">
        <v>0</v>
      </c>
      <c r="AK516" s="81">
        <v>5</v>
      </c>
      <c r="AL516" s="87" t="s">
        <v>1744</v>
      </c>
      <c r="AM516" s="81" t="s">
        <v>1881</v>
      </c>
      <c r="AN516" s="81" t="b">
        <v>0</v>
      </c>
      <c r="AO516" s="87" t="s">
        <v>1744</v>
      </c>
      <c r="AP516" s="81" t="s">
        <v>176</v>
      </c>
      <c r="AQ516" s="81">
        <v>0</v>
      </c>
      <c r="AR516" s="81">
        <v>0</v>
      </c>
      <c r="AS516" s="81"/>
      <c r="AT516" s="81"/>
      <c r="AU516" s="81"/>
      <c r="AV516" s="81"/>
      <c r="AW516" s="81"/>
      <c r="AX516" s="81"/>
      <c r="AY516" s="81"/>
      <c r="AZ516" s="81"/>
      <c r="BA516">
        <v>1</v>
      </c>
      <c r="BB516" s="80" t="str">
        <f>REPLACE(INDEX(GroupVertices[Group],MATCH(Edges[[#This Row],[Vertex 1]],GroupVertices[Vertex],0)),1,1,"")</f>
        <v>1</v>
      </c>
      <c r="BC516" s="80" t="str">
        <f>REPLACE(INDEX(GroupVertices[Group],MATCH(Edges[[#This Row],[Vertex 2]],GroupVertices[Vertex],0)),1,1,"")</f>
        <v>1</v>
      </c>
    </row>
    <row r="517" spans="1:55" ht="15">
      <c r="A517" s="66" t="s">
        <v>310</v>
      </c>
      <c r="B517" s="66" t="s">
        <v>303</v>
      </c>
      <c r="C517" s="67" t="s">
        <v>3312</v>
      </c>
      <c r="D517" s="68">
        <v>4.866666666666667</v>
      </c>
      <c r="E517" s="69" t="s">
        <v>136</v>
      </c>
      <c r="F517" s="70">
        <v>28.866666666666667</v>
      </c>
      <c r="G517" s="67"/>
      <c r="H517" s="71"/>
      <c r="I517" s="72"/>
      <c r="J517" s="72"/>
      <c r="K517" s="34"/>
      <c r="L517" s="79">
        <v>517</v>
      </c>
      <c r="M517" s="79"/>
      <c r="N517" s="74"/>
      <c r="O517" s="81" t="s">
        <v>394</v>
      </c>
      <c r="P517" s="83">
        <v>43650.91174768518</v>
      </c>
      <c r="Q517" s="81" t="s">
        <v>421</v>
      </c>
      <c r="R517" s="81"/>
      <c r="S517" s="81"/>
      <c r="T517" s="81"/>
      <c r="U517" s="81"/>
      <c r="V517" s="85" t="s">
        <v>978</v>
      </c>
      <c r="W517" s="83">
        <v>43650.91174768518</v>
      </c>
      <c r="X517" s="85" t="s">
        <v>1179</v>
      </c>
      <c r="Y517" s="81"/>
      <c r="Z517" s="81"/>
      <c r="AA517" s="87" t="s">
        <v>1587</v>
      </c>
      <c r="AB517" s="81"/>
      <c r="AC517" s="81" t="b">
        <v>0</v>
      </c>
      <c r="AD517" s="81">
        <v>0</v>
      </c>
      <c r="AE517" s="87" t="s">
        <v>1832</v>
      </c>
      <c r="AF517" s="81" t="b">
        <v>0</v>
      </c>
      <c r="AG517" s="81" t="s">
        <v>1864</v>
      </c>
      <c r="AH517" s="81"/>
      <c r="AI517" s="87" t="s">
        <v>1832</v>
      </c>
      <c r="AJ517" s="81" t="b">
        <v>0</v>
      </c>
      <c r="AK517" s="81">
        <v>5</v>
      </c>
      <c r="AL517" s="87" t="s">
        <v>1744</v>
      </c>
      <c r="AM517" s="81" t="s">
        <v>1881</v>
      </c>
      <c r="AN517" s="81" t="b">
        <v>0</v>
      </c>
      <c r="AO517" s="87" t="s">
        <v>1744</v>
      </c>
      <c r="AP517" s="81" t="s">
        <v>176</v>
      </c>
      <c r="AQ517" s="81">
        <v>0</v>
      </c>
      <c r="AR517" s="81">
        <v>0</v>
      </c>
      <c r="AS517" s="81"/>
      <c r="AT517" s="81"/>
      <c r="AU517" s="81"/>
      <c r="AV517" s="81"/>
      <c r="AW517" s="81"/>
      <c r="AX517" s="81"/>
      <c r="AY517" s="81"/>
      <c r="AZ517" s="81"/>
      <c r="BA517">
        <v>5</v>
      </c>
      <c r="BB517" s="80" t="str">
        <f>REPLACE(INDEX(GroupVertices[Group],MATCH(Edges[[#This Row],[Vertex 1]],GroupVertices[Vertex],0)),1,1,"")</f>
        <v>1</v>
      </c>
      <c r="BC517" s="80" t="str">
        <f>REPLACE(INDEX(GroupVertices[Group],MATCH(Edges[[#This Row],[Vertex 2]],GroupVertices[Vertex],0)),1,1,"")</f>
        <v>1</v>
      </c>
    </row>
    <row r="518" spans="1:55" ht="15">
      <c r="A518" s="66" t="s">
        <v>308</v>
      </c>
      <c r="B518" s="66" t="s">
        <v>310</v>
      </c>
      <c r="C518" s="67" t="s">
        <v>3307</v>
      </c>
      <c r="D518" s="68">
        <v>3</v>
      </c>
      <c r="E518" s="69" t="s">
        <v>132</v>
      </c>
      <c r="F518" s="70">
        <v>35</v>
      </c>
      <c r="G518" s="67"/>
      <c r="H518" s="71"/>
      <c r="I518" s="72"/>
      <c r="J518" s="72"/>
      <c r="K518" s="34"/>
      <c r="L518" s="79">
        <v>518</v>
      </c>
      <c r="M518" s="79"/>
      <c r="N518" s="74"/>
      <c r="O518" s="81" t="s">
        <v>394</v>
      </c>
      <c r="P518" s="83">
        <v>43649.761875</v>
      </c>
      <c r="Q518" s="81" t="s">
        <v>499</v>
      </c>
      <c r="R518" s="85" t="s">
        <v>704</v>
      </c>
      <c r="S518" s="81" t="s">
        <v>747</v>
      </c>
      <c r="T518" s="81"/>
      <c r="U518" s="81"/>
      <c r="V518" s="85" t="s">
        <v>976</v>
      </c>
      <c r="W518" s="83">
        <v>43649.761875</v>
      </c>
      <c r="X518" s="85" t="s">
        <v>1180</v>
      </c>
      <c r="Y518" s="81"/>
      <c r="Z518" s="81"/>
      <c r="AA518" s="87" t="s">
        <v>1588</v>
      </c>
      <c r="AB518" s="81"/>
      <c r="AC518" s="81" t="b">
        <v>0</v>
      </c>
      <c r="AD518" s="81">
        <v>0</v>
      </c>
      <c r="AE518" s="87" t="s">
        <v>1832</v>
      </c>
      <c r="AF518" s="81" t="b">
        <v>1</v>
      </c>
      <c r="AG518" s="81" t="s">
        <v>1864</v>
      </c>
      <c r="AH518" s="81"/>
      <c r="AI518" s="87" t="s">
        <v>1678</v>
      </c>
      <c r="AJ518" s="81" t="b">
        <v>0</v>
      </c>
      <c r="AK518" s="81">
        <v>2</v>
      </c>
      <c r="AL518" s="87" t="s">
        <v>1585</v>
      </c>
      <c r="AM518" s="81" t="s">
        <v>1881</v>
      </c>
      <c r="AN518" s="81" t="b">
        <v>0</v>
      </c>
      <c r="AO518" s="87" t="s">
        <v>1585</v>
      </c>
      <c r="AP518" s="81" t="s">
        <v>176</v>
      </c>
      <c r="AQ518" s="81">
        <v>0</v>
      </c>
      <c r="AR518" s="81">
        <v>0</v>
      </c>
      <c r="AS518" s="81"/>
      <c r="AT518" s="81"/>
      <c r="AU518" s="81"/>
      <c r="AV518" s="81"/>
      <c r="AW518" s="81"/>
      <c r="AX518" s="81"/>
      <c r="AY518" s="81"/>
      <c r="AZ518" s="81"/>
      <c r="BA518">
        <v>1</v>
      </c>
      <c r="BB518" s="80" t="str">
        <f>REPLACE(INDEX(GroupVertices[Group],MATCH(Edges[[#This Row],[Vertex 1]],GroupVertices[Vertex],0)),1,1,"")</f>
        <v>1</v>
      </c>
      <c r="BC518" s="80" t="str">
        <f>REPLACE(INDEX(GroupVertices[Group],MATCH(Edges[[#This Row],[Vertex 2]],GroupVertices[Vertex],0)),1,1,"")</f>
        <v>1</v>
      </c>
    </row>
    <row r="519" spans="1:55" ht="15">
      <c r="A519" s="66" t="s">
        <v>303</v>
      </c>
      <c r="B519" s="66" t="s">
        <v>310</v>
      </c>
      <c r="C519" s="67" t="s">
        <v>3307</v>
      </c>
      <c r="D519" s="68">
        <v>3</v>
      </c>
      <c r="E519" s="69" t="s">
        <v>132</v>
      </c>
      <c r="F519" s="70">
        <v>35</v>
      </c>
      <c r="G519" s="67"/>
      <c r="H519" s="71"/>
      <c r="I519" s="72"/>
      <c r="J519" s="72"/>
      <c r="K519" s="34"/>
      <c r="L519" s="79">
        <v>519</v>
      </c>
      <c r="M519" s="79"/>
      <c r="N519" s="74"/>
      <c r="O519" s="81" t="s">
        <v>394</v>
      </c>
      <c r="P519" s="83">
        <v>43649.713368055556</v>
      </c>
      <c r="Q519" s="81" t="s">
        <v>499</v>
      </c>
      <c r="R519" s="85" t="s">
        <v>704</v>
      </c>
      <c r="S519" s="81" t="s">
        <v>747</v>
      </c>
      <c r="T519" s="81"/>
      <c r="U519" s="81"/>
      <c r="V519" s="85" t="s">
        <v>974</v>
      </c>
      <c r="W519" s="83">
        <v>43649.713368055556</v>
      </c>
      <c r="X519" s="85" t="s">
        <v>1181</v>
      </c>
      <c r="Y519" s="81"/>
      <c r="Z519" s="81"/>
      <c r="AA519" s="87" t="s">
        <v>1589</v>
      </c>
      <c r="AB519" s="81"/>
      <c r="AC519" s="81" t="b">
        <v>0</v>
      </c>
      <c r="AD519" s="81">
        <v>0</v>
      </c>
      <c r="AE519" s="87" t="s">
        <v>1832</v>
      </c>
      <c r="AF519" s="81" t="b">
        <v>1</v>
      </c>
      <c r="AG519" s="81" t="s">
        <v>1864</v>
      </c>
      <c r="AH519" s="81"/>
      <c r="AI519" s="87" t="s">
        <v>1678</v>
      </c>
      <c r="AJ519" s="81" t="b">
        <v>0</v>
      </c>
      <c r="AK519" s="81">
        <v>2</v>
      </c>
      <c r="AL519" s="87" t="s">
        <v>1585</v>
      </c>
      <c r="AM519" s="81" t="s">
        <v>1881</v>
      </c>
      <c r="AN519" s="81" t="b">
        <v>0</v>
      </c>
      <c r="AO519" s="87" t="s">
        <v>1585</v>
      </c>
      <c r="AP519" s="81" t="s">
        <v>176</v>
      </c>
      <c r="AQ519" s="81">
        <v>0</v>
      </c>
      <c r="AR519" s="81">
        <v>0</v>
      </c>
      <c r="AS519" s="81"/>
      <c r="AT519" s="81"/>
      <c r="AU519" s="81"/>
      <c r="AV519" s="81"/>
      <c r="AW519" s="81"/>
      <c r="AX519" s="81"/>
      <c r="AY519" s="81"/>
      <c r="AZ519" s="81"/>
      <c r="BA519">
        <v>1</v>
      </c>
      <c r="BB519" s="80" t="str">
        <f>REPLACE(INDEX(GroupVertices[Group],MATCH(Edges[[#This Row],[Vertex 1]],GroupVertices[Vertex],0)),1,1,"")</f>
        <v>1</v>
      </c>
      <c r="BC519" s="80" t="str">
        <f>REPLACE(INDEX(GroupVertices[Group],MATCH(Edges[[#This Row],[Vertex 2]],GroupVertices[Vertex],0)),1,1,"")</f>
        <v>1</v>
      </c>
    </row>
    <row r="520" spans="1:55" ht="15">
      <c r="A520" s="66" t="s">
        <v>311</v>
      </c>
      <c r="B520" s="66" t="s">
        <v>311</v>
      </c>
      <c r="C520" s="67" t="s">
        <v>3307</v>
      </c>
      <c r="D520" s="68">
        <v>3</v>
      </c>
      <c r="E520" s="69" t="s">
        <v>132</v>
      </c>
      <c r="F520" s="70">
        <v>35</v>
      </c>
      <c r="G520" s="67"/>
      <c r="H520" s="71"/>
      <c r="I520" s="72"/>
      <c r="J520" s="72"/>
      <c r="K520" s="34"/>
      <c r="L520" s="79">
        <v>520</v>
      </c>
      <c r="M520" s="79"/>
      <c r="N520" s="74"/>
      <c r="O520" s="81" t="s">
        <v>176</v>
      </c>
      <c r="P520" s="83">
        <v>43647.66799768519</v>
      </c>
      <c r="Q520" s="81" t="s">
        <v>500</v>
      </c>
      <c r="R520" s="85" t="s">
        <v>679</v>
      </c>
      <c r="S520" s="81" t="s">
        <v>746</v>
      </c>
      <c r="T520" s="81" t="s">
        <v>805</v>
      </c>
      <c r="U520" s="81"/>
      <c r="V520" s="85" t="s">
        <v>979</v>
      </c>
      <c r="W520" s="83">
        <v>43647.66799768519</v>
      </c>
      <c r="X520" s="85" t="s">
        <v>1182</v>
      </c>
      <c r="Y520" s="81"/>
      <c r="Z520" s="81"/>
      <c r="AA520" s="87" t="s">
        <v>1590</v>
      </c>
      <c r="AB520" s="81"/>
      <c r="AC520" s="81" t="b">
        <v>0</v>
      </c>
      <c r="AD520" s="81">
        <v>4</v>
      </c>
      <c r="AE520" s="87" t="s">
        <v>1832</v>
      </c>
      <c r="AF520" s="81" t="b">
        <v>0</v>
      </c>
      <c r="AG520" s="81" t="s">
        <v>1864</v>
      </c>
      <c r="AH520" s="81"/>
      <c r="AI520" s="87" t="s">
        <v>1832</v>
      </c>
      <c r="AJ520" s="81" t="b">
        <v>0</v>
      </c>
      <c r="AK520" s="81">
        <v>3</v>
      </c>
      <c r="AL520" s="87" t="s">
        <v>1832</v>
      </c>
      <c r="AM520" s="81" t="s">
        <v>1879</v>
      </c>
      <c r="AN520" s="81" t="b">
        <v>0</v>
      </c>
      <c r="AO520" s="87" t="s">
        <v>1590</v>
      </c>
      <c r="AP520" s="81" t="s">
        <v>1901</v>
      </c>
      <c r="AQ520" s="81">
        <v>0</v>
      </c>
      <c r="AR520" s="81">
        <v>0</v>
      </c>
      <c r="AS520" s="81" t="s">
        <v>1905</v>
      </c>
      <c r="AT520" s="81" t="s">
        <v>1909</v>
      </c>
      <c r="AU520" s="81" t="s">
        <v>1913</v>
      </c>
      <c r="AV520" s="81" t="s">
        <v>1918</v>
      </c>
      <c r="AW520" s="81" t="s">
        <v>1923</v>
      </c>
      <c r="AX520" s="81" t="s">
        <v>1928</v>
      </c>
      <c r="AY520" s="81" t="s">
        <v>1930</v>
      </c>
      <c r="AZ520" s="85" t="s">
        <v>1934</v>
      </c>
      <c r="BA520">
        <v>1</v>
      </c>
      <c r="BB520" s="80" t="str">
        <f>REPLACE(INDEX(GroupVertices[Group],MATCH(Edges[[#This Row],[Vertex 1]],GroupVertices[Vertex],0)),1,1,"")</f>
        <v>1</v>
      </c>
      <c r="BC520" s="80" t="str">
        <f>REPLACE(INDEX(GroupVertices[Group],MATCH(Edges[[#This Row],[Vertex 2]],GroupVertices[Vertex],0)),1,1,"")</f>
        <v>1</v>
      </c>
    </row>
    <row r="521" spans="1:55" ht="15">
      <c r="A521" s="66" t="s">
        <v>303</v>
      </c>
      <c r="B521" s="66" t="s">
        <v>311</v>
      </c>
      <c r="C521" s="67" t="s">
        <v>3307</v>
      </c>
      <c r="D521" s="68">
        <v>3</v>
      </c>
      <c r="E521" s="69" t="s">
        <v>132</v>
      </c>
      <c r="F521" s="70">
        <v>35</v>
      </c>
      <c r="G521" s="67"/>
      <c r="H521" s="71"/>
      <c r="I521" s="72"/>
      <c r="J521" s="72"/>
      <c r="K521" s="34"/>
      <c r="L521" s="79">
        <v>521</v>
      </c>
      <c r="M521" s="79"/>
      <c r="N521" s="74"/>
      <c r="O521" s="81" t="s">
        <v>394</v>
      </c>
      <c r="P521" s="83">
        <v>43649.88497685185</v>
      </c>
      <c r="Q521" s="81" t="s">
        <v>501</v>
      </c>
      <c r="R521" s="85" t="s">
        <v>679</v>
      </c>
      <c r="S521" s="81" t="s">
        <v>746</v>
      </c>
      <c r="T521" s="81" t="s">
        <v>805</v>
      </c>
      <c r="U521" s="81"/>
      <c r="V521" s="85" t="s">
        <v>974</v>
      </c>
      <c r="W521" s="83">
        <v>43649.88497685185</v>
      </c>
      <c r="X521" s="85" t="s">
        <v>1183</v>
      </c>
      <c r="Y521" s="81"/>
      <c r="Z521" s="81"/>
      <c r="AA521" s="87" t="s">
        <v>1591</v>
      </c>
      <c r="AB521" s="81"/>
      <c r="AC521" s="81" t="b">
        <v>0</v>
      </c>
      <c r="AD521" s="81">
        <v>0</v>
      </c>
      <c r="AE521" s="87" t="s">
        <v>1832</v>
      </c>
      <c r="AF521" s="81" t="b">
        <v>0</v>
      </c>
      <c r="AG521" s="81" t="s">
        <v>1864</v>
      </c>
      <c r="AH521" s="81"/>
      <c r="AI521" s="87" t="s">
        <v>1832</v>
      </c>
      <c r="AJ521" s="81" t="b">
        <v>0</v>
      </c>
      <c r="AK521" s="81">
        <v>3</v>
      </c>
      <c r="AL521" s="87" t="s">
        <v>1590</v>
      </c>
      <c r="AM521" s="81" t="s">
        <v>1881</v>
      </c>
      <c r="AN521" s="81" t="b">
        <v>0</v>
      </c>
      <c r="AO521" s="87" t="s">
        <v>1590</v>
      </c>
      <c r="AP521" s="81" t="s">
        <v>176</v>
      </c>
      <c r="AQ521" s="81">
        <v>0</v>
      </c>
      <c r="AR521" s="81">
        <v>0</v>
      </c>
      <c r="AS521" s="81"/>
      <c r="AT521" s="81"/>
      <c r="AU521" s="81"/>
      <c r="AV521" s="81"/>
      <c r="AW521" s="81"/>
      <c r="AX521" s="81"/>
      <c r="AY521" s="81"/>
      <c r="AZ521" s="81"/>
      <c r="BA521">
        <v>1</v>
      </c>
      <c r="BB521" s="80" t="str">
        <f>REPLACE(INDEX(GroupVertices[Group],MATCH(Edges[[#This Row],[Vertex 1]],GroupVertices[Vertex],0)),1,1,"")</f>
        <v>1</v>
      </c>
      <c r="BC521" s="80" t="str">
        <f>REPLACE(INDEX(GroupVertices[Group],MATCH(Edges[[#This Row],[Vertex 2]],GroupVertices[Vertex],0)),1,1,"")</f>
        <v>1</v>
      </c>
    </row>
    <row r="522" spans="1:55" ht="15">
      <c r="A522" s="66" t="s">
        <v>312</v>
      </c>
      <c r="B522" s="66" t="s">
        <v>312</v>
      </c>
      <c r="C522" s="67" t="s">
        <v>3307</v>
      </c>
      <c r="D522" s="68">
        <v>3</v>
      </c>
      <c r="E522" s="69" t="s">
        <v>132</v>
      </c>
      <c r="F522" s="70">
        <v>35</v>
      </c>
      <c r="G522" s="67"/>
      <c r="H522" s="71"/>
      <c r="I522" s="72"/>
      <c r="J522" s="72"/>
      <c r="K522" s="34"/>
      <c r="L522" s="79">
        <v>522</v>
      </c>
      <c r="M522" s="79"/>
      <c r="N522" s="74"/>
      <c r="O522" s="81" t="s">
        <v>176</v>
      </c>
      <c r="P522" s="83">
        <v>43642.179143518515</v>
      </c>
      <c r="Q522" s="81" t="s">
        <v>502</v>
      </c>
      <c r="R522" s="85" t="s">
        <v>679</v>
      </c>
      <c r="S522" s="81" t="s">
        <v>746</v>
      </c>
      <c r="T522" s="81"/>
      <c r="U522" s="81"/>
      <c r="V522" s="85" t="s">
        <v>980</v>
      </c>
      <c r="W522" s="83">
        <v>43642.179143518515</v>
      </c>
      <c r="X522" s="85" t="s">
        <v>1184</v>
      </c>
      <c r="Y522" s="81"/>
      <c r="Z522" s="81"/>
      <c r="AA522" s="87" t="s">
        <v>1592</v>
      </c>
      <c r="AB522" s="81"/>
      <c r="AC522" s="81" t="b">
        <v>0</v>
      </c>
      <c r="AD522" s="81">
        <v>4</v>
      </c>
      <c r="AE522" s="87" t="s">
        <v>1832</v>
      </c>
      <c r="AF522" s="81" t="b">
        <v>0</v>
      </c>
      <c r="AG522" s="81" t="s">
        <v>1864</v>
      </c>
      <c r="AH522" s="81"/>
      <c r="AI522" s="87" t="s">
        <v>1832</v>
      </c>
      <c r="AJ522" s="81" t="b">
        <v>0</v>
      </c>
      <c r="AK522" s="81">
        <v>2</v>
      </c>
      <c r="AL522" s="87" t="s">
        <v>1832</v>
      </c>
      <c r="AM522" s="81" t="s">
        <v>1879</v>
      </c>
      <c r="AN522" s="81" t="b">
        <v>0</v>
      </c>
      <c r="AO522" s="87" t="s">
        <v>1592</v>
      </c>
      <c r="AP522" s="81" t="s">
        <v>1901</v>
      </c>
      <c r="AQ522" s="81">
        <v>0</v>
      </c>
      <c r="AR522" s="81">
        <v>0</v>
      </c>
      <c r="AS522" s="81"/>
      <c r="AT522" s="81"/>
      <c r="AU522" s="81"/>
      <c r="AV522" s="81"/>
      <c r="AW522" s="81"/>
      <c r="AX522" s="81"/>
      <c r="AY522" s="81"/>
      <c r="AZ522" s="81"/>
      <c r="BA522">
        <v>1</v>
      </c>
      <c r="BB522" s="80" t="str">
        <f>REPLACE(INDEX(GroupVertices[Group],MATCH(Edges[[#This Row],[Vertex 1]],GroupVertices[Vertex],0)),1,1,"")</f>
        <v>1</v>
      </c>
      <c r="BC522" s="80" t="str">
        <f>REPLACE(INDEX(GroupVertices[Group],MATCH(Edges[[#This Row],[Vertex 2]],GroupVertices[Vertex],0)),1,1,"")</f>
        <v>1</v>
      </c>
    </row>
    <row r="523" spans="1:55" ht="15">
      <c r="A523" s="66" t="s">
        <v>303</v>
      </c>
      <c r="B523" s="66" t="s">
        <v>312</v>
      </c>
      <c r="C523" s="67" t="s">
        <v>3307</v>
      </c>
      <c r="D523" s="68">
        <v>3</v>
      </c>
      <c r="E523" s="69" t="s">
        <v>132</v>
      </c>
      <c r="F523" s="70">
        <v>35</v>
      </c>
      <c r="G523" s="67"/>
      <c r="H523" s="71"/>
      <c r="I523" s="72"/>
      <c r="J523" s="72"/>
      <c r="K523" s="34"/>
      <c r="L523" s="79">
        <v>523</v>
      </c>
      <c r="M523" s="79"/>
      <c r="N523" s="74"/>
      <c r="O523" s="81" t="s">
        <v>394</v>
      </c>
      <c r="P523" s="83">
        <v>43649.885104166664</v>
      </c>
      <c r="Q523" s="81" t="s">
        <v>503</v>
      </c>
      <c r="R523" s="81"/>
      <c r="S523" s="81"/>
      <c r="T523" s="81"/>
      <c r="U523" s="81"/>
      <c r="V523" s="85" t="s">
        <v>974</v>
      </c>
      <c r="W523" s="83">
        <v>43649.885104166664</v>
      </c>
      <c r="X523" s="85" t="s">
        <v>1185</v>
      </c>
      <c r="Y523" s="81"/>
      <c r="Z523" s="81"/>
      <c r="AA523" s="87" t="s">
        <v>1593</v>
      </c>
      <c r="AB523" s="81"/>
      <c r="AC523" s="81" t="b">
        <v>0</v>
      </c>
      <c r="AD523" s="81">
        <v>0</v>
      </c>
      <c r="AE523" s="87" t="s">
        <v>1832</v>
      </c>
      <c r="AF523" s="81" t="b">
        <v>0</v>
      </c>
      <c r="AG523" s="81" t="s">
        <v>1864</v>
      </c>
      <c r="AH523" s="81"/>
      <c r="AI523" s="87" t="s">
        <v>1832</v>
      </c>
      <c r="AJ523" s="81" t="b">
        <v>0</v>
      </c>
      <c r="AK523" s="81">
        <v>2</v>
      </c>
      <c r="AL523" s="87" t="s">
        <v>1592</v>
      </c>
      <c r="AM523" s="81" t="s">
        <v>1881</v>
      </c>
      <c r="AN523" s="81" t="b">
        <v>0</v>
      </c>
      <c r="AO523" s="87" t="s">
        <v>1592</v>
      </c>
      <c r="AP523" s="81" t="s">
        <v>176</v>
      </c>
      <c r="AQ523" s="81">
        <v>0</v>
      </c>
      <c r="AR523" s="81">
        <v>0</v>
      </c>
      <c r="AS523" s="81"/>
      <c r="AT523" s="81"/>
      <c r="AU523" s="81"/>
      <c r="AV523" s="81"/>
      <c r="AW523" s="81"/>
      <c r="AX523" s="81"/>
      <c r="AY523" s="81"/>
      <c r="AZ523" s="81"/>
      <c r="BA523">
        <v>1</v>
      </c>
      <c r="BB523" s="80" t="str">
        <f>REPLACE(INDEX(GroupVertices[Group],MATCH(Edges[[#This Row],[Vertex 1]],GroupVertices[Vertex],0)),1,1,"")</f>
        <v>1</v>
      </c>
      <c r="BC523" s="80" t="str">
        <f>REPLACE(INDEX(GroupVertices[Group],MATCH(Edges[[#This Row],[Vertex 2]],GroupVertices[Vertex],0)),1,1,"")</f>
        <v>1</v>
      </c>
    </row>
    <row r="524" spans="1:55" ht="15">
      <c r="A524" s="66" t="s">
        <v>313</v>
      </c>
      <c r="B524" s="66" t="s">
        <v>313</v>
      </c>
      <c r="C524" s="67" t="s">
        <v>3307</v>
      </c>
      <c r="D524" s="68">
        <v>3</v>
      </c>
      <c r="E524" s="69" t="s">
        <v>132</v>
      </c>
      <c r="F524" s="70">
        <v>35</v>
      </c>
      <c r="G524" s="67"/>
      <c r="H524" s="71"/>
      <c r="I524" s="72"/>
      <c r="J524" s="72"/>
      <c r="K524" s="34"/>
      <c r="L524" s="79">
        <v>524</v>
      </c>
      <c r="M524" s="79"/>
      <c r="N524" s="74"/>
      <c r="O524" s="81" t="s">
        <v>176</v>
      </c>
      <c r="P524" s="83">
        <v>43640.66862268518</v>
      </c>
      <c r="Q524" s="81" t="s">
        <v>504</v>
      </c>
      <c r="R524" s="85" t="s">
        <v>679</v>
      </c>
      <c r="S524" s="81" t="s">
        <v>746</v>
      </c>
      <c r="T524" s="81"/>
      <c r="U524" s="81"/>
      <c r="V524" s="85" t="s">
        <v>981</v>
      </c>
      <c r="W524" s="83">
        <v>43640.66862268518</v>
      </c>
      <c r="X524" s="85" t="s">
        <v>1186</v>
      </c>
      <c r="Y524" s="81"/>
      <c r="Z524" s="81"/>
      <c r="AA524" s="87" t="s">
        <v>1594</v>
      </c>
      <c r="AB524" s="81"/>
      <c r="AC524" s="81" t="b">
        <v>0</v>
      </c>
      <c r="AD524" s="81">
        <v>6</v>
      </c>
      <c r="AE524" s="87" t="s">
        <v>1832</v>
      </c>
      <c r="AF524" s="81" t="b">
        <v>0</v>
      </c>
      <c r="AG524" s="81" t="s">
        <v>1864</v>
      </c>
      <c r="AH524" s="81"/>
      <c r="AI524" s="87" t="s">
        <v>1832</v>
      </c>
      <c r="AJ524" s="81" t="b">
        <v>0</v>
      </c>
      <c r="AK524" s="81">
        <v>4</v>
      </c>
      <c r="AL524" s="87" t="s">
        <v>1832</v>
      </c>
      <c r="AM524" s="81" t="s">
        <v>1880</v>
      </c>
      <c r="AN524" s="81" t="b">
        <v>0</v>
      </c>
      <c r="AO524" s="87" t="s">
        <v>1594</v>
      </c>
      <c r="AP524" s="81" t="s">
        <v>1901</v>
      </c>
      <c r="AQ524" s="81">
        <v>0</v>
      </c>
      <c r="AR524" s="81">
        <v>0</v>
      </c>
      <c r="AS524" s="81"/>
      <c r="AT524" s="81"/>
      <c r="AU524" s="81"/>
      <c r="AV524" s="81"/>
      <c r="AW524" s="81"/>
      <c r="AX524" s="81"/>
      <c r="AY524" s="81"/>
      <c r="AZ524" s="81"/>
      <c r="BA524">
        <v>1</v>
      </c>
      <c r="BB524" s="80" t="str">
        <f>REPLACE(INDEX(GroupVertices[Group],MATCH(Edges[[#This Row],[Vertex 1]],GroupVertices[Vertex],0)),1,1,"")</f>
        <v>1</v>
      </c>
      <c r="BC524" s="80" t="str">
        <f>REPLACE(INDEX(GroupVertices[Group],MATCH(Edges[[#This Row],[Vertex 2]],GroupVertices[Vertex],0)),1,1,"")</f>
        <v>1</v>
      </c>
    </row>
    <row r="525" spans="1:55" ht="15">
      <c r="A525" s="66" t="s">
        <v>303</v>
      </c>
      <c r="B525" s="66" t="s">
        <v>313</v>
      </c>
      <c r="C525" s="67" t="s">
        <v>3307</v>
      </c>
      <c r="D525" s="68">
        <v>3</v>
      </c>
      <c r="E525" s="69" t="s">
        <v>132</v>
      </c>
      <c r="F525" s="70">
        <v>35</v>
      </c>
      <c r="G525" s="67"/>
      <c r="H525" s="71"/>
      <c r="I525" s="72"/>
      <c r="J525" s="72"/>
      <c r="K525" s="34"/>
      <c r="L525" s="79">
        <v>525</v>
      </c>
      <c r="M525" s="79"/>
      <c r="N525" s="74"/>
      <c r="O525" s="81" t="s">
        <v>394</v>
      </c>
      <c r="P525" s="83">
        <v>43649.88533564815</v>
      </c>
      <c r="Q525" s="81" t="s">
        <v>505</v>
      </c>
      <c r="R525" s="85" t="s">
        <v>679</v>
      </c>
      <c r="S525" s="81" t="s">
        <v>746</v>
      </c>
      <c r="T525" s="81"/>
      <c r="U525" s="81"/>
      <c r="V525" s="85" t="s">
        <v>974</v>
      </c>
      <c r="W525" s="83">
        <v>43649.88533564815</v>
      </c>
      <c r="X525" s="85" t="s">
        <v>1187</v>
      </c>
      <c r="Y525" s="81"/>
      <c r="Z525" s="81"/>
      <c r="AA525" s="87" t="s">
        <v>1595</v>
      </c>
      <c r="AB525" s="81"/>
      <c r="AC525" s="81" t="b">
        <v>0</v>
      </c>
      <c r="AD525" s="81">
        <v>0</v>
      </c>
      <c r="AE525" s="87" t="s">
        <v>1832</v>
      </c>
      <c r="AF525" s="81" t="b">
        <v>0</v>
      </c>
      <c r="AG525" s="81" t="s">
        <v>1864</v>
      </c>
      <c r="AH525" s="81"/>
      <c r="AI525" s="87" t="s">
        <v>1832</v>
      </c>
      <c r="AJ525" s="81" t="b">
        <v>0</v>
      </c>
      <c r="AK525" s="81">
        <v>4</v>
      </c>
      <c r="AL525" s="87" t="s">
        <v>1594</v>
      </c>
      <c r="AM525" s="81" t="s">
        <v>1881</v>
      </c>
      <c r="AN525" s="81" t="b">
        <v>0</v>
      </c>
      <c r="AO525" s="87" t="s">
        <v>1594</v>
      </c>
      <c r="AP525" s="81" t="s">
        <v>176</v>
      </c>
      <c r="AQ525" s="81">
        <v>0</v>
      </c>
      <c r="AR525" s="81">
        <v>0</v>
      </c>
      <c r="AS525" s="81"/>
      <c r="AT525" s="81"/>
      <c r="AU525" s="81"/>
      <c r="AV525" s="81"/>
      <c r="AW525" s="81"/>
      <c r="AX525" s="81"/>
      <c r="AY525" s="81"/>
      <c r="AZ525" s="81"/>
      <c r="BA525">
        <v>1</v>
      </c>
      <c r="BB525" s="80" t="str">
        <f>REPLACE(INDEX(GroupVertices[Group],MATCH(Edges[[#This Row],[Vertex 1]],GroupVertices[Vertex],0)),1,1,"")</f>
        <v>1</v>
      </c>
      <c r="BC525" s="80" t="str">
        <f>REPLACE(INDEX(GroupVertices[Group],MATCH(Edges[[#This Row],[Vertex 2]],GroupVertices[Vertex],0)),1,1,"")</f>
        <v>1</v>
      </c>
    </row>
    <row r="526" spans="1:55" ht="15">
      <c r="A526" s="66" t="s">
        <v>314</v>
      </c>
      <c r="B526" s="66" t="s">
        <v>314</v>
      </c>
      <c r="C526" s="67" t="s">
        <v>3307</v>
      </c>
      <c r="D526" s="68">
        <v>3</v>
      </c>
      <c r="E526" s="69" t="s">
        <v>132</v>
      </c>
      <c r="F526" s="70">
        <v>35</v>
      </c>
      <c r="G526" s="67"/>
      <c r="H526" s="71"/>
      <c r="I526" s="72"/>
      <c r="J526" s="72"/>
      <c r="K526" s="34"/>
      <c r="L526" s="79">
        <v>526</v>
      </c>
      <c r="M526" s="79"/>
      <c r="N526" s="74"/>
      <c r="O526" s="81" t="s">
        <v>176</v>
      </c>
      <c r="P526" s="83">
        <v>43640.220046296294</v>
      </c>
      <c r="Q526" s="81" t="s">
        <v>506</v>
      </c>
      <c r="R526" s="85" t="s">
        <v>679</v>
      </c>
      <c r="S526" s="81" t="s">
        <v>746</v>
      </c>
      <c r="T526" s="81"/>
      <c r="U526" s="81"/>
      <c r="V526" s="85" t="s">
        <v>982</v>
      </c>
      <c r="W526" s="83">
        <v>43640.220046296294</v>
      </c>
      <c r="X526" s="85" t="s">
        <v>1188</v>
      </c>
      <c r="Y526" s="81"/>
      <c r="Z526" s="81"/>
      <c r="AA526" s="87" t="s">
        <v>1596</v>
      </c>
      <c r="AB526" s="81"/>
      <c r="AC526" s="81" t="b">
        <v>0</v>
      </c>
      <c r="AD526" s="81">
        <v>7</v>
      </c>
      <c r="AE526" s="87" t="s">
        <v>1832</v>
      </c>
      <c r="AF526" s="81" t="b">
        <v>0</v>
      </c>
      <c r="AG526" s="81" t="s">
        <v>1864</v>
      </c>
      <c r="AH526" s="81"/>
      <c r="AI526" s="87" t="s">
        <v>1832</v>
      </c>
      <c r="AJ526" s="81" t="b">
        <v>0</v>
      </c>
      <c r="AK526" s="81">
        <v>5</v>
      </c>
      <c r="AL526" s="87" t="s">
        <v>1832</v>
      </c>
      <c r="AM526" s="81" t="s">
        <v>1880</v>
      </c>
      <c r="AN526" s="81" t="b">
        <v>0</v>
      </c>
      <c r="AO526" s="87" t="s">
        <v>1596</v>
      </c>
      <c r="AP526" s="81" t="s">
        <v>1901</v>
      </c>
      <c r="AQ526" s="81">
        <v>0</v>
      </c>
      <c r="AR526" s="81">
        <v>0</v>
      </c>
      <c r="AS526" s="81"/>
      <c r="AT526" s="81"/>
      <c r="AU526" s="81"/>
      <c r="AV526" s="81"/>
      <c r="AW526" s="81"/>
      <c r="AX526" s="81"/>
      <c r="AY526" s="81"/>
      <c r="AZ526" s="81"/>
      <c r="BA526">
        <v>1</v>
      </c>
      <c r="BB526" s="80" t="str">
        <f>REPLACE(INDEX(GroupVertices[Group],MATCH(Edges[[#This Row],[Vertex 1]],GroupVertices[Vertex],0)),1,1,"")</f>
        <v>1</v>
      </c>
      <c r="BC526" s="80" t="str">
        <f>REPLACE(INDEX(GroupVertices[Group],MATCH(Edges[[#This Row],[Vertex 2]],GroupVertices[Vertex],0)),1,1,"")</f>
        <v>1</v>
      </c>
    </row>
    <row r="527" spans="1:55" ht="15">
      <c r="A527" s="66" t="s">
        <v>303</v>
      </c>
      <c r="B527" s="66" t="s">
        <v>314</v>
      </c>
      <c r="C527" s="67" t="s">
        <v>3307</v>
      </c>
      <c r="D527" s="68">
        <v>3</v>
      </c>
      <c r="E527" s="69" t="s">
        <v>132</v>
      </c>
      <c r="F527" s="70">
        <v>35</v>
      </c>
      <c r="G527" s="67"/>
      <c r="H527" s="71"/>
      <c r="I527" s="72"/>
      <c r="J527" s="72"/>
      <c r="K527" s="34"/>
      <c r="L527" s="79">
        <v>527</v>
      </c>
      <c r="M527" s="79"/>
      <c r="N527" s="74"/>
      <c r="O527" s="81" t="s">
        <v>394</v>
      </c>
      <c r="P527" s="83">
        <v>43649.88560185185</v>
      </c>
      <c r="Q527" s="81" t="s">
        <v>507</v>
      </c>
      <c r="R527" s="81"/>
      <c r="S527" s="81"/>
      <c r="T527" s="81"/>
      <c r="U527" s="81"/>
      <c r="V527" s="85" t="s">
        <v>974</v>
      </c>
      <c r="W527" s="83">
        <v>43649.88560185185</v>
      </c>
      <c r="X527" s="85" t="s">
        <v>1189</v>
      </c>
      <c r="Y527" s="81"/>
      <c r="Z527" s="81"/>
      <c r="AA527" s="87" t="s">
        <v>1597</v>
      </c>
      <c r="AB527" s="81"/>
      <c r="AC527" s="81" t="b">
        <v>0</v>
      </c>
      <c r="AD527" s="81">
        <v>0</v>
      </c>
      <c r="AE527" s="87" t="s">
        <v>1832</v>
      </c>
      <c r="AF527" s="81" t="b">
        <v>0</v>
      </c>
      <c r="AG527" s="81" t="s">
        <v>1864</v>
      </c>
      <c r="AH527" s="81"/>
      <c r="AI527" s="87" t="s">
        <v>1832</v>
      </c>
      <c r="AJ527" s="81" t="b">
        <v>0</v>
      </c>
      <c r="AK527" s="81">
        <v>5</v>
      </c>
      <c r="AL527" s="87" t="s">
        <v>1596</v>
      </c>
      <c r="AM527" s="81" t="s">
        <v>1881</v>
      </c>
      <c r="AN527" s="81" t="b">
        <v>0</v>
      </c>
      <c r="AO527" s="87" t="s">
        <v>1596</v>
      </c>
      <c r="AP527" s="81" t="s">
        <v>176</v>
      </c>
      <c r="AQ527" s="81">
        <v>0</v>
      </c>
      <c r="AR527" s="81">
        <v>0</v>
      </c>
      <c r="AS527" s="81"/>
      <c r="AT527" s="81"/>
      <c r="AU527" s="81"/>
      <c r="AV527" s="81"/>
      <c r="AW527" s="81"/>
      <c r="AX527" s="81"/>
      <c r="AY527" s="81"/>
      <c r="AZ527" s="81"/>
      <c r="BA527">
        <v>1</v>
      </c>
      <c r="BB527" s="80" t="str">
        <f>REPLACE(INDEX(GroupVertices[Group],MATCH(Edges[[#This Row],[Vertex 1]],GroupVertices[Vertex],0)),1,1,"")</f>
        <v>1</v>
      </c>
      <c r="BC527" s="80" t="str">
        <f>REPLACE(INDEX(GroupVertices[Group],MATCH(Edges[[#This Row],[Vertex 2]],GroupVertices[Vertex],0)),1,1,"")</f>
        <v>1</v>
      </c>
    </row>
    <row r="528" spans="1:55" ht="15">
      <c r="A528" s="66" t="s">
        <v>315</v>
      </c>
      <c r="B528" s="66" t="s">
        <v>315</v>
      </c>
      <c r="C528" s="67" t="s">
        <v>3307</v>
      </c>
      <c r="D528" s="68">
        <v>3</v>
      </c>
      <c r="E528" s="69" t="s">
        <v>132</v>
      </c>
      <c r="F528" s="70">
        <v>35</v>
      </c>
      <c r="G528" s="67"/>
      <c r="H528" s="71"/>
      <c r="I528" s="72"/>
      <c r="J528" s="72"/>
      <c r="K528" s="34"/>
      <c r="L528" s="79">
        <v>528</v>
      </c>
      <c r="M528" s="79"/>
      <c r="N528" s="74"/>
      <c r="O528" s="81" t="s">
        <v>176</v>
      </c>
      <c r="P528" s="83">
        <v>43639.95318287037</v>
      </c>
      <c r="Q528" s="81" t="s">
        <v>508</v>
      </c>
      <c r="R528" s="85" t="s">
        <v>679</v>
      </c>
      <c r="S528" s="81" t="s">
        <v>746</v>
      </c>
      <c r="T528" s="81"/>
      <c r="U528" s="81"/>
      <c r="V528" s="85" t="s">
        <v>983</v>
      </c>
      <c r="W528" s="83">
        <v>43639.95318287037</v>
      </c>
      <c r="X528" s="85" t="s">
        <v>1190</v>
      </c>
      <c r="Y528" s="81"/>
      <c r="Z528" s="81"/>
      <c r="AA528" s="87" t="s">
        <v>1598</v>
      </c>
      <c r="AB528" s="81"/>
      <c r="AC528" s="81" t="b">
        <v>0</v>
      </c>
      <c r="AD528" s="81">
        <v>7</v>
      </c>
      <c r="AE528" s="87" t="s">
        <v>1832</v>
      </c>
      <c r="AF528" s="81" t="b">
        <v>0</v>
      </c>
      <c r="AG528" s="81" t="s">
        <v>1869</v>
      </c>
      <c r="AH528" s="81"/>
      <c r="AI528" s="87" t="s">
        <v>1832</v>
      </c>
      <c r="AJ528" s="81" t="b">
        <v>0</v>
      </c>
      <c r="AK528" s="81">
        <v>3</v>
      </c>
      <c r="AL528" s="87" t="s">
        <v>1832</v>
      </c>
      <c r="AM528" s="81" t="s">
        <v>1882</v>
      </c>
      <c r="AN528" s="81" t="b">
        <v>0</v>
      </c>
      <c r="AO528" s="87" t="s">
        <v>1598</v>
      </c>
      <c r="AP528" s="81" t="s">
        <v>1901</v>
      </c>
      <c r="AQ528" s="81">
        <v>0</v>
      </c>
      <c r="AR528" s="81">
        <v>0</v>
      </c>
      <c r="AS528" s="81"/>
      <c r="AT528" s="81"/>
      <c r="AU528" s="81"/>
      <c r="AV528" s="81"/>
      <c r="AW528" s="81"/>
      <c r="AX528" s="81"/>
      <c r="AY528" s="81"/>
      <c r="AZ528" s="81"/>
      <c r="BA528">
        <v>1</v>
      </c>
      <c r="BB528" s="80" t="str">
        <f>REPLACE(INDEX(GroupVertices[Group],MATCH(Edges[[#This Row],[Vertex 1]],GroupVertices[Vertex],0)),1,1,"")</f>
        <v>1</v>
      </c>
      <c r="BC528" s="80" t="str">
        <f>REPLACE(INDEX(GroupVertices[Group],MATCH(Edges[[#This Row],[Vertex 2]],GroupVertices[Vertex],0)),1,1,"")</f>
        <v>1</v>
      </c>
    </row>
    <row r="529" spans="1:55" ht="15">
      <c r="A529" s="66" t="s">
        <v>303</v>
      </c>
      <c r="B529" s="66" t="s">
        <v>315</v>
      </c>
      <c r="C529" s="67" t="s">
        <v>3307</v>
      </c>
      <c r="D529" s="68">
        <v>3</v>
      </c>
      <c r="E529" s="69" t="s">
        <v>132</v>
      </c>
      <c r="F529" s="70">
        <v>35</v>
      </c>
      <c r="G529" s="67"/>
      <c r="H529" s="71"/>
      <c r="I529" s="72"/>
      <c r="J529" s="72"/>
      <c r="K529" s="34"/>
      <c r="L529" s="79">
        <v>529</v>
      </c>
      <c r="M529" s="79"/>
      <c r="N529" s="74"/>
      <c r="O529" s="81" t="s">
        <v>394</v>
      </c>
      <c r="P529" s="83">
        <v>43649.885671296295</v>
      </c>
      <c r="Q529" s="81" t="s">
        <v>509</v>
      </c>
      <c r="R529" s="81"/>
      <c r="S529" s="81"/>
      <c r="T529" s="81"/>
      <c r="U529" s="81"/>
      <c r="V529" s="85" t="s">
        <v>974</v>
      </c>
      <c r="W529" s="83">
        <v>43649.885671296295</v>
      </c>
      <c r="X529" s="85" t="s">
        <v>1191</v>
      </c>
      <c r="Y529" s="81"/>
      <c r="Z529" s="81"/>
      <c r="AA529" s="87" t="s">
        <v>1599</v>
      </c>
      <c r="AB529" s="81"/>
      <c r="AC529" s="81" t="b">
        <v>0</v>
      </c>
      <c r="AD529" s="81">
        <v>0</v>
      </c>
      <c r="AE529" s="87" t="s">
        <v>1832</v>
      </c>
      <c r="AF529" s="81" t="b">
        <v>0</v>
      </c>
      <c r="AG529" s="81" t="s">
        <v>1869</v>
      </c>
      <c r="AH529" s="81"/>
      <c r="AI529" s="87" t="s">
        <v>1832</v>
      </c>
      <c r="AJ529" s="81" t="b">
        <v>0</v>
      </c>
      <c r="AK529" s="81">
        <v>3</v>
      </c>
      <c r="AL529" s="87" t="s">
        <v>1598</v>
      </c>
      <c r="AM529" s="81" t="s">
        <v>1881</v>
      </c>
      <c r="AN529" s="81" t="b">
        <v>0</v>
      </c>
      <c r="AO529" s="87" t="s">
        <v>1598</v>
      </c>
      <c r="AP529" s="81" t="s">
        <v>176</v>
      </c>
      <c r="AQ529" s="81">
        <v>0</v>
      </c>
      <c r="AR529" s="81">
        <v>0</v>
      </c>
      <c r="AS529" s="81"/>
      <c r="AT529" s="81"/>
      <c r="AU529" s="81"/>
      <c r="AV529" s="81"/>
      <c r="AW529" s="81"/>
      <c r="AX529" s="81"/>
      <c r="AY529" s="81"/>
      <c r="AZ529" s="81"/>
      <c r="BA529">
        <v>1</v>
      </c>
      <c r="BB529" s="80" t="str">
        <f>REPLACE(INDEX(GroupVertices[Group],MATCH(Edges[[#This Row],[Vertex 1]],GroupVertices[Vertex],0)),1,1,"")</f>
        <v>1</v>
      </c>
      <c r="BC529" s="80" t="str">
        <f>REPLACE(INDEX(GroupVertices[Group],MATCH(Edges[[#This Row],[Vertex 2]],GroupVertices[Vertex],0)),1,1,"")</f>
        <v>1</v>
      </c>
    </row>
    <row r="530" spans="1:55" ht="15">
      <c r="A530" s="66" t="s">
        <v>316</v>
      </c>
      <c r="B530" s="66" t="s">
        <v>316</v>
      </c>
      <c r="C530" s="67" t="s">
        <v>3307</v>
      </c>
      <c r="D530" s="68">
        <v>3</v>
      </c>
      <c r="E530" s="69" t="s">
        <v>132</v>
      </c>
      <c r="F530" s="70">
        <v>35</v>
      </c>
      <c r="G530" s="67"/>
      <c r="H530" s="71"/>
      <c r="I530" s="72"/>
      <c r="J530" s="72"/>
      <c r="K530" s="34"/>
      <c r="L530" s="79">
        <v>530</v>
      </c>
      <c r="M530" s="79"/>
      <c r="N530" s="74"/>
      <c r="O530" s="81" t="s">
        <v>176</v>
      </c>
      <c r="P530" s="83">
        <v>43639.4465162037</v>
      </c>
      <c r="Q530" s="81" t="s">
        <v>510</v>
      </c>
      <c r="R530" s="85" t="s">
        <v>679</v>
      </c>
      <c r="S530" s="81" t="s">
        <v>746</v>
      </c>
      <c r="T530" s="81"/>
      <c r="U530" s="81"/>
      <c r="V530" s="85" t="s">
        <v>984</v>
      </c>
      <c r="W530" s="83">
        <v>43639.4465162037</v>
      </c>
      <c r="X530" s="85" t="s">
        <v>1192</v>
      </c>
      <c r="Y530" s="81"/>
      <c r="Z530" s="81"/>
      <c r="AA530" s="87" t="s">
        <v>1600</v>
      </c>
      <c r="AB530" s="81"/>
      <c r="AC530" s="81" t="b">
        <v>0</v>
      </c>
      <c r="AD530" s="81">
        <v>4</v>
      </c>
      <c r="AE530" s="87" t="s">
        <v>1832</v>
      </c>
      <c r="AF530" s="81" t="b">
        <v>0</v>
      </c>
      <c r="AG530" s="81" t="s">
        <v>1864</v>
      </c>
      <c r="AH530" s="81"/>
      <c r="AI530" s="87" t="s">
        <v>1832</v>
      </c>
      <c r="AJ530" s="81" t="b">
        <v>0</v>
      </c>
      <c r="AK530" s="81">
        <v>6</v>
      </c>
      <c r="AL530" s="87" t="s">
        <v>1832</v>
      </c>
      <c r="AM530" s="81" t="s">
        <v>1879</v>
      </c>
      <c r="AN530" s="81" t="b">
        <v>0</v>
      </c>
      <c r="AO530" s="87" t="s">
        <v>1600</v>
      </c>
      <c r="AP530" s="81" t="s">
        <v>1901</v>
      </c>
      <c r="AQ530" s="81">
        <v>0</v>
      </c>
      <c r="AR530" s="81">
        <v>0</v>
      </c>
      <c r="AS530" s="81"/>
      <c r="AT530" s="81"/>
      <c r="AU530" s="81"/>
      <c r="AV530" s="81"/>
      <c r="AW530" s="81"/>
      <c r="AX530" s="81"/>
      <c r="AY530" s="81"/>
      <c r="AZ530" s="81"/>
      <c r="BA530">
        <v>1</v>
      </c>
      <c r="BB530" s="80" t="str">
        <f>REPLACE(INDEX(GroupVertices[Group],MATCH(Edges[[#This Row],[Vertex 1]],GroupVertices[Vertex],0)),1,1,"")</f>
        <v>1</v>
      </c>
      <c r="BC530" s="80" t="str">
        <f>REPLACE(INDEX(GroupVertices[Group],MATCH(Edges[[#This Row],[Vertex 2]],GroupVertices[Vertex],0)),1,1,"")</f>
        <v>1</v>
      </c>
    </row>
    <row r="531" spans="1:55" ht="15">
      <c r="A531" s="66" t="s">
        <v>317</v>
      </c>
      <c r="B531" s="66" t="s">
        <v>316</v>
      </c>
      <c r="C531" s="67" t="s">
        <v>3307</v>
      </c>
      <c r="D531" s="68">
        <v>3</v>
      </c>
      <c r="E531" s="69" t="s">
        <v>132</v>
      </c>
      <c r="F531" s="70">
        <v>35</v>
      </c>
      <c r="G531" s="67"/>
      <c r="H531" s="71"/>
      <c r="I531" s="72"/>
      <c r="J531" s="72"/>
      <c r="K531" s="34"/>
      <c r="L531" s="79">
        <v>531</v>
      </c>
      <c r="M531" s="79"/>
      <c r="N531" s="74"/>
      <c r="O531" s="81" t="s">
        <v>394</v>
      </c>
      <c r="P531" s="83">
        <v>43649.886655092596</v>
      </c>
      <c r="Q531" s="81" t="s">
        <v>414</v>
      </c>
      <c r="R531" s="81"/>
      <c r="S531" s="81"/>
      <c r="T531" s="81"/>
      <c r="U531" s="81"/>
      <c r="V531" s="85" t="s">
        <v>985</v>
      </c>
      <c r="W531" s="83">
        <v>43649.886655092596</v>
      </c>
      <c r="X531" s="85" t="s">
        <v>1193</v>
      </c>
      <c r="Y531" s="81"/>
      <c r="Z531" s="81"/>
      <c r="AA531" s="87" t="s">
        <v>1601</v>
      </c>
      <c r="AB531" s="81"/>
      <c r="AC531" s="81" t="b">
        <v>0</v>
      </c>
      <c r="AD531" s="81">
        <v>0</v>
      </c>
      <c r="AE531" s="87" t="s">
        <v>1832</v>
      </c>
      <c r="AF531" s="81" t="b">
        <v>0</v>
      </c>
      <c r="AG531" s="81" t="s">
        <v>1864</v>
      </c>
      <c r="AH531" s="81"/>
      <c r="AI531" s="87" t="s">
        <v>1832</v>
      </c>
      <c r="AJ531" s="81" t="b">
        <v>0</v>
      </c>
      <c r="AK531" s="81">
        <v>6</v>
      </c>
      <c r="AL531" s="87" t="s">
        <v>1600</v>
      </c>
      <c r="AM531" s="81" t="s">
        <v>1880</v>
      </c>
      <c r="AN531" s="81" t="b">
        <v>0</v>
      </c>
      <c r="AO531" s="87" t="s">
        <v>1600</v>
      </c>
      <c r="AP531" s="81" t="s">
        <v>176</v>
      </c>
      <c r="AQ531" s="81">
        <v>0</v>
      </c>
      <c r="AR531" s="81">
        <v>0</v>
      </c>
      <c r="AS531" s="81"/>
      <c r="AT531" s="81"/>
      <c r="AU531" s="81"/>
      <c r="AV531" s="81"/>
      <c r="AW531" s="81"/>
      <c r="AX531" s="81"/>
      <c r="AY531" s="81"/>
      <c r="AZ531" s="81"/>
      <c r="BA531">
        <v>1</v>
      </c>
      <c r="BB531" s="80" t="str">
        <f>REPLACE(INDEX(GroupVertices[Group],MATCH(Edges[[#This Row],[Vertex 1]],GroupVertices[Vertex],0)),1,1,"")</f>
        <v>1</v>
      </c>
      <c r="BC531" s="80" t="str">
        <f>REPLACE(INDEX(GroupVertices[Group],MATCH(Edges[[#This Row],[Vertex 2]],GroupVertices[Vertex],0)),1,1,"")</f>
        <v>1</v>
      </c>
    </row>
    <row r="532" spans="1:55" ht="15">
      <c r="A532" s="66" t="s">
        <v>308</v>
      </c>
      <c r="B532" s="66" t="s">
        <v>316</v>
      </c>
      <c r="C532" s="67" t="s">
        <v>3307</v>
      </c>
      <c r="D532" s="68">
        <v>3</v>
      </c>
      <c r="E532" s="69" t="s">
        <v>132</v>
      </c>
      <c r="F532" s="70">
        <v>35</v>
      </c>
      <c r="G532" s="67"/>
      <c r="H532" s="71"/>
      <c r="I532" s="72"/>
      <c r="J532" s="72"/>
      <c r="K532" s="34"/>
      <c r="L532" s="79">
        <v>532</v>
      </c>
      <c r="M532" s="79"/>
      <c r="N532" s="74"/>
      <c r="O532" s="81" t="s">
        <v>394</v>
      </c>
      <c r="P532" s="83">
        <v>43650.32430555556</v>
      </c>
      <c r="Q532" s="81" t="s">
        <v>414</v>
      </c>
      <c r="R532" s="81"/>
      <c r="S532" s="81"/>
      <c r="T532" s="81"/>
      <c r="U532" s="81"/>
      <c r="V532" s="85" t="s">
        <v>976</v>
      </c>
      <c r="W532" s="83">
        <v>43650.32430555556</v>
      </c>
      <c r="X532" s="85" t="s">
        <v>1194</v>
      </c>
      <c r="Y532" s="81"/>
      <c r="Z532" s="81"/>
      <c r="AA532" s="87" t="s">
        <v>1602</v>
      </c>
      <c r="AB532" s="81"/>
      <c r="AC532" s="81" t="b">
        <v>0</v>
      </c>
      <c r="AD532" s="81">
        <v>0</v>
      </c>
      <c r="AE532" s="87" t="s">
        <v>1832</v>
      </c>
      <c r="AF532" s="81" t="b">
        <v>0</v>
      </c>
      <c r="AG532" s="81" t="s">
        <v>1864</v>
      </c>
      <c r="AH532" s="81"/>
      <c r="AI532" s="87" t="s">
        <v>1832</v>
      </c>
      <c r="AJ532" s="81" t="b">
        <v>0</v>
      </c>
      <c r="AK532" s="81">
        <v>6</v>
      </c>
      <c r="AL532" s="87" t="s">
        <v>1600</v>
      </c>
      <c r="AM532" s="81" t="s">
        <v>1881</v>
      </c>
      <c r="AN532" s="81" t="b">
        <v>0</v>
      </c>
      <c r="AO532" s="87" t="s">
        <v>1600</v>
      </c>
      <c r="AP532" s="81" t="s">
        <v>176</v>
      </c>
      <c r="AQ532" s="81">
        <v>0</v>
      </c>
      <c r="AR532" s="81">
        <v>0</v>
      </c>
      <c r="AS532" s="81"/>
      <c r="AT532" s="81"/>
      <c r="AU532" s="81"/>
      <c r="AV532" s="81"/>
      <c r="AW532" s="81"/>
      <c r="AX532" s="81"/>
      <c r="AY532" s="81"/>
      <c r="AZ532" s="81"/>
      <c r="BA532">
        <v>1</v>
      </c>
      <c r="BB532" s="80" t="str">
        <f>REPLACE(INDEX(GroupVertices[Group],MATCH(Edges[[#This Row],[Vertex 1]],GroupVertices[Vertex],0)),1,1,"")</f>
        <v>1</v>
      </c>
      <c r="BC532" s="80" t="str">
        <f>REPLACE(INDEX(GroupVertices[Group],MATCH(Edges[[#This Row],[Vertex 2]],GroupVertices[Vertex],0)),1,1,"")</f>
        <v>1</v>
      </c>
    </row>
    <row r="533" spans="1:55" ht="15">
      <c r="A533" s="66" t="s">
        <v>303</v>
      </c>
      <c r="B533" s="66" t="s">
        <v>316</v>
      </c>
      <c r="C533" s="67" t="s">
        <v>3307</v>
      </c>
      <c r="D533" s="68">
        <v>3</v>
      </c>
      <c r="E533" s="69" t="s">
        <v>132</v>
      </c>
      <c r="F533" s="70">
        <v>35</v>
      </c>
      <c r="G533" s="67"/>
      <c r="H533" s="71"/>
      <c r="I533" s="72"/>
      <c r="J533" s="72"/>
      <c r="K533" s="34"/>
      <c r="L533" s="79">
        <v>533</v>
      </c>
      <c r="M533" s="79"/>
      <c r="N533" s="74"/>
      <c r="O533" s="81" t="s">
        <v>394</v>
      </c>
      <c r="P533" s="83">
        <v>43649.886099537034</v>
      </c>
      <c r="Q533" s="81" t="s">
        <v>414</v>
      </c>
      <c r="R533" s="81"/>
      <c r="S533" s="81"/>
      <c r="T533" s="81"/>
      <c r="U533" s="81"/>
      <c r="V533" s="85" t="s">
        <v>974</v>
      </c>
      <c r="W533" s="83">
        <v>43649.886099537034</v>
      </c>
      <c r="X533" s="85" t="s">
        <v>1195</v>
      </c>
      <c r="Y533" s="81"/>
      <c r="Z533" s="81"/>
      <c r="AA533" s="87" t="s">
        <v>1603</v>
      </c>
      <c r="AB533" s="81"/>
      <c r="AC533" s="81" t="b">
        <v>0</v>
      </c>
      <c r="AD533" s="81">
        <v>0</v>
      </c>
      <c r="AE533" s="87" t="s">
        <v>1832</v>
      </c>
      <c r="AF533" s="81" t="b">
        <v>0</v>
      </c>
      <c r="AG533" s="81" t="s">
        <v>1864</v>
      </c>
      <c r="AH533" s="81"/>
      <c r="AI533" s="87" t="s">
        <v>1832</v>
      </c>
      <c r="AJ533" s="81" t="b">
        <v>0</v>
      </c>
      <c r="AK533" s="81">
        <v>6</v>
      </c>
      <c r="AL533" s="87" t="s">
        <v>1600</v>
      </c>
      <c r="AM533" s="81" t="s">
        <v>1881</v>
      </c>
      <c r="AN533" s="81" t="b">
        <v>0</v>
      </c>
      <c r="AO533" s="87" t="s">
        <v>1600</v>
      </c>
      <c r="AP533" s="81" t="s">
        <v>176</v>
      </c>
      <c r="AQ533" s="81">
        <v>0</v>
      </c>
      <c r="AR533" s="81">
        <v>0</v>
      </c>
      <c r="AS533" s="81"/>
      <c r="AT533" s="81"/>
      <c r="AU533" s="81"/>
      <c r="AV533" s="81"/>
      <c r="AW533" s="81"/>
      <c r="AX533" s="81"/>
      <c r="AY533" s="81"/>
      <c r="AZ533" s="81"/>
      <c r="BA533">
        <v>1</v>
      </c>
      <c r="BB533" s="80" t="str">
        <f>REPLACE(INDEX(GroupVertices[Group],MATCH(Edges[[#This Row],[Vertex 1]],GroupVertices[Vertex],0)),1,1,"")</f>
        <v>1</v>
      </c>
      <c r="BC533" s="80" t="str">
        <f>REPLACE(INDEX(GroupVertices[Group],MATCH(Edges[[#This Row],[Vertex 2]],GroupVertices[Vertex],0)),1,1,"")</f>
        <v>1</v>
      </c>
    </row>
    <row r="534" spans="1:55" ht="15">
      <c r="A534" s="66" t="s">
        <v>317</v>
      </c>
      <c r="B534" s="66" t="s">
        <v>336</v>
      </c>
      <c r="C534" s="67" t="s">
        <v>3310</v>
      </c>
      <c r="D534" s="68">
        <v>3.9333333333333336</v>
      </c>
      <c r="E534" s="69" t="s">
        <v>136</v>
      </c>
      <c r="F534" s="70">
        <v>31.933333333333334</v>
      </c>
      <c r="G534" s="67"/>
      <c r="H534" s="71"/>
      <c r="I534" s="72"/>
      <c r="J534" s="72"/>
      <c r="K534" s="34"/>
      <c r="L534" s="79">
        <v>534</v>
      </c>
      <c r="M534" s="79"/>
      <c r="N534" s="74"/>
      <c r="O534" s="81" t="s">
        <v>394</v>
      </c>
      <c r="P534" s="83">
        <v>43649.68204861111</v>
      </c>
      <c r="Q534" s="81" t="s">
        <v>511</v>
      </c>
      <c r="R534" s="81"/>
      <c r="S534" s="81"/>
      <c r="T534" s="81"/>
      <c r="U534" s="81"/>
      <c r="V534" s="85" t="s">
        <v>985</v>
      </c>
      <c r="W534" s="83">
        <v>43649.68204861111</v>
      </c>
      <c r="X534" s="85" t="s">
        <v>1196</v>
      </c>
      <c r="Y534" s="81"/>
      <c r="Z534" s="81"/>
      <c r="AA534" s="87" t="s">
        <v>1604</v>
      </c>
      <c r="AB534" s="87" t="s">
        <v>1830</v>
      </c>
      <c r="AC534" s="81" t="b">
        <v>0</v>
      </c>
      <c r="AD534" s="81">
        <v>1</v>
      </c>
      <c r="AE534" s="87" t="s">
        <v>1856</v>
      </c>
      <c r="AF534" s="81" t="b">
        <v>0</v>
      </c>
      <c r="AG534" s="81" t="s">
        <v>1864</v>
      </c>
      <c r="AH534" s="81"/>
      <c r="AI534" s="87" t="s">
        <v>1832</v>
      </c>
      <c r="AJ534" s="81" t="b">
        <v>0</v>
      </c>
      <c r="AK534" s="81">
        <v>0</v>
      </c>
      <c r="AL534" s="87" t="s">
        <v>1832</v>
      </c>
      <c r="AM534" s="81" t="s">
        <v>1893</v>
      </c>
      <c r="AN534" s="81" t="b">
        <v>0</v>
      </c>
      <c r="AO534" s="87" t="s">
        <v>1830</v>
      </c>
      <c r="AP534" s="81" t="s">
        <v>176</v>
      </c>
      <c r="AQ534" s="81">
        <v>0</v>
      </c>
      <c r="AR534" s="81">
        <v>0</v>
      </c>
      <c r="AS534" s="81"/>
      <c r="AT534" s="81"/>
      <c r="AU534" s="81"/>
      <c r="AV534" s="81"/>
      <c r="AW534" s="81"/>
      <c r="AX534" s="81"/>
      <c r="AY534" s="81"/>
      <c r="AZ534" s="81"/>
      <c r="BA534">
        <v>3</v>
      </c>
      <c r="BB534" s="80" t="str">
        <f>REPLACE(INDEX(GroupVertices[Group],MATCH(Edges[[#This Row],[Vertex 1]],GroupVertices[Vertex],0)),1,1,"")</f>
        <v>1</v>
      </c>
      <c r="BC534" s="80" t="str">
        <f>REPLACE(INDEX(GroupVertices[Group],MATCH(Edges[[#This Row],[Vertex 2]],GroupVertices[Vertex],0)),1,1,"")</f>
        <v>3</v>
      </c>
    </row>
    <row r="535" spans="1:55" ht="15">
      <c r="A535" s="66" t="s">
        <v>317</v>
      </c>
      <c r="B535" s="66" t="s">
        <v>303</v>
      </c>
      <c r="C535" s="67" t="s">
        <v>3307</v>
      </c>
      <c r="D535" s="68">
        <v>3</v>
      </c>
      <c r="E535" s="69" t="s">
        <v>132</v>
      </c>
      <c r="F535" s="70">
        <v>35</v>
      </c>
      <c r="G535" s="67"/>
      <c r="H535" s="71"/>
      <c r="I535" s="72"/>
      <c r="J535" s="72"/>
      <c r="K535" s="34"/>
      <c r="L535" s="79">
        <v>535</v>
      </c>
      <c r="M535" s="79"/>
      <c r="N535" s="74"/>
      <c r="O535" s="81" t="s">
        <v>394</v>
      </c>
      <c r="P535" s="83">
        <v>43649.68204861111</v>
      </c>
      <c r="Q535" s="81" t="s">
        <v>511</v>
      </c>
      <c r="R535" s="81"/>
      <c r="S535" s="81"/>
      <c r="T535" s="81"/>
      <c r="U535" s="81"/>
      <c r="V535" s="85" t="s">
        <v>985</v>
      </c>
      <c r="W535" s="83">
        <v>43649.68204861111</v>
      </c>
      <c r="X535" s="85" t="s">
        <v>1196</v>
      </c>
      <c r="Y535" s="81"/>
      <c r="Z535" s="81"/>
      <c r="AA535" s="87" t="s">
        <v>1604</v>
      </c>
      <c r="AB535" s="87" t="s">
        <v>1830</v>
      </c>
      <c r="AC535" s="81" t="b">
        <v>0</v>
      </c>
      <c r="AD535" s="81">
        <v>1</v>
      </c>
      <c r="AE535" s="87" t="s">
        <v>1856</v>
      </c>
      <c r="AF535" s="81" t="b">
        <v>0</v>
      </c>
      <c r="AG535" s="81" t="s">
        <v>1864</v>
      </c>
      <c r="AH535" s="81"/>
      <c r="AI535" s="87" t="s">
        <v>1832</v>
      </c>
      <c r="AJ535" s="81" t="b">
        <v>0</v>
      </c>
      <c r="AK535" s="81">
        <v>0</v>
      </c>
      <c r="AL535" s="87" t="s">
        <v>1832</v>
      </c>
      <c r="AM535" s="81" t="s">
        <v>1893</v>
      </c>
      <c r="AN535" s="81" t="b">
        <v>0</v>
      </c>
      <c r="AO535" s="87" t="s">
        <v>1830</v>
      </c>
      <c r="AP535" s="81" t="s">
        <v>176</v>
      </c>
      <c r="AQ535" s="81">
        <v>0</v>
      </c>
      <c r="AR535" s="81">
        <v>0</v>
      </c>
      <c r="AS535" s="81"/>
      <c r="AT535" s="81"/>
      <c r="AU535" s="81"/>
      <c r="AV535" s="81"/>
      <c r="AW535" s="81"/>
      <c r="AX535" s="81"/>
      <c r="AY535" s="81"/>
      <c r="AZ535" s="81"/>
      <c r="BA535">
        <v>1</v>
      </c>
      <c r="BB535" s="80" t="str">
        <f>REPLACE(INDEX(GroupVertices[Group],MATCH(Edges[[#This Row],[Vertex 1]],GroupVertices[Vertex],0)),1,1,"")</f>
        <v>1</v>
      </c>
      <c r="BC535" s="80" t="str">
        <f>REPLACE(INDEX(GroupVertices[Group],MATCH(Edges[[#This Row],[Vertex 2]],GroupVertices[Vertex],0)),1,1,"")</f>
        <v>1</v>
      </c>
    </row>
    <row r="536" spans="1:55" ht="15">
      <c r="A536" s="66" t="s">
        <v>317</v>
      </c>
      <c r="B536" s="66" t="s">
        <v>336</v>
      </c>
      <c r="C536" s="67" t="s">
        <v>3310</v>
      </c>
      <c r="D536" s="68">
        <v>3.9333333333333336</v>
      </c>
      <c r="E536" s="69" t="s">
        <v>136</v>
      </c>
      <c r="F536" s="70">
        <v>31.933333333333334</v>
      </c>
      <c r="G536" s="67"/>
      <c r="H536" s="71"/>
      <c r="I536" s="72"/>
      <c r="J536" s="72"/>
      <c r="K536" s="34"/>
      <c r="L536" s="79">
        <v>536</v>
      </c>
      <c r="M536" s="79"/>
      <c r="N536" s="74"/>
      <c r="O536" s="81" t="s">
        <v>394</v>
      </c>
      <c r="P536" s="83">
        <v>43649.89400462963</v>
      </c>
      <c r="Q536" s="81" t="s">
        <v>512</v>
      </c>
      <c r="R536" s="81"/>
      <c r="S536" s="81"/>
      <c r="T536" s="81"/>
      <c r="U536" s="81"/>
      <c r="V536" s="85" t="s">
        <v>985</v>
      </c>
      <c r="W536" s="83">
        <v>43649.89400462963</v>
      </c>
      <c r="X536" s="85" t="s">
        <v>1197</v>
      </c>
      <c r="Y536" s="81"/>
      <c r="Z536" s="81"/>
      <c r="AA536" s="87" t="s">
        <v>1605</v>
      </c>
      <c r="AB536" s="87" t="s">
        <v>1607</v>
      </c>
      <c r="AC536" s="81" t="b">
        <v>0</v>
      </c>
      <c r="AD536" s="81">
        <v>1</v>
      </c>
      <c r="AE536" s="87" t="s">
        <v>1834</v>
      </c>
      <c r="AF536" s="81" t="b">
        <v>0</v>
      </c>
      <c r="AG536" s="81" t="s">
        <v>1864</v>
      </c>
      <c r="AH536" s="81"/>
      <c r="AI536" s="87" t="s">
        <v>1832</v>
      </c>
      <c r="AJ536" s="81" t="b">
        <v>0</v>
      </c>
      <c r="AK536" s="81">
        <v>0</v>
      </c>
      <c r="AL536" s="87" t="s">
        <v>1832</v>
      </c>
      <c r="AM536" s="81" t="s">
        <v>1880</v>
      </c>
      <c r="AN536" s="81" t="b">
        <v>0</v>
      </c>
      <c r="AO536" s="87" t="s">
        <v>1607</v>
      </c>
      <c r="AP536" s="81" t="s">
        <v>176</v>
      </c>
      <c r="AQ536" s="81">
        <v>0</v>
      </c>
      <c r="AR536" s="81">
        <v>0</v>
      </c>
      <c r="AS536" s="81"/>
      <c r="AT536" s="81"/>
      <c r="AU536" s="81"/>
      <c r="AV536" s="81"/>
      <c r="AW536" s="81"/>
      <c r="AX536" s="81"/>
      <c r="AY536" s="81"/>
      <c r="AZ536" s="81"/>
      <c r="BA536">
        <v>3</v>
      </c>
      <c r="BB536" s="80" t="str">
        <f>REPLACE(INDEX(GroupVertices[Group],MATCH(Edges[[#This Row],[Vertex 1]],GroupVertices[Vertex],0)),1,1,"")</f>
        <v>1</v>
      </c>
      <c r="BC536" s="80" t="str">
        <f>REPLACE(INDEX(GroupVertices[Group],MATCH(Edges[[#This Row],[Vertex 2]],GroupVertices[Vertex],0)),1,1,"")</f>
        <v>3</v>
      </c>
    </row>
    <row r="537" spans="1:55" ht="15">
      <c r="A537" s="66" t="s">
        <v>317</v>
      </c>
      <c r="B537" s="66" t="s">
        <v>303</v>
      </c>
      <c r="C537" s="67" t="s">
        <v>3308</v>
      </c>
      <c r="D537" s="68">
        <v>3.466666666666667</v>
      </c>
      <c r="E537" s="69" t="s">
        <v>136</v>
      </c>
      <c r="F537" s="70">
        <v>33.46666666666667</v>
      </c>
      <c r="G537" s="67"/>
      <c r="H537" s="71"/>
      <c r="I537" s="72"/>
      <c r="J537" s="72"/>
      <c r="K537" s="34"/>
      <c r="L537" s="79">
        <v>537</v>
      </c>
      <c r="M537" s="79"/>
      <c r="N537" s="74"/>
      <c r="O537" s="81" t="s">
        <v>395</v>
      </c>
      <c r="P537" s="83">
        <v>43649.89400462963</v>
      </c>
      <c r="Q537" s="81" t="s">
        <v>512</v>
      </c>
      <c r="R537" s="81"/>
      <c r="S537" s="81"/>
      <c r="T537" s="81"/>
      <c r="U537" s="81"/>
      <c r="V537" s="85" t="s">
        <v>985</v>
      </c>
      <c r="W537" s="83">
        <v>43649.89400462963</v>
      </c>
      <c r="X537" s="85" t="s">
        <v>1197</v>
      </c>
      <c r="Y537" s="81"/>
      <c r="Z537" s="81"/>
      <c r="AA537" s="87" t="s">
        <v>1605</v>
      </c>
      <c r="AB537" s="87" t="s">
        <v>1607</v>
      </c>
      <c r="AC537" s="81" t="b">
        <v>0</v>
      </c>
      <c r="AD537" s="81">
        <v>1</v>
      </c>
      <c r="AE537" s="87" t="s">
        <v>1834</v>
      </c>
      <c r="AF537" s="81" t="b">
        <v>0</v>
      </c>
      <c r="AG537" s="81" t="s">
        <v>1864</v>
      </c>
      <c r="AH537" s="81"/>
      <c r="AI537" s="87" t="s">
        <v>1832</v>
      </c>
      <c r="AJ537" s="81" t="b">
        <v>0</v>
      </c>
      <c r="AK537" s="81">
        <v>0</v>
      </c>
      <c r="AL537" s="87" t="s">
        <v>1832</v>
      </c>
      <c r="AM537" s="81" t="s">
        <v>1880</v>
      </c>
      <c r="AN537" s="81" t="b">
        <v>0</v>
      </c>
      <c r="AO537" s="87" t="s">
        <v>1607</v>
      </c>
      <c r="AP537" s="81" t="s">
        <v>176</v>
      </c>
      <c r="AQ537" s="81">
        <v>0</v>
      </c>
      <c r="AR537" s="81">
        <v>0</v>
      </c>
      <c r="AS537" s="81"/>
      <c r="AT537" s="81"/>
      <c r="AU537" s="81"/>
      <c r="AV537" s="81"/>
      <c r="AW537" s="81"/>
      <c r="AX537" s="81"/>
      <c r="AY537" s="81"/>
      <c r="AZ537" s="81"/>
      <c r="BA537">
        <v>2</v>
      </c>
      <c r="BB537" s="80" t="str">
        <f>REPLACE(INDEX(GroupVertices[Group],MATCH(Edges[[#This Row],[Vertex 1]],GroupVertices[Vertex],0)),1,1,"")</f>
        <v>1</v>
      </c>
      <c r="BC537" s="80" t="str">
        <f>REPLACE(INDEX(GroupVertices[Group],MATCH(Edges[[#This Row],[Vertex 2]],GroupVertices[Vertex],0)),1,1,"")</f>
        <v>1</v>
      </c>
    </row>
    <row r="538" spans="1:55" ht="15">
      <c r="A538" s="66" t="s">
        <v>317</v>
      </c>
      <c r="B538" s="66" t="s">
        <v>336</v>
      </c>
      <c r="C538" s="67" t="s">
        <v>3310</v>
      </c>
      <c r="D538" s="68">
        <v>3.9333333333333336</v>
      </c>
      <c r="E538" s="69" t="s">
        <v>136</v>
      </c>
      <c r="F538" s="70">
        <v>31.933333333333334</v>
      </c>
      <c r="G538" s="67"/>
      <c r="H538" s="71"/>
      <c r="I538" s="72"/>
      <c r="J538" s="72"/>
      <c r="K538" s="34"/>
      <c r="L538" s="79">
        <v>538</v>
      </c>
      <c r="M538" s="79"/>
      <c r="N538" s="74"/>
      <c r="O538" s="81" t="s">
        <v>394</v>
      </c>
      <c r="P538" s="83">
        <v>43649.89769675926</v>
      </c>
      <c r="Q538" s="81" t="s">
        <v>513</v>
      </c>
      <c r="R538" s="81"/>
      <c r="S538" s="81"/>
      <c r="T538" s="81"/>
      <c r="U538" s="81"/>
      <c r="V538" s="85" t="s">
        <v>985</v>
      </c>
      <c r="W538" s="83">
        <v>43649.89769675926</v>
      </c>
      <c r="X538" s="85" t="s">
        <v>1198</v>
      </c>
      <c r="Y538" s="81"/>
      <c r="Z538" s="81"/>
      <c r="AA538" s="87" t="s">
        <v>1606</v>
      </c>
      <c r="AB538" s="87" t="s">
        <v>1608</v>
      </c>
      <c r="AC538" s="81" t="b">
        <v>0</v>
      </c>
      <c r="AD538" s="81">
        <v>1</v>
      </c>
      <c r="AE538" s="87" t="s">
        <v>1834</v>
      </c>
      <c r="AF538" s="81" t="b">
        <v>0</v>
      </c>
      <c r="AG538" s="81" t="s">
        <v>1864</v>
      </c>
      <c r="AH538" s="81"/>
      <c r="AI538" s="87" t="s">
        <v>1832</v>
      </c>
      <c r="AJ538" s="81" t="b">
        <v>0</v>
      </c>
      <c r="AK538" s="81">
        <v>0</v>
      </c>
      <c r="AL538" s="87" t="s">
        <v>1832</v>
      </c>
      <c r="AM538" s="81" t="s">
        <v>1880</v>
      </c>
      <c r="AN538" s="81" t="b">
        <v>0</v>
      </c>
      <c r="AO538" s="87" t="s">
        <v>1608</v>
      </c>
      <c r="AP538" s="81" t="s">
        <v>176</v>
      </c>
      <c r="AQ538" s="81">
        <v>0</v>
      </c>
      <c r="AR538" s="81">
        <v>0</v>
      </c>
      <c r="AS538" s="81"/>
      <c r="AT538" s="81"/>
      <c r="AU538" s="81"/>
      <c r="AV538" s="81"/>
      <c r="AW538" s="81"/>
      <c r="AX538" s="81"/>
      <c r="AY538" s="81"/>
      <c r="AZ538" s="81"/>
      <c r="BA538">
        <v>3</v>
      </c>
      <c r="BB538" s="80" t="str">
        <f>REPLACE(INDEX(GroupVertices[Group],MATCH(Edges[[#This Row],[Vertex 1]],GroupVertices[Vertex],0)),1,1,"")</f>
        <v>1</v>
      </c>
      <c r="BC538" s="80" t="str">
        <f>REPLACE(INDEX(GroupVertices[Group],MATCH(Edges[[#This Row],[Vertex 2]],GroupVertices[Vertex],0)),1,1,"")</f>
        <v>3</v>
      </c>
    </row>
    <row r="539" spans="1:55" ht="15">
      <c r="A539" s="66" t="s">
        <v>317</v>
      </c>
      <c r="B539" s="66" t="s">
        <v>303</v>
      </c>
      <c r="C539" s="67" t="s">
        <v>3308</v>
      </c>
      <c r="D539" s="68">
        <v>3.466666666666667</v>
      </c>
      <c r="E539" s="69" t="s">
        <v>136</v>
      </c>
      <c r="F539" s="70">
        <v>33.46666666666667</v>
      </c>
      <c r="G539" s="67"/>
      <c r="H539" s="71"/>
      <c r="I539" s="72"/>
      <c r="J539" s="72"/>
      <c r="K539" s="34"/>
      <c r="L539" s="79">
        <v>539</v>
      </c>
      <c r="M539" s="79"/>
      <c r="N539" s="74"/>
      <c r="O539" s="81" t="s">
        <v>395</v>
      </c>
      <c r="P539" s="83">
        <v>43649.89769675926</v>
      </c>
      <c r="Q539" s="81" t="s">
        <v>513</v>
      </c>
      <c r="R539" s="81"/>
      <c r="S539" s="81"/>
      <c r="T539" s="81"/>
      <c r="U539" s="81"/>
      <c r="V539" s="85" t="s">
        <v>985</v>
      </c>
      <c r="W539" s="83">
        <v>43649.89769675926</v>
      </c>
      <c r="X539" s="85" t="s">
        <v>1198</v>
      </c>
      <c r="Y539" s="81"/>
      <c r="Z539" s="81"/>
      <c r="AA539" s="87" t="s">
        <v>1606</v>
      </c>
      <c r="AB539" s="87" t="s">
        <v>1608</v>
      </c>
      <c r="AC539" s="81" t="b">
        <v>0</v>
      </c>
      <c r="AD539" s="81">
        <v>1</v>
      </c>
      <c r="AE539" s="87" t="s">
        <v>1834</v>
      </c>
      <c r="AF539" s="81" t="b">
        <v>0</v>
      </c>
      <c r="AG539" s="81" t="s">
        <v>1864</v>
      </c>
      <c r="AH539" s="81"/>
      <c r="AI539" s="87" t="s">
        <v>1832</v>
      </c>
      <c r="AJ539" s="81" t="b">
        <v>0</v>
      </c>
      <c r="AK539" s="81">
        <v>0</v>
      </c>
      <c r="AL539" s="87" t="s">
        <v>1832</v>
      </c>
      <c r="AM539" s="81" t="s">
        <v>1880</v>
      </c>
      <c r="AN539" s="81" t="b">
        <v>0</v>
      </c>
      <c r="AO539" s="87" t="s">
        <v>1608</v>
      </c>
      <c r="AP539" s="81" t="s">
        <v>176</v>
      </c>
      <c r="AQ539" s="81">
        <v>0</v>
      </c>
      <c r="AR539" s="81">
        <v>0</v>
      </c>
      <c r="AS539" s="81"/>
      <c r="AT539" s="81"/>
      <c r="AU539" s="81"/>
      <c r="AV539" s="81"/>
      <c r="AW539" s="81"/>
      <c r="AX539" s="81"/>
      <c r="AY539" s="81"/>
      <c r="AZ539" s="81"/>
      <c r="BA539">
        <v>2</v>
      </c>
      <c r="BB539" s="80" t="str">
        <f>REPLACE(INDEX(GroupVertices[Group],MATCH(Edges[[#This Row],[Vertex 1]],GroupVertices[Vertex],0)),1,1,"")</f>
        <v>1</v>
      </c>
      <c r="BC539" s="80" t="str">
        <f>REPLACE(INDEX(GroupVertices[Group],MATCH(Edges[[#This Row],[Vertex 2]],GroupVertices[Vertex],0)),1,1,"")</f>
        <v>1</v>
      </c>
    </row>
    <row r="540" spans="1:55" ht="15">
      <c r="A540" s="66" t="s">
        <v>303</v>
      </c>
      <c r="B540" s="66" t="s">
        <v>317</v>
      </c>
      <c r="C540" s="67" t="s">
        <v>3308</v>
      </c>
      <c r="D540" s="68">
        <v>3.466666666666667</v>
      </c>
      <c r="E540" s="69" t="s">
        <v>136</v>
      </c>
      <c r="F540" s="70">
        <v>33.46666666666667</v>
      </c>
      <c r="G540" s="67"/>
      <c r="H540" s="71"/>
      <c r="I540" s="72"/>
      <c r="J540" s="72"/>
      <c r="K540" s="34"/>
      <c r="L540" s="79">
        <v>540</v>
      </c>
      <c r="M540" s="79"/>
      <c r="N540" s="74"/>
      <c r="O540" s="81" t="s">
        <v>395</v>
      </c>
      <c r="P540" s="83">
        <v>43649.89271990741</v>
      </c>
      <c r="Q540" s="81" t="s">
        <v>514</v>
      </c>
      <c r="R540" s="81" t="s">
        <v>705</v>
      </c>
      <c r="S540" s="81" t="s">
        <v>760</v>
      </c>
      <c r="T540" s="81"/>
      <c r="U540" s="81"/>
      <c r="V540" s="85" t="s">
        <v>974</v>
      </c>
      <c r="W540" s="83">
        <v>43649.89271990741</v>
      </c>
      <c r="X540" s="85" t="s">
        <v>1199</v>
      </c>
      <c r="Y540" s="81"/>
      <c r="Z540" s="81"/>
      <c r="AA540" s="87" t="s">
        <v>1607</v>
      </c>
      <c r="AB540" s="87" t="s">
        <v>1604</v>
      </c>
      <c r="AC540" s="81" t="b">
        <v>0</v>
      </c>
      <c r="AD540" s="81">
        <v>0</v>
      </c>
      <c r="AE540" s="87" t="s">
        <v>1856</v>
      </c>
      <c r="AF540" s="81" t="b">
        <v>0</v>
      </c>
      <c r="AG540" s="81" t="s">
        <v>1864</v>
      </c>
      <c r="AH540" s="81"/>
      <c r="AI540" s="87" t="s">
        <v>1832</v>
      </c>
      <c r="AJ540" s="81" t="b">
        <v>0</v>
      </c>
      <c r="AK540" s="81">
        <v>0</v>
      </c>
      <c r="AL540" s="87" t="s">
        <v>1832</v>
      </c>
      <c r="AM540" s="81" t="s">
        <v>1881</v>
      </c>
      <c r="AN540" s="81" t="b">
        <v>0</v>
      </c>
      <c r="AO540" s="87" t="s">
        <v>1604</v>
      </c>
      <c r="AP540" s="81" t="s">
        <v>176</v>
      </c>
      <c r="AQ540" s="81">
        <v>0</v>
      </c>
      <c r="AR540" s="81">
        <v>0</v>
      </c>
      <c r="AS540" s="81"/>
      <c r="AT540" s="81"/>
      <c r="AU540" s="81"/>
      <c r="AV540" s="81"/>
      <c r="AW540" s="81"/>
      <c r="AX540" s="81"/>
      <c r="AY540" s="81"/>
      <c r="AZ540" s="81"/>
      <c r="BA540">
        <v>2</v>
      </c>
      <c r="BB540" s="80" t="str">
        <f>REPLACE(INDEX(GroupVertices[Group],MATCH(Edges[[#This Row],[Vertex 1]],GroupVertices[Vertex],0)),1,1,"")</f>
        <v>1</v>
      </c>
      <c r="BC540" s="80" t="str">
        <f>REPLACE(INDEX(GroupVertices[Group],MATCH(Edges[[#This Row],[Vertex 2]],GroupVertices[Vertex],0)),1,1,"")</f>
        <v>1</v>
      </c>
    </row>
    <row r="541" spans="1:55" ht="15">
      <c r="A541" s="66" t="s">
        <v>303</v>
      </c>
      <c r="B541" s="66" t="s">
        <v>317</v>
      </c>
      <c r="C541" s="67" t="s">
        <v>3308</v>
      </c>
      <c r="D541" s="68">
        <v>3.466666666666667</v>
      </c>
      <c r="E541" s="69" t="s">
        <v>136</v>
      </c>
      <c r="F541" s="70">
        <v>33.46666666666667</v>
      </c>
      <c r="G541" s="67"/>
      <c r="H541" s="71"/>
      <c r="I541" s="72"/>
      <c r="J541" s="72"/>
      <c r="K541" s="34"/>
      <c r="L541" s="79">
        <v>541</v>
      </c>
      <c r="M541" s="79"/>
      <c r="N541" s="74"/>
      <c r="O541" s="81" t="s">
        <v>395</v>
      </c>
      <c r="P541" s="83">
        <v>43649.89543981481</v>
      </c>
      <c r="Q541" s="81" t="s">
        <v>515</v>
      </c>
      <c r="R541" s="81"/>
      <c r="S541" s="81"/>
      <c r="T541" s="81"/>
      <c r="U541" s="81"/>
      <c r="V541" s="85" t="s">
        <v>974</v>
      </c>
      <c r="W541" s="83">
        <v>43649.89543981481</v>
      </c>
      <c r="X541" s="85" t="s">
        <v>1200</v>
      </c>
      <c r="Y541" s="81"/>
      <c r="Z541" s="81"/>
      <c r="AA541" s="87" t="s">
        <v>1608</v>
      </c>
      <c r="AB541" s="87" t="s">
        <v>1605</v>
      </c>
      <c r="AC541" s="81" t="b">
        <v>0</v>
      </c>
      <c r="AD541" s="81">
        <v>0</v>
      </c>
      <c r="AE541" s="87" t="s">
        <v>1856</v>
      </c>
      <c r="AF541" s="81" t="b">
        <v>0</v>
      </c>
      <c r="AG541" s="81" t="s">
        <v>1864</v>
      </c>
      <c r="AH541" s="81"/>
      <c r="AI541" s="87" t="s">
        <v>1832</v>
      </c>
      <c r="AJ541" s="81" t="b">
        <v>0</v>
      </c>
      <c r="AK541" s="81">
        <v>0</v>
      </c>
      <c r="AL541" s="87" t="s">
        <v>1832</v>
      </c>
      <c r="AM541" s="81" t="s">
        <v>1881</v>
      </c>
      <c r="AN541" s="81" t="b">
        <v>0</v>
      </c>
      <c r="AO541" s="87" t="s">
        <v>1605</v>
      </c>
      <c r="AP541" s="81" t="s">
        <v>176</v>
      </c>
      <c r="AQ541" s="81">
        <v>0</v>
      </c>
      <c r="AR541" s="81">
        <v>0</v>
      </c>
      <c r="AS541" s="81"/>
      <c r="AT541" s="81"/>
      <c r="AU541" s="81"/>
      <c r="AV541" s="81"/>
      <c r="AW541" s="81"/>
      <c r="AX541" s="81"/>
      <c r="AY541" s="81"/>
      <c r="AZ541" s="81"/>
      <c r="BA541">
        <v>2</v>
      </c>
      <c r="BB541" s="80" t="str">
        <f>REPLACE(INDEX(GroupVertices[Group],MATCH(Edges[[#This Row],[Vertex 1]],GroupVertices[Vertex],0)),1,1,"")</f>
        <v>1</v>
      </c>
      <c r="BC541" s="80" t="str">
        <f>REPLACE(INDEX(GroupVertices[Group],MATCH(Edges[[#This Row],[Vertex 2]],GroupVertices[Vertex],0)),1,1,"")</f>
        <v>1</v>
      </c>
    </row>
    <row r="542" spans="1:55" ht="15">
      <c r="A542" s="66" t="s">
        <v>212</v>
      </c>
      <c r="B542" s="66" t="s">
        <v>385</v>
      </c>
      <c r="C542" s="67" t="s">
        <v>3307</v>
      </c>
      <c r="D542" s="68">
        <v>3</v>
      </c>
      <c r="E542" s="69" t="s">
        <v>132</v>
      </c>
      <c r="F542" s="70">
        <v>35</v>
      </c>
      <c r="G542" s="67"/>
      <c r="H542" s="71"/>
      <c r="I542" s="72"/>
      <c r="J542" s="72"/>
      <c r="K542" s="34"/>
      <c r="L542" s="79">
        <v>542</v>
      </c>
      <c r="M542" s="79"/>
      <c r="N542" s="74"/>
      <c r="O542" s="81" t="s">
        <v>394</v>
      </c>
      <c r="P542" s="83">
        <v>43650.87572916667</v>
      </c>
      <c r="Q542" s="81" t="s">
        <v>516</v>
      </c>
      <c r="R542" s="85" t="s">
        <v>706</v>
      </c>
      <c r="S542" s="81" t="s">
        <v>761</v>
      </c>
      <c r="T542" s="81"/>
      <c r="U542" s="81"/>
      <c r="V542" s="85" t="s">
        <v>986</v>
      </c>
      <c r="W542" s="83">
        <v>43650.87572916667</v>
      </c>
      <c r="X542" s="85" t="s">
        <v>1201</v>
      </c>
      <c r="Y542" s="81"/>
      <c r="Z542" s="81"/>
      <c r="AA542" s="87" t="s">
        <v>1609</v>
      </c>
      <c r="AB542" s="81"/>
      <c r="AC542" s="81" t="b">
        <v>0</v>
      </c>
      <c r="AD542" s="81">
        <v>2</v>
      </c>
      <c r="AE542" s="87" t="s">
        <v>1832</v>
      </c>
      <c r="AF542" s="81" t="b">
        <v>0</v>
      </c>
      <c r="AG542" s="81" t="s">
        <v>1864</v>
      </c>
      <c r="AH542" s="81"/>
      <c r="AI542" s="87" t="s">
        <v>1832</v>
      </c>
      <c r="AJ542" s="81" t="b">
        <v>0</v>
      </c>
      <c r="AK542" s="81">
        <v>1</v>
      </c>
      <c r="AL542" s="87" t="s">
        <v>1832</v>
      </c>
      <c r="AM542" s="81" t="s">
        <v>1881</v>
      </c>
      <c r="AN542" s="81" t="b">
        <v>0</v>
      </c>
      <c r="AO542" s="87" t="s">
        <v>1609</v>
      </c>
      <c r="AP542" s="81" t="s">
        <v>1901</v>
      </c>
      <c r="AQ542" s="81">
        <v>0</v>
      </c>
      <c r="AR542" s="81">
        <v>0</v>
      </c>
      <c r="AS542" s="81" t="s">
        <v>1906</v>
      </c>
      <c r="AT542" s="81" t="s">
        <v>1910</v>
      </c>
      <c r="AU542" s="81" t="s">
        <v>1914</v>
      </c>
      <c r="AV542" s="81" t="s">
        <v>1919</v>
      </c>
      <c r="AW542" s="81" t="s">
        <v>1924</v>
      </c>
      <c r="AX542" s="81" t="s">
        <v>1929</v>
      </c>
      <c r="AY542" s="81" t="s">
        <v>1930</v>
      </c>
      <c r="AZ542" s="85" t="s">
        <v>1935</v>
      </c>
      <c r="BA542">
        <v>1</v>
      </c>
      <c r="BB542" s="80" t="str">
        <f>REPLACE(INDEX(GroupVertices[Group],MATCH(Edges[[#This Row],[Vertex 1]],GroupVertices[Vertex],0)),1,1,"")</f>
        <v>5</v>
      </c>
      <c r="BC542" s="80" t="str">
        <f>REPLACE(INDEX(GroupVertices[Group],MATCH(Edges[[#This Row],[Vertex 2]],GroupVertices[Vertex],0)),1,1,"")</f>
        <v>5</v>
      </c>
    </row>
    <row r="543" spans="1:55" ht="15">
      <c r="A543" s="66" t="s">
        <v>303</v>
      </c>
      <c r="B543" s="66" t="s">
        <v>385</v>
      </c>
      <c r="C543" s="67" t="s">
        <v>3307</v>
      </c>
      <c r="D543" s="68">
        <v>3</v>
      </c>
      <c r="E543" s="69" t="s">
        <v>132</v>
      </c>
      <c r="F543" s="70">
        <v>35</v>
      </c>
      <c r="G543" s="67"/>
      <c r="H543" s="71"/>
      <c r="I543" s="72"/>
      <c r="J543" s="72"/>
      <c r="K543" s="34"/>
      <c r="L543" s="79">
        <v>543</v>
      </c>
      <c r="M543" s="79"/>
      <c r="N543" s="74"/>
      <c r="O543" s="81" t="s">
        <v>394</v>
      </c>
      <c r="P543" s="83">
        <v>43650.89482638889</v>
      </c>
      <c r="Q543" s="81" t="s">
        <v>517</v>
      </c>
      <c r="R543" s="85" t="s">
        <v>706</v>
      </c>
      <c r="S543" s="81" t="s">
        <v>761</v>
      </c>
      <c r="T543" s="81"/>
      <c r="U543" s="81"/>
      <c r="V543" s="85" t="s">
        <v>974</v>
      </c>
      <c r="W543" s="83">
        <v>43650.89482638889</v>
      </c>
      <c r="X543" s="85" t="s">
        <v>1202</v>
      </c>
      <c r="Y543" s="81"/>
      <c r="Z543" s="81"/>
      <c r="AA543" s="87" t="s">
        <v>1610</v>
      </c>
      <c r="AB543" s="81"/>
      <c r="AC543" s="81" t="b">
        <v>0</v>
      </c>
      <c r="AD543" s="81">
        <v>0</v>
      </c>
      <c r="AE543" s="87" t="s">
        <v>1832</v>
      </c>
      <c r="AF543" s="81" t="b">
        <v>0</v>
      </c>
      <c r="AG543" s="81" t="s">
        <v>1864</v>
      </c>
      <c r="AH543" s="81"/>
      <c r="AI543" s="87" t="s">
        <v>1832</v>
      </c>
      <c r="AJ543" s="81" t="b">
        <v>0</v>
      </c>
      <c r="AK543" s="81">
        <v>1</v>
      </c>
      <c r="AL543" s="87" t="s">
        <v>1609</v>
      </c>
      <c r="AM543" s="81" t="s">
        <v>1881</v>
      </c>
      <c r="AN543" s="81" t="b">
        <v>0</v>
      </c>
      <c r="AO543" s="87" t="s">
        <v>1609</v>
      </c>
      <c r="AP543" s="81" t="s">
        <v>176</v>
      </c>
      <c r="AQ543" s="81">
        <v>0</v>
      </c>
      <c r="AR543" s="81">
        <v>0</v>
      </c>
      <c r="AS543" s="81"/>
      <c r="AT543" s="81"/>
      <c r="AU543" s="81"/>
      <c r="AV543" s="81"/>
      <c r="AW543" s="81"/>
      <c r="AX543" s="81"/>
      <c r="AY543" s="81"/>
      <c r="AZ543" s="81"/>
      <c r="BA543">
        <v>1</v>
      </c>
      <c r="BB543" s="80" t="str">
        <f>REPLACE(INDEX(GroupVertices[Group],MATCH(Edges[[#This Row],[Vertex 1]],GroupVertices[Vertex],0)),1,1,"")</f>
        <v>1</v>
      </c>
      <c r="BC543" s="80" t="str">
        <f>REPLACE(INDEX(GroupVertices[Group],MATCH(Edges[[#This Row],[Vertex 2]],GroupVertices[Vertex],0)),1,1,"")</f>
        <v>5</v>
      </c>
    </row>
    <row r="544" spans="1:55" ht="15">
      <c r="A544" s="66" t="s">
        <v>212</v>
      </c>
      <c r="B544" s="66" t="s">
        <v>303</v>
      </c>
      <c r="C544" s="67" t="s">
        <v>3307</v>
      </c>
      <c r="D544" s="68">
        <v>3</v>
      </c>
      <c r="E544" s="69" t="s">
        <v>132</v>
      </c>
      <c r="F544" s="70">
        <v>35</v>
      </c>
      <c r="G544" s="67"/>
      <c r="H544" s="71"/>
      <c r="I544" s="72"/>
      <c r="J544" s="72"/>
      <c r="K544" s="34"/>
      <c r="L544" s="79">
        <v>544</v>
      </c>
      <c r="M544" s="79"/>
      <c r="N544" s="74"/>
      <c r="O544" s="81" t="s">
        <v>394</v>
      </c>
      <c r="P544" s="83">
        <v>43626.71266203704</v>
      </c>
      <c r="Q544" s="81" t="s">
        <v>396</v>
      </c>
      <c r="R544" s="85" t="s">
        <v>678</v>
      </c>
      <c r="S544" s="81" t="s">
        <v>745</v>
      </c>
      <c r="T544" s="81"/>
      <c r="U544" s="85" t="s">
        <v>839</v>
      </c>
      <c r="V544" s="85" t="s">
        <v>839</v>
      </c>
      <c r="W544" s="83">
        <v>43626.71266203704</v>
      </c>
      <c r="X544" s="85" t="s">
        <v>1006</v>
      </c>
      <c r="Y544" s="81"/>
      <c r="Z544" s="81"/>
      <c r="AA544" s="87" t="s">
        <v>1414</v>
      </c>
      <c r="AB544" s="81"/>
      <c r="AC544" s="81" t="b">
        <v>0</v>
      </c>
      <c r="AD544" s="81">
        <v>16</v>
      </c>
      <c r="AE544" s="87" t="s">
        <v>1832</v>
      </c>
      <c r="AF544" s="81" t="b">
        <v>0</v>
      </c>
      <c r="AG544" s="81" t="s">
        <v>1864</v>
      </c>
      <c r="AH544" s="81"/>
      <c r="AI544" s="87" t="s">
        <v>1832</v>
      </c>
      <c r="AJ544" s="81" t="b">
        <v>0</v>
      </c>
      <c r="AK544" s="81">
        <v>6</v>
      </c>
      <c r="AL544" s="87" t="s">
        <v>1832</v>
      </c>
      <c r="AM544" s="81" t="s">
        <v>1879</v>
      </c>
      <c r="AN544" s="81" t="b">
        <v>0</v>
      </c>
      <c r="AO544" s="87" t="s">
        <v>1414</v>
      </c>
      <c r="AP544" s="81" t="s">
        <v>1901</v>
      </c>
      <c r="AQ544" s="81">
        <v>0</v>
      </c>
      <c r="AR544" s="81">
        <v>0</v>
      </c>
      <c r="AS544" s="81"/>
      <c r="AT544" s="81"/>
      <c r="AU544" s="81"/>
      <c r="AV544" s="81"/>
      <c r="AW544" s="81"/>
      <c r="AX544" s="81"/>
      <c r="AY544" s="81"/>
      <c r="AZ544" s="81"/>
      <c r="BA544">
        <v>1</v>
      </c>
      <c r="BB544" s="80" t="str">
        <f>REPLACE(INDEX(GroupVertices[Group],MATCH(Edges[[#This Row],[Vertex 1]],GroupVertices[Vertex],0)),1,1,"")</f>
        <v>5</v>
      </c>
      <c r="BC544" s="80" t="str">
        <f>REPLACE(INDEX(GroupVertices[Group],MATCH(Edges[[#This Row],[Vertex 2]],GroupVertices[Vertex],0)),1,1,"")</f>
        <v>1</v>
      </c>
    </row>
    <row r="545" spans="1:55" ht="15">
      <c r="A545" s="66" t="s">
        <v>303</v>
      </c>
      <c r="B545" s="66" t="s">
        <v>212</v>
      </c>
      <c r="C545" s="67" t="s">
        <v>3307</v>
      </c>
      <c r="D545" s="68">
        <v>3</v>
      </c>
      <c r="E545" s="69" t="s">
        <v>132</v>
      </c>
      <c r="F545" s="70">
        <v>35</v>
      </c>
      <c r="G545" s="67"/>
      <c r="H545" s="71"/>
      <c r="I545" s="72"/>
      <c r="J545" s="72"/>
      <c r="K545" s="34"/>
      <c r="L545" s="79">
        <v>545</v>
      </c>
      <c r="M545" s="79"/>
      <c r="N545" s="74"/>
      <c r="O545" s="81" t="s">
        <v>394</v>
      </c>
      <c r="P545" s="83">
        <v>43650.89482638889</v>
      </c>
      <c r="Q545" s="81" t="s">
        <v>517</v>
      </c>
      <c r="R545" s="85" t="s">
        <v>706</v>
      </c>
      <c r="S545" s="81" t="s">
        <v>761</v>
      </c>
      <c r="T545" s="81"/>
      <c r="U545" s="81"/>
      <c r="V545" s="85" t="s">
        <v>974</v>
      </c>
      <c r="W545" s="83">
        <v>43650.89482638889</v>
      </c>
      <c r="X545" s="85" t="s">
        <v>1202</v>
      </c>
      <c r="Y545" s="81"/>
      <c r="Z545" s="81"/>
      <c r="AA545" s="87" t="s">
        <v>1610</v>
      </c>
      <c r="AB545" s="81"/>
      <c r="AC545" s="81" t="b">
        <v>0</v>
      </c>
      <c r="AD545" s="81">
        <v>0</v>
      </c>
      <c r="AE545" s="87" t="s">
        <v>1832</v>
      </c>
      <c r="AF545" s="81" t="b">
        <v>0</v>
      </c>
      <c r="AG545" s="81" t="s">
        <v>1864</v>
      </c>
      <c r="AH545" s="81"/>
      <c r="AI545" s="87" t="s">
        <v>1832</v>
      </c>
      <c r="AJ545" s="81" t="b">
        <v>0</v>
      </c>
      <c r="AK545" s="81">
        <v>1</v>
      </c>
      <c r="AL545" s="87" t="s">
        <v>1609</v>
      </c>
      <c r="AM545" s="81" t="s">
        <v>1881</v>
      </c>
      <c r="AN545" s="81" t="b">
        <v>0</v>
      </c>
      <c r="AO545" s="87" t="s">
        <v>1609</v>
      </c>
      <c r="AP545" s="81" t="s">
        <v>176</v>
      </c>
      <c r="AQ545" s="81">
        <v>0</v>
      </c>
      <c r="AR545" s="81">
        <v>0</v>
      </c>
      <c r="AS545" s="81"/>
      <c r="AT545" s="81"/>
      <c r="AU545" s="81"/>
      <c r="AV545" s="81"/>
      <c r="AW545" s="81"/>
      <c r="AX545" s="81"/>
      <c r="AY545" s="81"/>
      <c r="AZ545" s="81"/>
      <c r="BA545">
        <v>1</v>
      </c>
      <c r="BB545" s="80" t="str">
        <f>REPLACE(INDEX(GroupVertices[Group],MATCH(Edges[[#This Row],[Vertex 1]],GroupVertices[Vertex],0)),1,1,"")</f>
        <v>1</v>
      </c>
      <c r="BC545" s="80" t="str">
        <f>REPLACE(INDEX(GroupVertices[Group],MATCH(Edges[[#This Row],[Vertex 2]],GroupVertices[Vertex],0)),1,1,"")</f>
        <v>5</v>
      </c>
    </row>
    <row r="546" spans="1:55" ht="15">
      <c r="A546" s="66" t="s">
        <v>256</v>
      </c>
      <c r="B546" s="66" t="s">
        <v>303</v>
      </c>
      <c r="C546" s="67" t="s">
        <v>3308</v>
      </c>
      <c r="D546" s="68">
        <v>3.466666666666667</v>
      </c>
      <c r="E546" s="69" t="s">
        <v>136</v>
      </c>
      <c r="F546" s="70">
        <v>33.46666666666667</v>
      </c>
      <c r="G546" s="67"/>
      <c r="H546" s="71"/>
      <c r="I546" s="72"/>
      <c r="J546" s="72"/>
      <c r="K546" s="34"/>
      <c r="L546" s="79">
        <v>546</v>
      </c>
      <c r="M546" s="79"/>
      <c r="N546" s="74"/>
      <c r="O546" s="81" t="s">
        <v>394</v>
      </c>
      <c r="P546" s="83">
        <v>43621.61619212963</v>
      </c>
      <c r="Q546" s="81" t="s">
        <v>422</v>
      </c>
      <c r="R546" s="85" t="s">
        <v>688</v>
      </c>
      <c r="S546" s="81" t="s">
        <v>751</v>
      </c>
      <c r="T546" s="81" t="s">
        <v>779</v>
      </c>
      <c r="U546" s="81"/>
      <c r="V546" s="85" t="s">
        <v>929</v>
      </c>
      <c r="W546" s="83">
        <v>43621.61619212963</v>
      </c>
      <c r="X546" s="85" t="s">
        <v>1052</v>
      </c>
      <c r="Y546" s="81"/>
      <c r="Z546" s="81"/>
      <c r="AA546" s="87" t="s">
        <v>1460</v>
      </c>
      <c r="AB546" s="81"/>
      <c r="AC546" s="81" t="b">
        <v>0</v>
      </c>
      <c r="AD546" s="81">
        <v>9</v>
      </c>
      <c r="AE546" s="87" t="s">
        <v>1832</v>
      </c>
      <c r="AF546" s="81" t="b">
        <v>0</v>
      </c>
      <c r="AG546" s="81" t="s">
        <v>1864</v>
      </c>
      <c r="AH546" s="81"/>
      <c r="AI546" s="87" t="s">
        <v>1832</v>
      </c>
      <c r="AJ546" s="81" t="b">
        <v>0</v>
      </c>
      <c r="AK546" s="81">
        <v>8</v>
      </c>
      <c r="AL546" s="87" t="s">
        <v>1832</v>
      </c>
      <c r="AM546" s="81" t="s">
        <v>1887</v>
      </c>
      <c r="AN546" s="81" t="b">
        <v>0</v>
      </c>
      <c r="AO546" s="87" t="s">
        <v>1460</v>
      </c>
      <c r="AP546" s="81" t="s">
        <v>1901</v>
      </c>
      <c r="AQ546" s="81">
        <v>0</v>
      </c>
      <c r="AR546" s="81">
        <v>0</v>
      </c>
      <c r="AS546" s="81"/>
      <c r="AT546" s="81"/>
      <c r="AU546" s="81"/>
      <c r="AV546" s="81"/>
      <c r="AW546" s="81"/>
      <c r="AX546" s="81"/>
      <c r="AY546" s="81"/>
      <c r="AZ546" s="81"/>
      <c r="BA546">
        <v>2</v>
      </c>
      <c r="BB546" s="80" t="str">
        <f>REPLACE(INDEX(GroupVertices[Group],MATCH(Edges[[#This Row],[Vertex 1]],GroupVertices[Vertex],0)),1,1,"")</f>
        <v>2</v>
      </c>
      <c r="BC546" s="80" t="str">
        <f>REPLACE(INDEX(GroupVertices[Group],MATCH(Edges[[#This Row],[Vertex 2]],GroupVertices[Vertex],0)),1,1,"")</f>
        <v>1</v>
      </c>
    </row>
    <row r="547" spans="1:55" ht="15">
      <c r="A547" s="66" t="s">
        <v>256</v>
      </c>
      <c r="B547" s="66" t="s">
        <v>328</v>
      </c>
      <c r="C547" s="67" t="s">
        <v>3308</v>
      </c>
      <c r="D547" s="68">
        <v>3.466666666666667</v>
      </c>
      <c r="E547" s="69" t="s">
        <v>136</v>
      </c>
      <c r="F547" s="70">
        <v>33.46666666666667</v>
      </c>
      <c r="G547" s="67"/>
      <c r="H547" s="71"/>
      <c r="I547" s="72"/>
      <c r="J547" s="72"/>
      <c r="K547" s="34"/>
      <c r="L547" s="79">
        <v>547</v>
      </c>
      <c r="M547" s="79"/>
      <c r="N547" s="74"/>
      <c r="O547" s="81" t="s">
        <v>394</v>
      </c>
      <c r="P547" s="83">
        <v>43621.61619212963</v>
      </c>
      <c r="Q547" s="81" t="s">
        <v>422</v>
      </c>
      <c r="R547" s="85" t="s">
        <v>688</v>
      </c>
      <c r="S547" s="81" t="s">
        <v>751</v>
      </c>
      <c r="T547" s="81" t="s">
        <v>779</v>
      </c>
      <c r="U547" s="81"/>
      <c r="V547" s="85" t="s">
        <v>929</v>
      </c>
      <c r="W547" s="83">
        <v>43621.61619212963</v>
      </c>
      <c r="X547" s="85" t="s">
        <v>1052</v>
      </c>
      <c r="Y547" s="81"/>
      <c r="Z547" s="81"/>
      <c r="AA547" s="87" t="s">
        <v>1460</v>
      </c>
      <c r="AB547" s="81"/>
      <c r="AC547" s="81" t="b">
        <v>0</v>
      </c>
      <c r="AD547" s="81">
        <v>9</v>
      </c>
      <c r="AE547" s="87" t="s">
        <v>1832</v>
      </c>
      <c r="AF547" s="81" t="b">
        <v>0</v>
      </c>
      <c r="AG547" s="81" t="s">
        <v>1864</v>
      </c>
      <c r="AH547" s="81"/>
      <c r="AI547" s="87" t="s">
        <v>1832</v>
      </c>
      <c r="AJ547" s="81" t="b">
        <v>0</v>
      </c>
      <c r="AK547" s="81">
        <v>8</v>
      </c>
      <c r="AL547" s="87" t="s">
        <v>1832</v>
      </c>
      <c r="AM547" s="81" t="s">
        <v>1887</v>
      </c>
      <c r="AN547" s="81" t="b">
        <v>0</v>
      </c>
      <c r="AO547" s="87" t="s">
        <v>1460</v>
      </c>
      <c r="AP547" s="81" t="s">
        <v>1901</v>
      </c>
      <c r="AQ547" s="81">
        <v>0</v>
      </c>
      <c r="AR547" s="81">
        <v>0</v>
      </c>
      <c r="AS547" s="81"/>
      <c r="AT547" s="81"/>
      <c r="AU547" s="81"/>
      <c r="AV547" s="81"/>
      <c r="AW547" s="81"/>
      <c r="AX547" s="81"/>
      <c r="AY547" s="81"/>
      <c r="AZ547" s="81"/>
      <c r="BA547">
        <v>2</v>
      </c>
      <c r="BB547" s="80" t="str">
        <f>REPLACE(INDEX(GroupVertices[Group],MATCH(Edges[[#This Row],[Vertex 1]],GroupVertices[Vertex],0)),1,1,"")</f>
        <v>2</v>
      </c>
      <c r="BC547" s="80" t="str">
        <f>REPLACE(INDEX(GroupVertices[Group],MATCH(Edges[[#This Row],[Vertex 2]],GroupVertices[Vertex],0)),1,1,"")</f>
        <v>2</v>
      </c>
    </row>
    <row r="548" spans="1:55" ht="15">
      <c r="A548" s="66" t="s">
        <v>256</v>
      </c>
      <c r="B548" s="66" t="s">
        <v>328</v>
      </c>
      <c r="C548" s="67" t="s">
        <v>3308</v>
      </c>
      <c r="D548" s="68">
        <v>3.466666666666667</v>
      </c>
      <c r="E548" s="69" t="s">
        <v>136</v>
      </c>
      <c r="F548" s="70">
        <v>33.46666666666667</v>
      </c>
      <c r="G548" s="67"/>
      <c r="H548" s="71"/>
      <c r="I548" s="72"/>
      <c r="J548" s="72"/>
      <c r="K548" s="34"/>
      <c r="L548" s="79">
        <v>548</v>
      </c>
      <c r="M548" s="79"/>
      <c r="N548" s="74"/>
      <c r="O548" s="81" t="s">
        <v>394</v>
      </c>
      <c r="P548" s="83">
        <v>43649.58451388889</v>
      </c>
      <c r="Q548" s="81" t="s">
        <v>518</v>
      </c>
      <c r="R548" s="81"/>
      <c r="S548" s="81"/>
      <c r="T548" s="81"/>
      <c r="U548" s="81"/>
      <c r="V548" s="85" t="s">
        <v>929</v>
      </c>
      <c r="W548" s="83">
        <v>43649.58451388889</v>
      </c>
      <c r="X548" s="85" t="s">
        <v>1203</v>
      </c>
      <c r="Y548" s="81"/>
      <c r="Z548" s="81"/>
      <c r="AA548" s="87" t="s">
        <v>1611</v>
      </c>
      <c r="AB548" s="81"/>
      <c r="AC548" s="81" t="b">
        <v>0</v>
      </c>
      <c r="AD548" s="81">
        <v>0</v>
      </c>
      <c r="AE548" s="87" t="s">
        <v>1832</v>
      </c>
      <c r="AF548" s="81" t="b">
        <v>0</v>
      </c>
      <c r="AG548" s="81" t="s">
        <v>1864</v>
      </c>
      <c r="AH548" s="81"/>
      <c r="AI548" s="87" t="s">
        <v>1832</v>
      </c>
      <c r="AJ548" s="81" t="b">
        <v>0</v>
      </c>
      <c r="AK548" s="81">
        <v>8</v>
      </c>
      <c r="AL548" s="87" t="s">
        <v>1460</v>
      </c>
      <c r="AM548" s="81" t="s">
        <v>1887</v>
      </c>
      <c r="AN548" s="81" t="b">
        <v>0</v>
      </c>
      <c r="AO548" s="87" t="s">
        <v>1460</v>
      </c>
      <c r="AP548" s="81" t="s">
        <v>176</v>
      </c>
      <c r="AQ548" s="81">
        <v>0</v>
      </c>
      <c r="AR548" s="81">
        <v>0</v>
      </c>
      <c r="AS548" s="81"/>
      <c r="AT548" s="81"/>
      <c r="AU548" s="81"/>
      <c r="AV548" s="81"/>
      <c r="AW548" s="81"/>
      <c r="AX548" s="81"/>
      <c r="AY548" s="81"/>
      <c r="AZ548" s="81"/>
      <c r="BA548">
        <v>2</v>
      </c>
      <c r="BB548" s="80" t="str">
        <f>REPLACE(INDEX(GroupVertices[Group],MATCH(Edges[[#This Row],[Vertex 1]],GroupVertices[Vertex],0)),1,1,"")</f>
        <v>2</v>
      </c>
      <c r="BC548" s="80" t="str">
        <f>REPLACE(INDEX(GroupVertices[Group],MATCH(Edges[[#This Row],[Vertex 2]],GroupVertices[Vertex],0)),1,1,"")</f>
        <v>2</v>
      </c>
    </row>
    <row r="549" spans="1:55" ht="15">
      <c r="A549" s="66" t="s">
        <v>256</v>
      </c>
      <c r="B549" s="66" t="s">
        <v>337</v>
      </c>
      <c r="C549" s="67" t="s">
        <v>3307</v>
      </c>
      <c r="D549" s="68">
        <v>3</v>
      </c>
      <c r="E549" s="69" t="s">
        <v>132</v>
      </c>
      <c r="F549" s="70">
        <v>35</v>
      </c>
      <c r="G549" s="67"/>
      <c r="H549" s="71"/>
      <c r="I549" s="72"/>
      <c r="J549" s="72"/>
      <c r="K549" s="34"/>
      <c r="L549" s="79">
        <v>549</v>
      </c>
      <c r="M549" s="79"/>
      <c r="N549" s="74"/>
      <c r="O549" s="81" t="s">
        <v>394</v>
      </c>
      <c r="P549" s="83">
        <v>43651.357777777775</v>
      </c>
      <c r="Q549" s="81" t="s">
        <v>519</v>
      </c>
      <c r="R549" s="85" t="s">
        <v>707</v>
      </c>
      <c r="S549" s="81" t="s">
        <v>746</v>
      </c>
      <c r="T549" s="81" t="s">
        <v>806</v>
      </c>
      <c r="U549" s="81"/>
      <c r="V549" s="85" t="s">
        <v>929</v>
      </c>
      <c r="W549" s="83">
        <v>43651.357777777775</v>
      </c>
      <c r="X549" s="85" t="s">
        <v>1204</v>
      </c>
      <c r="Y549" s="81"/>
      <c r="Z549" s="81"/>
      <c r="AA549" s="87" t="s">
        <v>1612</v>
      </c>
      <c r="AB549" s="81"/>
      <c r="AC549" s="81" t="b">
        <v>0</v>
      </c>
      <c r="AD549" s="81">
        <v>9</v>
      </c>
      <c r="AE549" s="87" t="s">
        <v>1832</v>
      </c>
      <c r="AF549" s="81" t="b">
        <v>0</v>
      </c>
      <c r="AG549" s="81" t="s">
        <v>1864</v>
      </c>
      <c r="AH549" s="81"/>
      <c r="AI549" s="87" t="s">
        <v>1832</v>
      </c>
      <c r="AJ549" s="81" t="b">
        <v>0</v>
      </c>
      <c r="AK549" s="81">
        <v>7</v>
      </c>
      <c r="AL549" s="87" t="s">
        <v>1832</v>
      </c>
      <c r="AM549" s="81" t="s">
        <v>1887</v>
      </c>
      <c r="AN549" s="81" t="b">
        <v>0</v>
      </c>
      <c r="AO549" s="87" t="s">
        <v>1612</v>
      </c>
      <c r="AP549" s="81" t="s">
        <v>176</v>
      </c>
      <c r="AQ549" s="81">
        <v>0</v>
      </c>
      <c r="AR549" s="81">
        <v>0</v>
      </c>
      <c r="AS549" s="81"/>
      <c r="AT549" s="81"/>
      <c r="AU549" s="81"/>
      <c r="AV549" s="81"/>
      <c r="AW549" s="81"/>
      <c r="AX549" s="81"/>
      <c r="AY549" s="81"/>
      <c r="AZ549" s="81"/>
      <c r="BA549">
        <v>1</v>
      </c>
      <c r="BB549" s="80" t="str">
        <f>REPLACE(INDEX(GroupVertices[Group],MATCH(Edges[[#This Row],[Vertex 1]],GroupVertices[Vertex],0)),1,1,"")</f>
        <v>2</v>
      </c>
      <c r="BC549" s="80" t="str">
        <f>REPLACE(INDEX(GroupVertices[Group],MATCH(Edges[[#This Row],[Vertex 2]],GroupVertices[Vertex],0)),1,1,"")</f>
        <v>2</v>
      </c>
    </row>
    <row r="550" spans="1:55" ht="15">
      <c r="A550" s="66" t="s">
        <v>256</v>
      </c>
      <c r="B550" s="66" t="s">
        <v>303</v>
      </c>
      <c r="C550" s="67" t="s">
        <v>3308</v>
      </c>
      <c r="D550" s="68">
        <v>3.466666666666667</v>
      </c>
      <c r="E550" s="69" t="s">
        <v>136</v>
      </c>
      <c r="F550" s="70">
        <v>33.46666666666667</v>
      </c>
      <c r="G550" s="67"/>
      <c r="H550" s="71"/>
      <c r="I550" s="72"/>
      <c r="J550" s="72"/>
      <c r="K550" s="34"/>
      <c r="L550" s="79">
        <v>550</v>
      </c>
      <c r="M550" s="79"/>
      <c r="N550" s="74"/>
      <c r="O550" s="81" t="s">
        <v>394</v>
      </c>
      <c r="P550" s="83">
        <v>43651.357777777775</v>
      </c>
      <c r="Q550" s="81" t="s">
        <v>519</v>
      </c>
      <c r="R550" s="85" t="s">
        <v>707</v>
      </c>
      <c r="S550" s="81" t="s">
        <v>746</v>
      </c>
      <c r="T550" s="81" t="s">
        <v>806</v>
      </c>
      <c r="U550" s="81"/>
      <c r="V550" s="85" t="s">
        <v>929</v>
      </c>
      <c r="W550" s="83">
        <v>43651.357777777775</v>
      </c>
      <c r="X550" s="85" t="s">
        <v>1204</v>
      </c>
      <c r="Y550" s="81"/>
      <c r="Z550" s="81"/>
      <c r="AA550" s="87" t="s">
        <v>1612</v>
      </c>
      <c r="AB550" s="81"/>
      <c r="AC550" s="81" t="b">
        <v>0</v>
      </c>
      <c r="AD550" s="81">
        <v>9</v>
      </c>
      <c r="AE550" s="87" t="s">
        <v>1832</v>
      </c>
      <c r="AF550" s="81" t="b">
        <v>0</v>
      </c>
      <c r="AG550" s="81" t="s">
        <v>1864</v>
      </c>
      <c r="AH550" s="81"/>
      <c r="AI550" s="87" t="s">
        <v>1832</v>
      </c>
      <c r="AJ550" s="81" t="b">
        <v>0</v>
      </c>
      <c r="AK550" s="81">
        <v>7</v>
      </c>
      <c r="AL550" s="87" t="s">
        <v>1832</v>
      </c>
      <c r="AM550" s="81" t="s">
        <v>1887</v>
      </c>
      <c r="AN550" s="81" t="b">
        <v>0</v>
      </c>
      <c r="AO550" s="87" t="s">
        <v>1612</v>
      </c>
      <c r="AP550" s="81" t="s">
        <v>176</v>
      </c>
      <c r="AQ550" s="81">
        <v>0</v>
      </c>
      <c r="AR550" s="81">
        <v>0</v>
      </c>
      <c r="AS550" s="81"/>
      <c r="AT550" s="81"/>
      <c r="AU550" s="81"/>
      <c r="AV550" s="81"/>
      <c r="AW550" s="81"/>
      <c r="AX550" s="81"/>
      <c r="AY550" s="81"/>
      <c r="AZ550" s="81"/>
      <c r="BA550">
        <v>2</v>
      </c>
      <c r="BB550" s="80" t="str">
        <f>REPLACE(INDEX(GroupVertices[Group],MATCH(Edges[[#This Row],[Vertex 1]],GroupVertices[Vertex],0)),1,1,"")</f>
        <v>2</v>
      </c>
      <c r="BC550" s="80" t="str">
        <f>REPLACE(INDEX(GroupVertices[Group],MATCH(Edges[[#This Row],[Vertex 2]],GroupVertices[Vertex],0)),1,1,"")</f>
        <v>1</v>
      </c>
    </row>
    <row r="551" spans="1:55" ht="15">
      <c r="A551" s="66" t="s">
        <v>308</v>
      </c>
      <c r="B551" s="66" t="s">
        <v>256</v>
      </c>
      <c r="C551" s="67" t="s">
        <v>3307</v>
      </c>
      <c r="D551" s="68">
        <v>3</v>
      </c>
      <c r="E551" s="69" t="s">
        <v>132</v>
      </c>
      <c r="F551" s="70">
        <v>35</v>
      </c>
      <c r="G551" s="67"/>
      <c r="H551" s="71"/>
      <c r="I551" s="72"/>
      <c r="J551" s="72"/>
      <c r="K551" s="34"/>
      <c r="L551" s="79">
        <v>551</v>
      </c>
      <c r="M551" s="79"/>
      <c r="N551" s="74"/>
      <c r="O551" s="81" t="s">
        <v>394</v>
      </c>
      <c r="P551" s="83">
        <v>43651.406180555554</v>
      </c>
      <c r="Q551" s="81" t="s">
        <v>423</v>
      </c>
      <c r="R551" s="81"/>
      <c r="S551" s="81"/>
      <c r="T551" s="81"/>
      <c r="U551" s="81"/>
      <c r="V551" s="85" t="s">
        <v>976</v>
      </c>
      <c r="W551" s="83">
        <v>43651.406180555554</v>
      </c>
      <c r="X551" s="85" t="s">
        <v>1205</v>
      </c>
      <c r="Y551" s="81"/>
      <c r="Z551" s="81"/>
      <c r="AA551" s="87" t="s">
        <v>1613</v>
      </c>
      <c r="AB551" s="81"/>
      <c r="AC551" s="81" t="b">
        <v>0</v>
      </c>
      <c r="AD551" s="81">
        <v>0</v>
      </c>
      <c r="AE551" s="87" t="s">
        <v>1832</v>
      </c>
      <c r="AF551" s="81" t="b">
        <v>0</v>
      </c>
      <c r="AG551" s="81" t="s">
        <v>1864</v>
      </c>
      <c r="AH551" s="81"/>
      <c r="AI551" s="87" t="s">
        <v>1832</v>
      </c>
      <c r="AJ551" s="81" t="b">
        <v>0</v>
      </c>
      <c r="AK551" s="81">
        <v>7</v>
      </c>
      <c r="AL551" s="87" t="s">
        <v>1612</v>
      </c>
      <c r="AM551" s="81" t="s">
        <v>1881</v>
      </c>
      <c r="AN551" s="81" t="b">
        <v>0</v>
      </c>
      <c r="AO551" s="87" t="s">
        <v>1612</v>
      </c>
      <c r="AP551" s="81" t="s">
        <v>176</v>
      </c>
      <c r="AQ551" s="81">
        <v>0</v>
      </c>
      <c r="AR551" s="81">
        <v>0</v>
      </c>
      <c r="AS551" s="81"/>
      <c r="AT551" s="81"/>
      <c r="AU551" s="81"/>
      <c r="AV551" s="81"/>
      <c r="AW551" s="81"/>
      <c r="AX551" s="81"/>
      <c r="AY551" s="81"/>
      <c r="AZ551" s="81"/>
      <c r="BA551">
        <v>1</v>
      </c>
      <c r="BB551" s="80" t="str">
        <f>REPLACE(INDEX(GroupVertices[Group],MATCH(Edges[[#This Row],[Vertex 1]],GroupVertices[Vertex],0)),1,1,"")</f>
        <v>1</v>
      </c>
      <c r="BC551" s="80" t="str">
        <f>REPLACE(INDEX(GroupVertices[Group],MATCH(Edges[[#This Row],[Vertex 2]],GroupVertices[Vertex],0)),1,1,"")</f>
        <v>2</v>
      </c>
    </row>
    <row r="552" spans="1:55" ht="15">
      <c r="A552" s="66" t="s">
        <v>303</v>
      </c>
      <c r="B552" s="66" t="s">
        <v>256</v>
      </c>
      <c r="C552" s="67" t="s">
        <v>3307</v>
      </c>
      <c r="D552" s="68">
        <v>3</v>
      </c>
      <c r="E552" s="69" t="s">
        <v>132</v>
      </c>
      <c r="F552" s="70">
        <v>35</v>
      </c>
      <c r="G552" s="67"/>
      <c r="H552" s="71"/>
      <c r="I552" s="72"/>
      <c r="J552" s="72"/>
      <c r="K552" s="34"/>
      <c r="L552" s="79">
        <v>552</v>
      </c>
      <c r="M552" s="79"/>
      <c r="N552" s="74"/>
      <c r="O552" s="81" t="s">
        <v>394</v>
      </c>
      <c r="P552" s="83">
        <v>43651.36101851852</v>
      </c>
      <c r="Q552" s="81" t="s">
        <v>423</v>
      </c>
      <c r="R552" s="81"/>
      <c r="S552" s="81"/>
      <c r="T552" s="81"/>
      <c r="U552" s="81"/>
      <c r="V552" s="85" t="s">
        <v>974</v>
      </c>
      <c r="W552" s="83">
        <v>43651.36101851852</v>
      </c>
      <c r="X552" s="85" t="s">
        <v>1206</v>
      </c>
      <c r="Y552" s="81"/>
      <c r="Z552" s="81"/>
      <c r="AA552" s="87" t="s">
        <v>1614</v>
      </c>
      <c r="AB552" s="81"/>
      <c r="AC552" s="81" t="b">
        <v>0</v>
      </c>
      <c r="AD552" s="81">
        <v>0</v>
      </c>
      <c r="AE552" s="87" t="s">
        <v>1832</v>
      </c>
      <c r="AF552" s="81" t="b">
        <v>0</v>
      </c>
      <c r="AG552" s="81" t="s">
        <v>1864</v>
      </c>
      <c r="AH552" s="81"/>
      <c r="AI552" s="87" t="s">
        <v>1832</v>
      </c>
      <c r="AJ552" s="81" t="b">
        <v>0</v>
      </c>
      <c r="AK552" s="81">
        <v>7</v>
      </c>
      <c r="AL552" s="87" t="s">
        <v>1612</v>
      </c>
      <c r="AM552" s="81" t="s">
        <v>1881</v>
      </c>
      <c r="AN552" s="81" t="b">
        <v>0</v>
      </c>
      <c r="AO552" s="87" t="s">
        <v>1612</v>
      </c>
      <c r="AP552" s="81" t="s">
        <v>176</v>
      </c>
      <c r="AQ552" s="81">
        <v>0</v>
      </c>
      <c r="AR552" s="81">
        <v>0</v>
      </c>
      <c r="AS552" s="81"/>
      <c r="AT552" s="81"/>
      <c r="AU552" s="81"/>
      <c r="AV552" s="81"/>
      <c r="AW552" s="81"/>
      <c r="AX552" s="81"/>
      <c r="AY552" s="81"/>
      <c r="AZ552" s="81"/>
      <c r="BA552">
        <v>1</v>
      </c>
      <c r="BB552" s="80" t="str">
        <f>REPLACE(INDEX(GroupVertices[Group],MATCH(Edges[[#This Row],[Vertex 1]],GroupVertices[Vertex],0)),1,1,"")</f>
        <v>1</v>
      </c>
      <c r="BC552" s="80" t="str">
        <f>REPLACE(INDEX(GroupVertices[Group],MATCH(Edges[[#This Row],[Vertex 2]],GroupVertices[Vertex],0)),1,1,"")</f>
        <v>2</v>
      </c>
    </row>
    <row r="553" spans="1:55" ht="15">
      <c r="A553" s="66" t="s">
        <v>318</v>
      </c>
      <c r="B553" s="66" t="s">
        <v>337</v>
      </c>
      <c r="C553" s="67" t="s">
        <v>3310</v>
      </c>
      <c r="D553" s="68">
        <v>3.9333333333333336</v>
      </c>
      <c r="E553" s="69" t="s">
        <v>136</v>
      </c>
      <c r="F553" s="70">
        <v>31.933333333333334</v>
      </c>
      <c r="G553" s="67"/>
      <c r="H553" s="71"/>
      <c r="I553" s="72"/>
      <c r="J553" s="72"/>
      <c r="K553" s="34"/>
      <c r="L553" s="79">
        <v>553</v>
      </c>
      <c r="M553" s="79"/>
      <c r="N553" s="74"/>
      <c r="O553" s="81" t="s">
        <v>394</v>
      </c>
      <c r="P553" s="83">
        <v>43651.53878472222</v>
      </c>
      <c r="Q553" s="81" t="s">
        <v>520</v>
      </c>
      <c r="R553" s="81"/>
      <c r="S553" s="81"/>
      <c r="T553" s="81"/>
      <c r="U553" s="81"/>
      <c r="V553" s="85" t="s">
        <v>987</v>
      </c>
      <c r="W553" s="83">
        <v>43651.53878472222</v>
      </c>
      <c r="X553" s="85" t="s">
        <v>1207</v>
      </c>
      <c r="Y553" s="81"/>
      <c r="Z553" s="81"/>
      <c r="AA553" s="87" t="s">
        <v>1615</v>
      </c>
      <c r="AB553" s="87" t="s">
        <v>1831</v>
      </c>
      <c r="AC553" s="81" t="b">
        <v>0</v>
      </c>
      <c r="AD553" s="81">
        <v>1</v>
      </c>
      <c r="AE553" s="87" t="s">
        <v>1834</v>
      </c>
      <c r="AF553" s="81" t="b">
        <v>0</v>
      </c>
      <c r="AG553" s="81" t="s">
        <v>1864</v>
      </c>
      <c r="AH553" s="81"/>
      <c r="AI553" s="87" t="s">
        <v>1832</v>
      </c>
      <c r="AJ553" s="81" t="b">
        <v>0</v>
      </c>
      <c r="AK553" s="81">
        <v>0</v>
      </c>
      <c r="AL553" s="87" t="s">
        <v>1832</v>
      </c>
      <c r="AM553" s="81" t="s">
        <v>1879</v>
      </c>
      <c r="AN553" s="81" t="b">
        <v>0</v>
      </c>
      <c r="AO553" s="87" t="s">
        <v>1831</v>
      </c>
      <c r="AP553" s="81" t="s">
        <v>176</v>
      </c>
      <c r="AQ553" s="81">
        <v>0</v>
      </c>
      <c r="AR553" s="81">
        <v>0</v>
      </c>
      <c r="AS553" s="81"/>
      <c r="AT553" s="81"/>
      <c r="AU553" s="81"/>
      <c r="AV553" s="81"/>
      <c r="AW553" s="81"/>
      <c r="AX553" s="81"/>
      <c r="AY553" s="81"/>
      <c r="AZ553" s="81"/>
      <c r="BA553">
        <v>3</v>
      </c>
      <c r="BB553" s="80" t="str">
        <f>REPLACE(INDEX(GroupVertices[Group],MATCH(Edges[[#This Row],[Vertex 1]],GroupVertices[Vertex],0)),1,1,"")</f>
        <v>2</v>
      </c>
      <c r="BC553" s="80" t="str">
        <f>REPLACE(INDEX(GroupVertices[Group],MATCH(Edges[[#This Row],[Vertex 2]],GroupVertices[Vertex],0)),1,1,"")</f>
        <v>2</v>
      </c>
    </row>
    <row r="554" spans="1:55" ht="15">
      <c r="A554" s="66" t="s">
        <v>318</v>
      </c>
      <c r="B554" s="66" t="s">
        <v>303</v>
      </c>
      <c r="C554" s="67" t="s">
        <v>3310</v>
      </c>
      <c r="D554" s="68">
        <v>3.9333333333333336</v>
      </c>
      <c r="E554" s="69" t="s">
        <v>136</v>
      </c>
      <c r="F554" s="70">
        <v>31.933333333333334</v>
      </c>
      <c r="G554" s="67"/>
      <c r="H554" s="71"/>
      <c r="I554" s="72"/>
      <c r="J554" s="72"/>
      <c r="K554" s="34"/>
      <c r="L554" s="79">
        <v>554</v>
      </c>
      <c r="M554" s="79"/>
      <c r="N554" s="74"/>
      <c r="O554" s="81" t="s">
        <v>395</v>
      </c>
      <c r="P554" s="83">
        <v>43651.53878472222</v>
      </c>
      <c r="Q554" s="81" t="s">
        <v>520</v>
      </c>
      <c r="R554" s="81"/>
      <c r="S554" s="81"/>
      <c r="T554" s="81"/>
      <c r="U554" s="81"/>
      <c r="V554" s="85" t="s">
        <v>987</v>
      </c>
      <c r="W554" s="83">
        <v>43651.53878472222</v>
      </c>
      <c r="X554" s="85" t="s">
        <v>1207</v>
      </c>
      <c r="Y554" s="81"/>
      <c r="Z554" s="81"/>
      <c r="AA554" s="87" t="s">
        <v>1615</v>
      </c>
      <c r="AB554" s="87" t="s">
        <v>1831</v>
      </c>
      <c r="AC554" s="81" t="b">
        <v>0</v>
      </c>
      <c r="AD554" s="81">
        <v>1</v>
      </c>
      <c r="AE554" s="87" t="s">
        <v>1834</v>
      </c>
      <c r="AF554" s="81" t="b">
        <v>0</v>
      </c>
      <c r="AG554" s="81" t="s">
        <v>1864</v>
      </c>
      <c r="AH554" s="81"/>
      <c r="AI554" s="87" t="s">
        <v>1832</v>
      </c>
      <c r="AJ554" s="81" t="b">
        <v>0</v>
      </c>
      <c r="AK554" s="81">
        <v>0</v>
      </c>
      <c r="AL554" s="87" t="s">
        <v>1832</v>
      </c>
      <c r="AM554" s="81" t="s">
        <v>1879</v>
      </c>
      <c r="AN554" s="81" t="b">
        <v>0</v>
      </c>
      <c r="AO554" s="87" t="s">
        <v>1831</v>
      </c>
      <c r="AP554" s="81" t="s">
        <v>176</v>
      </c>
      <c r="AQ554" s="81">
        <v>0</v>
      </c>
      <c r="AR554" s="81">
        <v>0</v>
      </c>
      <c r="AS554" s="81"/>
      <c r="AT554" s="81"/>
      <c r="AU554" s="81"/>
      <c r="AV554" s="81"/>
      <c r="AW554" s="81"/>
      <c r="AX554" s="81"/>
      <c r="AY554" s="81"/>
      <c r="AZ554" s="81"/>
      <c r="BA554">
        <v>3</v>
      </c>
      <c r="BB554" s="80" t="str">
        <f>REPLACE(INDEX(GroupVertices[Group],MATCH(Edges[[#This Row],[Vertex 1]],GroupVertices[Vertex],0)),1,1,"")</f>
        <v>2</v>
      </c>
      <c r="BC554" s="80" t="str">
        <f>REPLACE(INDEX(GroupVertices[Group],MATCH(Edges[[#This Row],[Vertex 2]],GroupVertices[Vertex],0)),1,1,"")</f>
        <v>1</v>
      </c>
    </row>
    <row r="555" spans="1:55" ht="15">
      <c r="A555" s="66" t="s">
        <v>318</v>
      </c>
      <c r="B555" s="66" t="s">
        <v>337</v>
      </c>
      <c r="C555" s="67" t="s">
        <v>3310</v>
      </c>
      <c r="D555" s="68">
        <v>3.9333333333333336</v>
      </c>
      <c r="E555" s="69" t="s">
        <v>136</v>
      </c>
      <c r="F555" s="70">
        <v>31.933333333333334</v>
      </c>
      <c r="G555" s="67"/>
      <c r="H555" s="71"/>
      <c r="I555" s="72"/>
      <c r="J555" s="72"/>
      <c r="K555" s="34"/>
      <c r="L555" s="79">
        <v>555</v>
      </c>
      <c r="M555" s="79"/>
      <c r="N555" s="74"/>
      <c r="O555" s="81" t="s">
        <v>394</v>
      </c>
      <c r="P555" s="83">
        <v>43651.54583333333</v>
      </c>
      <c r="Q555" s="81" t="s">
        <v>521</v>
      </c>
      <c r="R555" s="81"/>
      <c r="S555" s="81"/>
      <c r="T555" s="81"/>
      <c r="U555" s="81"/>
      <c r="V555" s="85" t="s">
        <v>987</v>
      </c>
      <c r="W555" s="83">
        <v>43651.54583333333</v>
      </c>
      <c r="X555" s="85" t="s">
        <v>1208</v>
      </c>
      <c r="Y555" s="81"/>
      <c r="Z555" s="81"/>
      <c r="AA555" s="87" t="s">
        <v>1616</v>
      </c>
      <c r="AB555" s="87" t="s">
        <v>1618</v>
      </c>
      <c r="AC555" s="81" t="b">
        <v>0</v>
      </c>
      <c r="AD555" s="81">
        <v>1</v>
      </c>
      <c r="AE555" s="87" t="s">
        <v>1834</v>
      </c>
      <c r="AF555" s="81" t="b">
        <v>0</v>
      </c>
      <c r="AG555" s="81" t="s">
        <v>1864</v>
      </c>
      <c r="AH555" s="81"/>
      <c r="AI555" s="87" t="s">
        <v>1832</v>
      </c>
      <c r="AJ555" s="81" t="b">
        <v>0</v>
      </c>
      <c r="AK555" s="81">
        <v>0</v>
      </c>
      <c r="AL555" s="87" t="s">
        <v>1832</v>
      </c>
      <c r="AM555" s="81" t="s">
        <v>1879</v>
      </c>
      <c r="AN555" s="81" t="b">
        <v>0</v>
      </c>
      <c r="AO555" s="87" t="s">
        <v>1618</v>
      </c>
      <c r="AP555" s="81" t="s">
        <v>176</v>
      </c>
      <c r="AQ555" s="81">
        <v>0</v>
      </c>
      <c r="AR555" s="81">
        <v>0</v>
      </c>
      <c r="AS555" s="81"/>
      <c r="AT555" s="81"/>
      <c r="AU555" s="81"/>
      <c r="AV555" s="81"/>
      <c r="AW555" s="81"/>
      <c r="AX555" s="81"/>
      <c r="AY555" s="81"/>
      <c r="AZ555" s="81"/>
      <c r="BA555">
        <v>3</v>
      </c>
      <c r="BB555" s="80" t="str">
        <f>REPLACE(INDEX(GroupVertices[Group],MATCH(Edges[[#This Row],[Vertex 1]],GroupVertices[Vertex],0)),1,1,"")</f>
        <v>2</v>
      </c>
      <c r="BC555" s="80" t="str">
        <f>REPLACE(INDEX(GroupVertices[Group],MATCH(Edges[[#This Row],[Vertex 2]],GroupVertices[Vertex],0)),1,1,"")</f>
        <v>2</v>
      </c>
    </row>
    <row r="556" spans="1:55" ht="15">
      <c r="A556" s="66" t="s">
        <v>318</v>
      </c>
      <c r="B556" s="66" t="s">
        <v>303</v>
      </c>
      <c r="C556" s="67" t="s">
        <v>3310</v>
      </c>
      <c r="D556" s="68">
        <v>3.9333333333333336</v>
      </c>
      <c r="E556" s="69" t="s">
        <v>136</v>
      </c>
      <c r="F556" s="70">
        <v>31.933333333333334</v>
      </c>
      <c r="G556" s="67"/>
      <c r="H556" s="71"/>
      <c r="I556" s="72"/>
      <c r="J556" s="72"/>
      <c r="K556" s="34"/>
      <c r="L556" s="79">
        <v>556</v>
      </c>
      <c r="M556" s="79"/>
      <c r="N556" s="74"/>
      <c r="O556" s="81" t="s">
        <v>395</v>
      </c>
      <c r="P556" s="83">
        <v>43651.54583333333</v>
      </c>
      <c r="Q556" s="81" t="s">
        <v>521</v>
      </c>
      <c r="R556" s="81"/>
      <c r="S556" s="81"/>
      <c r="T556" s="81"/>
      <c r="U556" s="81"/>
      <c r="V556" s="85" t="s">
        <v>987</v>
      </c>
      <c r="W556" s="83">
        <v>43651.54583333333</v>
      </c>
      <c r="X556" s="85" t="s">
        <v>1208</v>
      </c>
      <c r="Y556" s="81"/>
      <c r="Z556" s="81"/>
      <c r="AA556" s="87" t="s">
        <v>1616</v>
      </c>
      <c r="AB556" s="87" t="s">
        <v>1618</v>
      </c>
      <c r="AC556" s="81" t="b">
        <v>0</v>
      </c>
      <c r="AD556" s="81">
        <v>1</v>
      </c>
      <c r="AE556" s="87" t="s">
        <v>1834</v>
      </c>
      <c r="AF556" s="81" t="b">
        <v>0</v>
      </c>
      <c r="AG556" s="81" t="s">
        <v>1864</v>
      </c>
      <c r="AH556" s="81"/>
      <c r="AI556" s="87" t="s">
        <v>1832</v>
      </c>
      <c r="AJ556" s="81" t="b">
        <v>0</v>
      </c>
      <c r="AK556" s="81">
        <v>0</v>
      </c>
      <c r="AL556" s="87" t="s">
        <v>1832</v>
      </c>
      <c r="AM556" s="81" t="s">
        <v>1879</v>
      </c>
      <c r="AN556" s="81" t="b">
        <v>0</v>
      </c>
      <c r="AO556" s="87" t="s">
        <v>1618</v>
      </c>
      <c r="AP556" s="81" t="s">
        <v>176</v>
      </c>
      <c r="AQ556" s="81">
        <v>0</v>
      </c>
      <c r="AR556" s="81">
        <v>0</v>
      </c>
      <c r="AS556" s="81"/>
      <c r="AT556" s="81"/>
      <c r="AU556" s="81"/>
      <c r="AV556" s="81"/>
      <c r="AW556" s="81"/>
      <c r="AX556" s="81"/>
      <c r="AY556" s="81"/>
      <c r="AZ556" s="81"/>
      <c r="BA556">
        <v>3</v>
      </c>
      <c r="BB556" s="80" t="str">
        <f>REPLACE(INDEX(GroupVertices[Group],MATCH(Edges[[#This Row],[Vertex 1]],GroupVertices[Vertex],0)),1,1,"")</f>
        <v>2</v>
      </c>
      <c r="BC556" s="80" t="str">
        <f>REPLACE(INDEX(GroupVertices[Group],MATCH(Edges[[#This Row],[Vertex 2]],GroupVertices[Vertex],0)),1,1,"")</f>
        <v>1</v>
      </c>
    </row>
    <row r="557" spans="1:55" ht="15">
      <c r="A557" s="66" t="s">
        <v>318</v>
      </c>
      <c r="B557" s="66" t="s">
        <v>337</v>
      </c>
      <c r="C557" s="67" t="s">
        <v>3310</v>
      </c>
      <c r="D557" s="68">
        <v>3.9333333333333336</v>
      </c>
      <c r="E557" s="69" t="s">
        <v>136</v>
      </c>
      <c r="F557" s="70">
        <v>31.933333333333334</v>
      </c>
      <c r="G557" s="67"/>
      <c r="H557" s="71"/>
      <c r="I557" s="72"/>
      <c r="J557" s="72"/>
      <c r="K557" s="34"/>
      <c r="L557" s="79">
        <v>557</v>
      </c>
      <c r="M557" s="79"/>
      <c r="N557" s="74"/>
      <c r="O557" s="81" t="s">
        <v>394</v>
      </c>
      <c r="P557" s="83">
        <v>43651.82907407408</v>
      </c>
      <c r="Q557" s="81" t="s">
        <v>522</v>
      </c>
      <c r="R557" s="81"/>
      <c r="S557" s="81"/>
      <c r="T557" s="81"/>
      <c r="U557" s="81"/>
      <c r="V557" s="85" t="s">
        <v>987</v>
      </c>
      <c r="W557" s="83">
        <v>43651.82907407408</v>
      </c>
      <c r="X557" s="85" t="s">
        <v>1209</v>
      </c>
      <c r="Y557" s="81"/>
      <c r="Z557" s="81"/>
      <c r="AA557" s="87" t="s">
        <v>1617</v>
      </c>
      <c r="AB557" s="87" t="s">
        <v>1619</v>
      </c>
      <c r="AC557" s="81" t="b">
        <v>0</v>
      </c>
      <c r="AD557" s="81">
        <v>0</v>
      </c>
      <c r="AE557" s="87" t="s">
        <v>1834</v>
      </c>
      <c r="AF557" s="81" t="b">
        <v>0</v>
      </c>
      <c r="AG557" s="81" t="s">
        <v>1864</v>
      </c>
      <c r="AH557" s="81"/>
      <c r="AI557" s="87" t="s">
        <v>1832</v>
      </c>
      <c r="AJ557" s="81" t="b">
        <v>0</v>
      </c>
      <c r="AK557" s="81">
        <v>0</v>
      </c>
      <c r="AL557" s="87" t="s">
        <v>1832</v>
      </c>
      <c r="AM557" s="81" t="s">
        <v>1880</v>
      </c>
      <c r="AN557" s="81" t="b">
        <v>0</v>
      </c>
      <c r="AO557" s="87" t="s">
        <v>1619</v>
      </c>
      <c r="AP557" s="81" t="s">
        <v>176</v>
      </c>
      <c r="AQ557" s="81">
        <v>0</v>
      </c>
      <c r="AR557" s="81">
        <v>0</v>
      </c>
      <c r="AS557" s="81"/>
      <c r="AT557" s="81"/>
      <c r="AU557" s="81"/>
      <c r="AV557" s="81"/>
      <c r="AW557" s="81"/>
      <c r="AX557" s="81"/>
      <c r="AY557" s="81"/>
      <c r="AZ557" s="81"/>
      <c r="BA557">
        <v>3</v>
      </c>
      <c r="BB557" s="80" t="str">
        <f>REPLACE(INDEX(GroupVertices[Group],MATCH(Edges[[#This Row],[Vertex 1]],GroupVertices[Vertex],0)),1,1,"")</f>
        <v>2</v>
      </c>
      <c r="BC557" s="80" t="str">
        <f>REPLACE(INDEX(GroupVertices[Group],MATCH(Edges[[#This Row],[Vertex 2]],GroupVertices[Vertex],0)),1,1,"")</f>
        <v>2</v>
      </c>
    </row>
    <row r="558" spans="1:55" ht="15">
      <c r="A558" s="66" t="s">
        <v>318</v>
      </c>
      <c r="B558" s="66" t="s">
        <v>303</v>
      </c>
      <c r="C558" s="67" t="s">
        <v>3310</v>
      </c>
      <c r="D558" s="68">
        <v>3.9333333333333336</v>
      </c>
      <c r="E558" s="69" t="s">
        <v>136</v>
      </c>
      <c r="F558" s="70">
        <v>31.933333333333334</v>
      </c>
      <c r="G558" s="67"/>
      <c r="H558" s="71"/>
      <c r="I558" s="72"/>
      <c r="J558" s="72"/>
      <c r="K558" s="34"/>
      <c r="L558" s="79">
        <v>558</v>
      </c>
      <c r="M558" s="79"/>
      <c r="N558" s="74"/>
      <c r="O558" s="81" t="s">
        <v>395</v>
      </c>
      <c r="P558" s="83">
        <v>43651.82907407408</v>
      </c>
      <c r="Q558" s="81" t="s">
        <v>522</v>
      </c>
      <c r="R558" s="81"/>
      <c r="S558" s="81"/>
      <c r="T558" s="81"/>
      <c r="U558" s="81"/>
      <c r="V558" s="85" t="s">
        <v>987</v>
      </c>
      <c r="W558" s="83">
        <v>43651.82907407408</v>
      </c>
      <c r="X558" s="85" t="s">
        <v>1209</v>
      </c>
      <c r="Y558" s="81"/>
      <c r="Z558" s="81"/>
      <c r="AA558" s="87" t="s">
        <v>1617</v>
      </c>
      <c r="AB558" s="87" t="s">
        <v>1619</v>
      </c>
      <c r="AC558" s="81" t="b">
        <v>0</v>
      </c>
      <c r="AD558" s="81">
        <v>0</v>
      </c>
      <c r="AE558" s="87" t="s">
        <v>1834</v>
      </c>
      <c r="AF558" s="81" t="b">
        <v>0</v>
      </c>
      <c r="AG558" s="81" t="s">
        <v>1864</v>
      </c>
      <c r="AH558" s="81"/>
      <c r="AI558" s="87" t="s">
        <v>1832</v>
      </c>
      <c r="AJ558" s="81" t="b">
        <v>0</v>
      </c>
      <c r="AK558" s="81">
        <v>0</v>
      </c>
      <c r="AL558" s="87" t="s">
        <v>1832</v>
      </c>
      <c r="AM558" s="81" t="s">
        <v>1880</v>
      </c>
      <c r="AN558" s="81" t="b">
        <v>0</v>
      </c>
      <c r="AO558" s="87" t="s">
        <v>1619</v>
      </c>
      <c r="AP558" s="81" t="s">
        <v>176</v>
      </c>
      <c r="AQ558" s="81">
        <v>0</v>
      </c>
      <c r="AR558" s="81">
        <v>0</v>
      </c>
      <c r="AS558" s="81"/>
      <c r="AT558" s="81"/>
      <c r="AU558" s="81"/>
      <c r="AV558" s="81"/>
      <c r="AW558" s="81"/>
      <c r="AX558" s="81"/>
      <c r="AY558" s="81"/>
      <c r="AZ558" s="81"/>
      <c r="BA558">
        <v>3</v>
      </c>
      <c r="BB558" s="80" t="str">
        <f>REPLACE(INDEX(GroupVertices[Group],MATCH(Edges[[#This Row],[Vertex 1]],GroupVertices[Vertex],0)),1,1,"")</f>
        <v>2</v>
      </c>
      <c r="BC558" s="80" t="str">
        <f>REPLACE(INDEX(GroupVertices[Group],MATCH(Edges[[#This Row],[Vertex 2]],GroupVertices[Vertex],0)),1,1,"")</f>
        <v>1</v>
      </c>
    </row>
    <row r="559" spans="1:55" ht="15">
      <c r="A559" s="66" t="s">
        <v>303</v>
      </c>
      <c r="B559" s="66" t="s">
        <v>318</v>
      </c>
      <c r="C559" s="67" t="s">
        <v>3308</v>
      </c>
      <c r="D559" s="68">
        <v>3.466666666666667</v>
      </c>
      <c r="E559" s="69" t="s">
        <v>136</v>
      </c>
      <c r="F559" s="70">
        <v>33.46666666666667</v>
      </c>
      <c r="G559" s="67"/>
      <c r="H559" s="71"/>
      <c r="I559" s="72"/>
      <c r="J559" s="72"/>
      <c r="K559" s="34"/>
      <c r="L559" s="79">
        <v>559</v>
      </c>
      <c r="M559" s="79"/>
      <c r="N559" s="74"/>
      <c r="O559" s="81" t="s">
        <v>395</v>
      </c>
      <c r="P559" s="83">
        <v>43651.53984953704</v>
      </c>
      <c r="Q559" s="81" t="s">
        <v>523</v>
      </c>
      <c r="R559" s="81"/>
      <c r="S559" s="81"/>
      <c r="T559" s="81"/>
      <c r="U559" s="81"/>
      <c r="V559" s="85" t="s">
        <v>974</v>
      </c>
      <c r="W559" s="83">
        <v>43651.53984953704</v>
      </c>
      <c r="X559" s="85" t="s">
        <v>1210</v>
      </c>
      <c r="Y559" s="81"/>
      <c r="Z559" s="81"/>
      <c r="AA559" s="87" t="s">
        <v>1618</v>
      </c>
      <c r="AB559" s="87" t="s">
        <v>1615</v>
      </c>
      <c r="AC559" s="81" t="b">
        <v>0</v>
      </c>
      <c r="AD559" s="81">
        <v>0</v>
      </c>
      <c r="AE559" s="87" t="s">
        <v>1857</v>
      </c>
      <c r="AF559" s="81" t="b">
        <v>0</v>
      </c>
      <c r="AG559" s="81" t="s">
        <v>1864</v>
      </c>
      <c r="AH559" s="81"/>
      <c r="AI559" s="87" t="s">
        <v>1832</v>
      </c>
      <c r="AJ559" s="81" t="b">
        <v>0</v>
      </c>
      <c r="AK559" s="81">
        <v>0</v>
      </c>
      <c r="AL559" s="87" t="s">
        <v>1832</v>
      </c>
      <c r="AM559" s="81" t="s">
        <v>1881</v>
      </c>
      <c r="AN559" s="81" t="b">
        <v>0</v>
      </c>
      <c r="AO559" s="87" t="s">
        <v>1615</v>
      </c>
      <c r="AP559" s="81" t="s">
        <v>176</v>
      </c>
      <c r="AQ559" s="81">
        <v>0</v>
      </c>
      <c r="AR559" s="81">
        <v>0</v>
      </c>
      <c r="AS559" s="81"/>
      <c r="AT559" s="81"/>
      <c r="AU559" s="81"/>
      <c r="AV559" s="81"/>
      <c r="AW559" s="81"/>
      <c r="AX559" s="81"/>
      <c r="AY559" s="81"/>
      <c r="AZ559" s="81"/>
      <c r="BA559">
        <v>2</v>
      </c>
      <c r="BB559" s="80" t="str">
        <f>REPLACE(INDEX(GroupVertices[Group],MATCH(Edges[[#This Row],[Vertex 1]],GroupVertices[Vertex],0)),1,1,"")</f>
        <v>1</v>
      </c>
      <c r="BC559" s="80" t="str">
        <f>REPLACE(INDEX(GroupVertices[Group],MATCH(Edges[[#This Row],[Vertex 2]],GroupVertices[Vertex],0)),1,1,"")</f>
        <v>2</v>
      </c>
    </row>
    <row r="560" spans="1:55" ht="15">
      <c r="A560" s="66" t="s">
        <v>303</v>
      </c>
      <c r="B560" s="66" t="s">
        <v>318</v>
      </c>
      <c r="C560" s="67" t="s">
        <v>3308</v>
      </c>
      <c r="D560" s="68">
        <v>3.466666666666667</v>
      </c>
      <c r="E560" s="69" t="s">
        <v>136</v>
      </c>
      <c r="F560" s="70">
        <v>33.46666666666667</v>
      </c>
      <c r="G560" s="67"/>
      <c r="H560" s="71"/>
      <c r="I560" s="72"/>
      <c r="J560" s="72"/>
      <c r="K560" s="34"/>
      <c r="L560" s="79">
        <v>560</v>
      </c>
      <c r="M560" s="79"/>
      <c r="N560" s="74"/>
      <c r="O560" s="81" t="s">
        <v>395</v>
      </c>
      <c r="P560" s="83">
        <v>43651.55732638889</v>
      </c>
      <c r="Q560" s="81" t="s">
        <v>524</v>
      </c>
      <c r="R560" s="81"/>
      <c r="S560" s="81"/>
      <c r="T560" s="81"/>
      <c r="U560" s="81"/>
      <c r="V560" s="85" t="s">
        <v>974</v>
      </c>
      <c r="W560" s="83">
        <v>43651.55732638889</v>
      </c>
      <c r="X560" s="85" t="s">
        <v>1211</v>
      </c>
      <c r="Y560" s="81"/>
      <c r="Z560" s="81"/>
      <c r="AA560" s="87" t="s">
        <v>1619</v>
      </c>
      <c r="AB560" s="87" t="s">
        <v>1616</v>
      </c>
      <c r="AC560" s="81" t="b">
        <v>0</v>
      </c>
      <c r="AD560" s="81">
        <v>1</v>
      </c>
      <c r="AE560" s="87" t="s">
        <v>1857</v>
      </c>
      <c r="AF560" s="81" t="b">
        <v>0</v>
      </c>
      <c r="AG560" s="81" t="s">
        <v>1864</v>
      </c>
      <c r="AH560" s="81"/>
      <c r="AI560" s="87" t="s">
        <v>1832</v>
      </c>
      <c r="AJ560" s="81" t="b">
        <v>0</v>
      </c>
      <c r="AK560" s="81">
        <v>0</v>
      </c>
      <c r="AL560" s="87" t="s">
        <v>1832</v>
      </c>
      <c r="AM560" s="81" t="s">
        <v>1879</v>
      </c>
      <c r="AN560" s="81" t="b">
        <v>0</v>
      </c>
      <c r="AO560" s="87" t="s">
        <v>1616</v>
      </c>
      <c r="AP560" s="81" t="s">
        <v>176</v>
      </c>
      <c r="AQ560" s="81">
        <v>0</v>
      </c>
      <c r="AR560" s="81">
        <v>0</v>
      </c>
      <c r="AS560" s="81"/>
      <c r="AT560" s="81"/>
      <c r="AU560" s="81"/>
      <c r="AV560" s="81"/>
      <c r="AW560" s="81"/>
      <c r="AX560" s="81"/>
      <c r="AY560" s="81"/>
      <c r="AZ560" s="81"/>
      <c r="BA560">
        <v>2</v>
      </c>
      <c r="BB560" s="80" t="str">
        <f>REPLACE(INDEX(GroupVertices[Group],MATCH(Edges[[#This Row],[Vertex 1]],GroupVertices[Vertex],0)),1,1,"")</f>
        <v>1</v>
      </c>
      <c r="BC560" s="80" t="str">
        <f>REPLACE(INDEX(GroupVertices[Group],MATCH(Edges[[#This Row],[Vertex 2]],GroupVertices[Vertex],0)),1,1,"")</f>
        <v>2</v>
      </c>
    </row>
    <row r="561" spans="1:55" ht="15">
      <c r="A561" s="66" t="s">
        <v>319</v>
      </c>
      <c r="B561" s="66" t="s">
        <v>303</v>
      </c>
      <c r="C561" s="67" t="s">
        <v>3307</v>
      </c>
      <c r="D561" s="68">
        <v>3</v>
      </c>
      <c r="E561" s="69" t="s">
        <v>132</v>
      </c>
      <c r="F561" s="70">
        <v>35</v>
      </c>
      <c r="G561" s="67"/>
      <c r="H561" s="71"/>
      <c r="I561" s="72"/>
      <c r="J561" s="72"/>
      <c r="K561" s="34"/>
      <c r="L561" s="79">
        <v>561</v>
      </c>
      <c r="M561" s="79"/>
      <c r="N561" s="74"/>
      <c r="O561" s="81" t="s">
        <v>394</v>
      </c>
      <c r="P561" s="83">
        <v>43651.838159722225</v>
      </c>
      <c r="Q561" s="81" t="s">
        <v>525</v>
      </c>
      <c r="R561" s="85" t="s">
        <v>679</v>
      </c>
      <c r="S561" s="81" t="s">
        <v>746</v>
      </c>
      <c r="T561" s="81"/>
      <c r="U561" s="81"/>
      <c r="V561" s="85" t="s">
        <v>988</v>
      </c>
      <c r="W561" s="83">
        <v>43651.838159722225</v>
      </c>
      <c r="X561" s="85" t="s">
        <v>1212</v>
      </c>
      <c r="Y561" s="81"/>
      <c r="Z561" s="81"/>
      <c r="AA561" s="87" t="s">
        <v>1620</v>
      </c>
      <c r="AB561" s="81"/>
      <c r="AC561" s="81" t="b">
        <v>0</v>
      </c>
      <c r="AD561" s="81">
        <v>0</v>
      </c>
      <c r="AE561" s="87" t="s">
        <v>1832</v>
      </c>
      <c r="AF561" s="81" t="b">
        <v>0</v>
      </c>
      <c r="AG561" s="81" t="s">
        <v>1864</v>
      </c>
      <c r="AH561" s="81"/>
      <c r="AI561" s="87" t="s">
        <v>1832</v>
      </c>
      <c r="AJ561" s="81" t="b">
        <v>0</v>
      </c>
      <c r="AK561" s="81">
        <v>0</v>
      </c>
      <c r="AL561" s="87" t="s">
        <v>1832</v>
      </c>
      <c r="AM561" s="81" t="s">
        <v>1881</v>
      </c>
      <c r="AN561" s="81" t="b">
        <v>0</v>
      </c>
      <c r="AO561" s="87" t="s">
        <v>1620</v>
      </c>
      <c r="AP561" s="81" t="s">
        <v>176</v>
      </c>
      <c r="AQ561" s="81">
        <v>0</v>
      </c>
      <c r="AR561" s="81">
        <v>0</v>
      </c>
      <c r="AS561" s="81"/>
      <c r="AT561" s="81"/>
      <c r="AU561" s="81"/>
      <c r="AV561" s="81"/>
      <c r="AW561" s="81"/>
      <c r="AX561" s="81"/>
      <c r="AY561" s="81"/>
      <c r="AZ561" s="81"/>
      <c r="BA561">
        <v>1</v>
      </c>
      <c r="BB561" s="80" t="str">
        <f>REPLACE(INDEX(GroupVertices[Group],MATCH(Edges[[#This Row],[Vertex 1]],GroupVertices[Vertex],0)),1,1,"")</f>
        <v>1</v>
      </c>
      <c r="BC561" s="80" t="str">
        <f>REPLACE(INDEX(GroupVertices[Group],MATCH(Edges[[#This Row],[Vertex 2]],GroupVertices[Vertex],0)),1,1,"")</f>
        <v>1</v>
      </c>
    </row>
    <row r="562" spans="1:55" ht="15">
      <c r="A562" s="66" t="s">
        <v>303</v>
      </c>
      <c r="B562" s="66" t="s">
        <v>319</v>
      </c>
      <c r="C562" s="67" t="s">
        <v>3307</v>
      </c>
      <c r="D562" s="68">
        <v>3</v>
      </c>
      <c r="E562" s="69" t="s">
        <v>132</v>
      </c>
      <c r="F562" s="70">
        <v>35</v>
      </c>
      <c r="G562" s="67"/>
      <c r="H562" s="71"/>
      <c r="I562" s="72"/>
      <c r="J562" s="72"/>
      <c r="K562" s="34"/>
      <c r="L562" s="79">
        <v>562</v>
      </c>
      <c r="M562" s="79"/>
      <c r="N562" s="74"/>
      <c r="O562" s="81" t="s">
        <v>394</v>
      </c>
      <c r="P562" s="83">
        <v>43651.853310185186</v>
      </c>
      <c r="Q562" s="81" t="s">
        <v>425</v>
      </c>
      <c r="R562" s="81"/>
      <c r="S562" s="81"/>
      <c r="T562" s="81"/>
      <c r="U562" s="81"/>
      <c r="V562" s="85" t="s">
        <v>974</v>
      </c>
      <c r="W562" s="83">
        <v>43651.853310185186</v>
      </c>
      <c r="X562" s="85" t="s">
        <v>1213</v>
      </c>
      <c r="Y562" s="81"/>
      <c r="Z562" s="81"/>
      <c r="AA562" s="87" t="s">
        <v>1621</v>
      </c>
      <c r="AB562" s="81"/>
      <c r="AC562" s="81" t="b">
        <v>0</v>
      </c>
      <c r="AD562" s="81">
        <v>0</v>
      </c>
      <c r="AE562" s="87" t="s">
        <v>1832</v>
      </c>
      <c r="AF562" s="81" t="b">
        <v>0</v>
      </c>
      <c r="AG562" s="81" t="s">
        <v>1864</v>
      </c>
      <c r="AH562" s="81"/>
      <c r="AI562" s="87" t="s">
        <v>1832</v>
      </c>
      <c r="AJ562" s="81" t="b">
        <v>0</v>
      </c>
      <c r="AK562" s="81">
        <v>3</v>
      </c>
      <c r="AL562" s="87" t="s">
        <v>1620</v>
      </c>
      <c r="AM562" s="81" t="s">
        <v>1881</v>
      </c>
      <c r="AN562" s="81" t="b">
        <v>0</v>
      </c>
      <c r="AO562" s="87" t="s">
        <v>1620</v>
      </c>
      <c r="AP562" s="81" t="s">
        <v>176</v>
      </c>
      <c r="AQ562" s="81">
        <v>0</v>
      </c>
      <c r="AR562" s="81">
        <v>0</v>
      </c>
      <c r="AS562" s="81"/>
      <c r="AT562" s="81"/>
      <c r="AU562" s="81"/>
      <c r="AV562" s="81"/>
      <c r="AW562" s="81"/>
      <c r="AX562" s="81"/>
      <c r="AY562" s="81"/>
      <c r="AZ562" s="81"/>
      <c r="BA562">
        <v>1</v>
      </c>
      <c r="BB562" s="80" t="str">
        <f>REPLACE(INDEX(GroupVertices[Group],MATCH(Edges[[#This Row],[Vertex 1]],GroupVertices[Vertex],0)),1,1,"")</f>
        <v>1</v>
      </c>
      <c r="BC562" s="80" t="str">
        <f>REPLACE(INDEX(GroupVertices[Group],MATCH(Edges[[#This Row],[Vertex 2]],GroupVertices[Vertex],0)),1,1,"")</f>
        <v>1</v>
      </c>
    </row>
    <row r="563" spans="1:55" ht="15">
      <c r="A563" s="66" t="s">
        <v>320</v>
      </c>
      <c r="B563" s="66" t="s">
        <v>303</v>
      </c>
      <c r="C563" s="67" t="s">
        <v>3307</v>
      </c>
      <c r="D563" s="68">
        <v>3</v>
      </c>
      <c r="E563" s="69" t="s">
        <v>132</v>
      </c>
      <c r="F563" s="70">
        <v>35</v>
      </c>
      <c r="G563" s="67"/>
      <c r="H563" s="71"/>
      <c r="I563" s="72"/>
      <c r="J563" s="72"/>
      <c r="K563" s="34"/>
      <c r="L563" s="79">
        <v>563</v>
      </c>
      <c r="M563" s="79"/>
      <c r="N563" s="74"/>
      <c r="O563" s="81" t="s">
        <v>394</v>
      </c>
      <c r="P563" s="83">
        <v>43652.33392361111</v>
      </c>
      <c r="Q563" s="81" t="s">
        <v>526</v>
      </c>
      <c r="R563" s="85" t="s">
        <v>708</v>
      </c>
      <c r="S563" s="81" t="s">
        <v>747</v>
      </c>
      <c r="T563" s="81"/>
      <c r="U563" s="81"/>
      <c r="V563" s="85" t="s">
        <v>989</v>
      </c>
      <c r="W563" s="83">
        <v>43652.33392361111</v>
      </c>
      <c r="X563" s="85" t="s">
        <v>1214</v>
      </c>
      <c r="Y563" s="81"/>
      <c r="Z563" s="81"/>
      <c r="AA563" s="87" t="s">
        <v>1622</v>
      </c>
      <c r="AB563" s="81"/>
      <c r="AC563" s="81" t="b">
        <v>0</v>
      </c>
      <c r="AD563" s="81">
        <v>2</v>
      </c>
      <c r="AE563" s="87" t="s">
        <v>1832</v>
      </c>
      <c r="AF563" s="81" t="b">
        <v>1</v>
      </c>
      <c r="AG563" s="81" t="s">
        <v>1864</v>
      </c>
      <c r="AH563" s="81"/>
      <c r="AI563" s="87" t="s">
        <v>1415</v>
      </c>
      <c r="AJ563" s="81" t="b">
        <v>0</v>
      </c>
      <c r="AK563" s="81">
        <v>1</v>
      </c>
      <c r="AL563" s="87" t="s">
        <v>1832</v>
      </c>
      <c r="AM563" s="81" t="s">
        <v>1881</v>
      </c>
      <c r="AN563" s="81" t="b">
        <v>0</v>
      </c>
      <c r="AO563" s="87" t="s">
        <v>1622</v>
      </c>
      <c r="AP563" s="81" t="s">
        <v>176</v>
      </c>
      <c r="AQ563" s="81">
        <v>0</v>
      </c>
      <c r="AR563" s="81">
        <v>0</v>
      </c>
      <c r="AS563" s="81"/>
      <c r="AT563" s="81"/>
      <c r="AU563" s="81"/>
      <c r="AV563" s="81"/>
      <c r="AW563" s="81"/>
      <c r="AX563" s="81"/>
      <c r="AY563" s="81"/>
      <c r="AZ563" s="81"/>
      <c r="BA563">
        <v>1</v>
      </c>
      <c r="BB563" s="80" t="str">
        <f>REPLACE(INDEX(GroupVertices[Group],MATCH(Edges[[#This Row],[Vertex 1]],GroupVertices[Vertex],0)),1,1,"")</f>
        <v>1</v>
      </c>
      <c r="BC563" s="80" t="str">
        <f>REPLACE(INDEX(GroupVertices[Group],MATCH(Edges[[#This Row],[Vertex 2]],GroupVertices[Vertex],0)),1,1,"")</f>
        <v>1</v>
      </c>
    </row>
    <row r="564" spans="1:55" ht="15">
      <c r="A564" s="66" t="s">
        <v>303</v>
      </c>
      <c r="B564" s="66" t="s">
        <v>320</v>
      </c>
      <c r="C564" s="67" t="s">
        <v>3307</v>
      </c>
      <c r="D564" s="68">
        <v>3</v>
      </c>
      <c r="E564" s="69" t="s">
        <v>132</v>
      </c>
      <c r="F564" s="70">
        <v>35</v>
      </c>
      <c r="G564" s="67"/>
      <c r="H564" s="71"/>
      <c r="I564" s="72"/>
      <c r="J564" s="72"/>
      <c r="K564" s="34"/>
      <c r="L564" s="79">
        <v>564</v>
      </c>
      <c r="M564" s="79"/>
      <c r="N564" s="74"/>
      <c r="O564" s="81" t="s">
        <v>394</v>
      </c>
      <c r="P564" s="83">
        <v>43652.36054398148</v>
      </c>
      <c r="Q564" s="81" t="s">
        <v>527</v>
      </c>
      <c r="R564" s="81"/>
      <c r="S564" s="81"/>
      <c r="T564" s="81"/>
      <c r="U564" s="81"/>
      <c r="V564" s="85" t="s">
        <v>974</v>
      </c>
      <c r="W564" s="83">
        <v>43652.36054398148</v>
      </c>
      <c r="X564" s="85" t="s">
        <v>1215</v>
      </c>
      <c r="Y564" s="81"/>
      <c r="Z564" s="81"/>
      <c r="AA564" s="87" t="s">
        <v>1623</v>
      </c>
      <c r="AB564" s="81"/>
      <c r="AC564" s="81" t="b">
        <v>0</v>
      </c>
      <c r="AD564" s="81">
        <v>0</v>
      </c>
      <c r="AE564" s="87" t="s">
        <v>1832</v>
      </c>
      <c r="AF564" s="81" t="b">
        <v>1</v>
      </c>
      <c r="AG564" s="81" t="s">
        <v>1864</v>
      </c>
      <c r="AH564" s="81"/>
      <c r="AI564" s="87" t="s">
        <v>1415</v>
      </c>
      <c r="AJ564" s="81" t="b">
        <v>0</v>
      </c>
      <c r="AK564" s="81">
        <v>1</v>
      </c>
      <c r="AL564" s="87" t="s">
        <v>1622</v>
      </c>
      <c r="AM564" s="81" t="s">
        <v>1881</v>
      </c>
      <c r="AN564" s="81" t="b">
        <v>0</v>
      </c>
      <c r="AO564" s="87" t="s">
        <v>1622</v>
      </c>
      <c r="AP564" s="81" t="s">
        <v>176</v>
      </c>
      <c r="AQ564" s="81">
        <v>0</v>
      </c>
      <c r="AR564" s="81">
        <v>0</v>
      </c>
      <c r="AS564" s="81"/>
      <c r="AT564" s="81"/>
      <c r="AU564" s="81"/>
      <c r="AV564" s="81"/>
      <c r="AW564" s="81"/>
      <c r="AX564" s="81"/>
      <c r="AY564" s="81"/>
      <c r="AZ564" s="81"/>
      <c r="BA564">
        <v>1</v>
      </c>
      <c r="BB564" s="80" t="str">
        <f>REPLACE(INDEX(GroupVertices[Group],MATCH(Edges[[#This Row],[Vertex 1]],GroupVertices[Vertex],0)),1,1,"")</f>
        <v>1</v>
      </c>
      <c r="BC564" s="80" t="str">
        <f>REPLACE(INDEX(GroupVertices[Group],MATCH(Edges[[#This Row],[Vertex 2]],GroupVertices[Vertex],0)),1,1,"")</f>
        <v>1</v>
      </c>
    </row>
    <row r="565" spans="1:55" ht="15">
      <c r="A565" s="66" t="s">
        <v>321</v>
      </c>
      <c r="B565" s="66" t="s">
        <v>321</v>
      </c>
      <c r="C565" s="67" t="s">
        <v>3307</v>
      </c>
      <c r="D565" s="68">
        <v>3</v>
      </c>
      <c r="E565" s="69" t="s">
        <v>132</v>
      </c>
      <c r="F565" s="70">
        <v>35</v>
      </c>
      <c r="G565" s="67"/>
      <c r="H565" s="71"/>
      <c r="I565" s="72"/>
      <c r="J565" s="72"/>
      <c r="K565" s="34"/>
      <c r="L565" s="79">
        <v>565</v>
      </c>
      <c r="M565" s="79"/>
      <c r="N565" s="74"/>
      <c r="O565" s="81" t="s">
        <v>176</v>
      </c>
      <c r="P565" s="83">
        <v>43652.4106712963</v>
      </c>
      <c r="Q565" s="81" t="s">
        <v>528</v>
      </c>
      <c r="R565" s="85" t="s">
        <v>689</v>
      </c>
      <c r="S565" s="81" t="s">
        <v>747</v>
      </c>
      <c r="T565" s="81" t="s">
        <v>780</v>
      </c>
      <c r="U565" s="81"/>
      <c r="V565" s="85" t="s">
        <v>990</v>
      </c>
      <c r="W565" s="83">
        <v>43652.4106712963</v>
      </c>
      <c r="X565" s="85" t="s">
        <v>1216</v>
      </c>
      <c r="Y565" s="81"/>
      <c r="Z565" s="81"/>
      <c r="AA565" s="87" t="s">
        <v>1624</v>
      </c>
      <c r="AB565" s="81"/>
      <c r="AC565" s="81" t="b">
        <v>0</v>
      </c>
      <c r="AD565" s="81">
        <v>3</v>
      </c>
      <c r="AE565" s="87" t="s">
        <v>1832</v>
      </c>
      <c r="AF565" s="81" t="b">
        <v>1</v>
      </c>
      <c r="AG565" s="81" t="s">
        <v>1865</v>
      </c>
      <c r="AH565" s="81"/>
      <c r="AI565" s="87" t="s">
        <v>1805</v>
      </c>
      <c r="AJ565" s="81" t="b">
        <v>0</v>
      </c>
      <c r="AK565" s="81">
        <v>3</v>
      </c>
      <c r="AL565" s="87" t="s">
        <v>1832</v>
      </c>
      <c r="AM565" s="81" t="s">
        <v>1880</v>
      </c>
      <c r="AN565" s="81" t="b">
        <v>0</v>
      </c>
      <c r="AO565" s="87" t="s">
        <v>1624</v>
      </c>
      <c r="AP565" s="81" t="s">
        <v>176</v>
      </c>
      <c r="AQ565" s="81">
        <v>0</v>
      </c>
      <c r="AR565" s="81">
        <v>0</v>
      </c>
      <c r="AS565" s="81"/>
      <c r="AT565" s="81"/>
      <c r="AU565" s="81"/>
      <c r="AV565" s="81"/>
      <c r="AW565" s="81"/>
      <c r="AX565" s="81"/>
      <c r="AY565" s="81"/>
      <c r="AZ565" s="81"/>
      <c r="BA565">
        <v>1</v>
      </c>
      <c r="BB565" s="80" t="str">
        <f>REPLACE(INDEX(GroupVertices[Group],MATCH(Edges[[#This Row],[Vertex 1]],GroupVertices[Vertex],0)),1,1,"")</f>
        <v>10</v>
      </c>
      <c r="BC565" s="80" t="str">
        <f>REPLACE(INDEX(GroupVertices[Group],MATCH(Edges[[#This Row],[Vertex 2]],GroupVertices[Vertex],0)),1,1,"")</f>
        <v>10</v>
      </c>
    </row>
    <row r="566" spans="1:55" ht="15">
      <c r="A566" s="66" t="s">
        <v>303</v>
      </c>
      <c r="B566" s="66" t="s">
        <v>321</v>
      </c>
      <c r="C566" s="67" t="s">
        <v>3307</v>
      </c>
      <c r="D566" s="68">
        <v>3</v>
      </c>
      <c r="E566" s="69" t="s">
        <v>132</v>
      </c>
      <c r="F566" s="70">
        <v>35</v>
      </c>
      <c r="G566" s="67"/>
      <c r="H566" s="71"/>
      <c r="I566" s="72"/>
      <c r="J566" s="72"/>
      <c r="K566" s="34"/>
      <c r="L566" s="79">
        <v>566</v>
      </c>
      <c r="M566" s="79"/>
      <c r="N566" s="74"/>
      <c r="O566" s="81" t="s">
        <v>394</v>
      </c>
      <c r="P566" s="83">
        <v>43652.41394675926</v>
      </c>
      <c r="Q566" s="81" t="s">
        <v>426</v>
      </c>
      <c r="R566" s="85" t="s">
        <v>689</v>
      </c>
      <c r="S566" s="81" t="s">
        <v>747</v>
      </c>
      <c r="T566" s="81" t="s">
        <v>780</v>
      </c>
      <c r="U566" s="81"/>
      <c r="V566" s="85" t="s">
        <v>974</v>
      </c>
      <c r="W566" s="83">
        <v>43652.41394675926</v>
      </c>
      <c r="X566" s="85" t="s">
        <v>1217</v>
      </c>
      <c r="Y566" s="81"/>
      <c r="Z566" s="81"/>
      <c r="AA566" s="87" t="s">
        <v>1625</v>
      </c>
      <c r="AB566" s="81"/>
      <c r="AC566" s="81" t="b">
        <v>0</v>
      </c>
      <c r="AD566" s="81">
        <v>0</v>
      </c>
      <c r="AE566" s="87" t="s">
        <v>1832</v>
      </c>
      <c r="AF566" s="81" t="b">
        <v>1</v>
      </c>
      <c r="AG566" s="81" t="s">
        <v>1865</v>
      </c>
      <c r="AH566" s="81"/>
      <c r="AI566" s="87" t="s">
        <v>1805</v>
      </c>
      <c r="AJ566" s="81" t="b">
        <v>0</v>
      </c>
      <c r="AK566" s="81">
        <v>3</v>
      </c>
      <c r="AL566" s="87" t="s">
        <v>1624</v>
      </c>
      <c r="AM566" s="81" t="s">
        <v>1881</v>
      </c>
      <c r="AN566" s="81" t="b">
        <v>0</v>
      </c>
      <c r="AO566" s="87" t="s">
        <v>1624</v>
      </c>
      <c r="AP566" s="81" t="s">
        <v>176</v>
      </c>
      <c r="AQ566" s="81">
        <v>0</v>
      </c>
      <c r="AR566" s="81">
        <v>0</v>
      </c>
      <c r="AS566" s="81"/>
      <c r="AT566" s="81"/>
      <c r="AU566" s="81"/>
      <c r="AV566" s="81"/>
      <c r="AW566" s="81"/>
      <c r="AX566" s="81"/>
      <c r="AY566" s="81"/>
      <c r="AZ566" s="81"/>
      <c r="BA566">
        <v>1</v>
      </c>
      <c r="BB566" s="80" t="str">
        <f>REPLACE(INDEX(GroupVertices[Group],MATCH(Edges[[#This Row],[Vertex 1]],GroupVertices[Vertex],0)),1,1,"")</f>
        <v>1</v>
      </c>
      <c r="BC566" s="80" t="str">
        <f>REPLACE(INDEX(GroupVertices[Group],MATCH(Edges[[#This Row],[Vertex 2]],GroupVertices[Vertex],0)),1,1,"")</f>
        <v>10</v>
      </c>
    </row>
    <row r="567" spans="1:55" ht="15">
      <c r="A567" s="66" t="s">
        <v>213</v>
      </c>
      <c r="B567" s="66" t="s">
        <v>337</v>
      </c>
      <c r="C567" s="67" t="s">
        <v>3307</v>
      </c>
      <c r="D567" s="68">
        <v>3</v>
      </c>
      <c r="E567" s="69" t="s">
        <v>132</v>
      </c>
      <c r="F567" s="70">
        <v>35</v>
      </c>
      <c r="G567" s="67"/>
      <c r="H567" s="71"/>
      <c r="I567" s="72"/>
      <c r="J567" s="72"/>
      <c r="K567" s="34"/>
      <c r="L567" s="79">
        <v>567</v>
      </c>
      <c r="M567" s="79"/>
      <c r="N567" s="74"/>
      <c r="O567" s="81" t="s">
        <v>394</v>
      </c>
      <c r="P567" s="83">
        <v>43652.26810185185</v>
      </c>
      <c r="Q567" s="81" t="s">
        <v>397</v>
      </c>
      <c r="R567" s="85" t="s">
        <v>679</v>
      </c>
      <c r="S567" s="81" t="s">
        <v>746</v>
      </c>
      <c r="T567" s="81"/>
      <c r="U567" s="81"/>
      <c r="V567" s="85" t="s">
        <v>886</v>
      </c>
      <c r="W567" s="83">
        <v>43652.26810185185</v>
      </c>
      <c r="X567" s="85" t="s">
        <v>1007</v>
      </c>
      <c r="Y567" s="81"/>
      <c r="Z567" s="81"/>
      <c r="AA567" s="87" t="s">
        <v>1415</v>
      </c>
      <c r="AB567" s="81"/>
      <c r="AC567" s="81" t="b">
        <v>0</v>
      </c>
      <c r="AD567" s="81">
        <v>243</v>
      </c>
      <c r="AE567" s="87" t="s">
        <v>1832</v>
      </c>
      <c r="AF567" s="81" t="b">
        <v>0</v>
      </c>
      <c r="AG567" s="81" t="s">
        <v>1864</v>
      </c>
      <c r="AH567" s="81"/>
      <c r="AI567" s="87" t="s">
        <v>1832</v>
      </c>
      <c r="AJ567" s="81" t="b">
        <v>0</v>
      </c>
      <c r="AK567" s="81">
        <v>93</v>
      </c>
      <c r="AL567" s="87" t="s">
        <v>1832</v>
      </c>
      <c r="AM567" s="81" t="s">
        <v>1879</v>
      </c>
      <c r="AN567" s="81" t="b">
        <v>0</v>
      </c>
      <c r="AO567" s="87" t="s">
        <v>1415</v>
      </c>
      <c r="AP567" s="81" t="s">
        <v>1901</v>
      </c>
      <c r="AQ567" s="81">
        <v>0</v>
      </c>
      <c r="AR567" s="81">
        <v>0</v>
      </c>
      <c r="AS567" s="81"/>
      <c r="AT567" s="81"/>
      <c r="AU567" s="81"/>
      <c r="AV567" s="81"/>
      <c r="AW567" s="81"/>
      <c r="AX567" s="81"/>
      <c r="AY567" s="81"/>
      <c r="AZ567" s="81"/>
      <c r="BA567">
        <v>1</v>
      </c>
      <c r="BB567" s="80" t="str">
        <f>REPLACE(INDEX(GroupVertices[Group],MATCH(Edges[[#This Row],[Vertex 1]],GroupVertices[Vertex],0)),1,1,"")</f>
        <v>2</v>
      </c>
      <c r="BC567" s="80" t="str">
        <f>REPLACE(INDEX(GroupVertices[Group],MATCH(Edges[[#This Row],[Vertex 2]],GroupVertices[Vertex],0)),1,1,"")</f>
        <v>2</v>
      </c>
    </row>
    <row r="568" spans="1:55" ht="15">
      <c r="A568" s="66" t="s">
        <v>303</v>
      </c>
      <c r="B568" s="66" t="s">
        <v>213</v>
      </c>
      <c r="C568" s="67" t="s">
        <v>3307</v>
      </c>
      <c r="D568" s="68">
        <v>3</v>
      </c>
      <c r="E568" s="69" t="s">
        <v>132</v>
      </c>
      <c r="F568" s="70">
        <v>35</v>
      </c>
      <c r="G568" s="67"/>
      <c r="H568" s="71"/>
      <c r="I568" s="72"/>
      <c r="J568" s="72"/>
      <c r="K568" s="34"/>
      <c r="L568" s="79">
        <v>568</v>
      </c>
      <c r="M568" s="79"/>
      <c r="N568" s="74"/>
      <c r="O568" s="81" t="s">
        <v>394</v>
      </c>
      <c r="P568" s="83">
        <v>43652.415613425925</v>
      </c>
      <c r="Q568" s="81" t="s">
        <v>529</v>
      </c>
      <c r="R568" s="81"/>
      <c r="S568" s="81"/>
      <c r="T568" s="81"/>
      <c r="U568" s="81"/>
      <c r="V568" s="85" t="s">
        <v>974</v>
      </c>
      <c r="W568" s="83">
        <v>43652.415613425925</v>
      </c>
      <c r="X568" s="85" t="s">
        <v>1218</v>
      </c>
      <c r="Y568" s="81"/>
      <c r="Z568" s="81"/>
      <c r="AA568" s="87" t="s">
        <v>1626</v>
      </c>
      <c r="AB568" s="81"/>
      <c r="AC568" s="81" t="b">
        <v>0</v>
      </c>
      <c r="AD568" s="81">
        <v>0</v>
      </c>
      <c r="AE568" s="87" t="s">
        <v>1832</v>
      </c>
      <c r="AF568" s="81" t="b">
        <v>0</v>
      </c>
      <c r="AG568" s="81" t="s">
        <v>1864</v>
      </c>
      <c r="AH568" s="81"/>
      <c r="AI568" s="87" t="s">
        <v>1832</v>
      </c>
      <c r="AJ568" s="81" t="b">
        <v>0</v>
      </c>
      <c r="AK568" s="81">
        <v>93</v>
      </c>
      <c r="AL568" s="87" t="s">
        <v>1415</v>
      </c>
      <c r="AM568" s="81" t="s">
        <v>1881</v>
      </c>
      <c r="AN568" s="81" t="b">
        <v>0</v>
      </c>
      <c r="AO568" s="87" t="s">
        <v>1415</v>
      </c>
      <c r="AP568" s="81" t="s">
        <v>176</v>
      </c>
      <c r="AQ568" s="81">
        <v>0</v>
      </c>
      <c r="AR568" s="81">
        <v>0</v>
      </c>
      <c r="AS568" s="81"/>
      <c r="AT568" s="81"/>
      <c r="AU568" s="81"/>
      <c r="AV568" s="81"/>
      <c r="AW568" s="81"/>
      <c r="AX568" s="81"/>
      <c r="AY568" s="81"/>
      <c r="AZ568" s="81"/>
      <c r="BA568">
        <v>1</v>
      </c>
      <c r="BB568" s="80" t="str">
        <f>REPLACE(INDEX(GroupVertices[Group],MATCH(Edges[[#This Row],[Vertex 1]],GroupVertices[Vertex],0)),1,1,"")</f>
        <v>1</v>
      </c>
      <c r="BC568" s="80" t="str">
        <f>REPLACE(INDEX(GroupVertices[Group],MATCH(Edges[[#This Row],[Vertex 2]],GroupVertices[Vertex],0)),1,1,"")</f>
        <v>2</v>
      </c>
    </row>
    <row r="569" spans="1:55" ht="15">
      <c r="A569" s="66" t="s">
        <v>322</v>
      </c>
      <c r="B569" s="66" t="s">
        <v>322</v>
      </c>
      <c r="C569" s="67" t="s">
        <v>3307</v>
      </c>
      <c r="D569" s="68">
        <v>3</v>
      </c>
      <c r="E569" s="69" t="s">
        <v>132</v>
      </c>
      <c r="F569" s="70">
        <v>35</v>
      </c>
      <c r="G569" s="67"/>
      <c r="H569" s="71"/>
      <c r="I569" s="72"/>
      <c r="J569" s="72"/>
      <c r="K569" s="34"/>
      <c r="L569" s="79">
        <v>569</v>
      </c>
      <c r="M569" s="79"/>
      <c r="N569" s="74"/>
      <c r="O569" s="81" t="s">
        <v>176</v>
      </c>
      <c r="P569" s="83">
        <v>43652.40789351852</v>
      </c>
      <c r="Q569" s="81" t="s">
        <v>530</v>
      </c>
      <c r="R569" s="85" t="s">
        <v>679</v>
      </c>
      <c r="S569" s="81" t="s">
        <v>746</v>
      </c>
      <c r="T569" s="81"/>
      <c r="U569" s="81"/>
      <c r="V569" s="85" t="s">
        <v>991</v>
      </c>
      <c r="W569" s="83">
        <v>43652.40789351852</v>
      </c>
      <c r="X569" s="85" t="s">
        <v>1219</v>
      </c>
      <c r="Y569" s="81"/>
      <c r="Z569" s="81"/>
      <c r="AA569" s="87" t="s">
        <v>1627</v>
      </c>
      <c r="AB569" s="81"/>
      <c r="AC569" s="81" t="b">
        <v>0</v>
      </c>
      <c r="AD569" s="81">
        <v>5</v>
      </c>
      <c r="AE569" s="87" t="s">
        <v>1832</v>
      </c>
      <c r="AF569" s="81" t="b">
        <v>0</v>
      </c>
      <c r="AG569" s="81" t="s">
        <v>1864</v>
      </c>
      <c r="AH569" s="81"/>
      <c r="AI569" s="87" t="s">
        <v>1832</v>
      </c>
      <c r="AJ569" s="81" t="b">
        <v>0</v>
      </c>
      <c r="AK569" s="81">
        <v>2</v>
      </c>
      <c r="AL569" s="87" t="s">
        <v>1832</v>
      </c>
      <c r="AM569" s="81" t="s">
        <v>1879</v>
      </c>
      <c r="AN569" s="81" t="b">
        <v>0</v>
      </c>
      <c r="AO569" s="87" t="s">
        <v>1627</v>
      </c>
      <c r="AP569" s="81" t="s">
        <v>1901</v>
      </c>
      <c r="AQ569" s="81">
        <v>0</v>
      </c>
      <c r="AR569" s="81">
        <v>0</v>
      </c>
      <c r="AS569" s="81"/>
      <c r="AT569" s="81"/>
      <c r="AU569" s="81"/>
      <c r="AV569" s="81"/>
      <c r="AW569" s="81"/>
      <c r="AX569" s="81"/>
      <c r="AY569" s="81"/>
      <c r="AZ569" s="81"/>
      <c r="BA569">
        <v>1</v>
      </c>
      <c r="BB569" s="80" t="str">
        <f>REPLACE(INDEX(GroupVertices[Group],MATCH(Edges[[#This Row],[Vertex 1]],GroupVertices[Vertex],0)),1,1,"")</f>
        <v>1</v>
      </c>
      <c r="BC569" s="80" t="str">
        <f>REPLACE(INDEX(GroupVertices[Group],MATCH(Edges[[#This Row],[Vertex 2]],GroupVertices[Vertex],0)),1,1,"")</f>
        <v>1</v>
      </c>
    </row>
    <row r="570" spans="1:55" ht="15">
      <c r="A570" s="66" t="s">
        <v>322</v>
      </c>
      <c r="B570" s="66" t="s">
        <v>358</v>
      </c>
      <c r="C570" s="67" t="s">
        <v>3307</v>
      </c>
      <c r="D570" s="68">
        <v>3</v>
      </c>
      <c r="E570" s="69" t="s">
        <v>132</v>
      </c>
      <c r="F570" s="70">
        <v>35</v>
      </c>
      <c r="G570" s="67"/>
      <c r="H570" s="71"/>
      <c r="I570" s="72"/>
      <c r="J570" s="72"/>
      <c r="K570" s="34"/>
      <c r="L570" s="79">
        <v>570</v>
      </c>
      <c r="M570" s="79"/>
      <c r="N570" s="74"/>
      <c r="O570" s="81" t="s">
        <v>394</v>
      </c>
      <c r="P570" s="83">
        <v>43652.42601851852</v>
      </c>
      <c r="Q570" s="81" t="s">
        <v>421</v>
      </c>
      <c r="R570" s="81"/>
      <c r="S570" s="81"/>
      <c r="T570" s="81"/>
      <c r="U570" s="81"/>
      <c r="V570" s="85" t="s">
        <v>991</v>
      </c>
      <c r="W570" s="83">
        <v>43652.42601851852</v>
      </c>
      <c r="X570" s="85" t="s">
        <v>1220</v>
      </c>
      <c r="Y570" s="81"/>
      <c r="Z570" s="81"/>
      <c r="AA570" s="87" t="s">
        <v>1628</v>
      </c>
      <c r="AB570" s="81"/>
      <c r="AC570" s="81" t="b">
        <v>0</v>
      </c>
      <c r="AD570" s="81">
        <v>0</v>
      </c>
      <c r="AE570" s="87" t="s">
        <v>1832</v>
      </c>
      <c r="AF570" s="81" t="b">
        <v>0</v>
      </c>
      <c r="AG570" s="81" t="s">
        <v>1864</v>
      </c>
      <c r="AH570" s="81"/>
      <c r="AI570" s="87" t="s">
        <v>1832</v>
      </c>
      <c r="AJ570" s="81" t="b">
        <v>0</v>
      </c>
      <c r="AK570" s="81">
        <v>4</v>
      </c>
      <c r="AL570" s="87" t="s">
        <v>1746</v>
      </c>
      <c r="AM570" s="81" t="s">
        <v>1879</v>
      </c>
      <c r="AN570" s="81" t="b">
        <v>0</v>
      </c>
      <c r="AO570" s="87" t="s">
        <v>1746</v>
      </c>
      <c r="AP570" s="81" t="s">
        <v>176</v>
      </c>
      <c r="AQ570" s="81">
        <v>0</v>
      </c>
      <c r="AR570" s="81">
        <v>0</v>
      </c>
      <c r="AS570" s="81"/>
      <c r="AT570" s="81"/>
      <c r="AU570" s="81"/>
      <c r="AV570" s="81"/>
      <c r="AW570" s="81"/>
      <c r="AX570" s="81"/>
      <c r="AY570" s="81"/>
      <c r="AZ570" s="81"/>
      <c r="BA570">
        <v>1</v>
      </c>
      <c r="BB570" s="80" t="str">
        <f>REPLACE(INDEX(GroupVertices[Group],MATCH(Edges[[#This Row],[Vertex 1]],GroupVertices[Vertex],0)),1,1,"")</f>
        <v>1</v>
      </c>
      <c r="BC570" s="80" t="str">
        <f>REPLACE(INDEX(GroupVertices[Group],MATCH(Edges[[#This Row],[Vertex 2]],GroupVertices[Vertex],0)),1,1,"")</f>
        <v>1</v>
      </c>
    </row>
    <row r="571" spans="1:55" ht="15">
      <c r="A571" s="66" t="s">
        <v>322</v>
      </c>
      <c r="B571" s="66" t="s">
        <v>303</v>
      </c>
      <c r="C571" s="67" t="s">
        <v>3307</v>
      </c>
      <c r="D571" s="68">
        <v>3</v>
      </c>
      <c r="E571" s="69" t="s">
        <v>132</v>
      </c>
      <c r="F571" s="70">
        <v>35</v>
      </c>
      <c r="G571" s="67"/>
      <c r="H571" s="71"/>
      <c r="I571" s="72"/>
      <c r="J571" s="72"/>
      <c r="K571" s="34"/>
      <c r="L571" s="79">
        <v>571</v>
      </c>
      <c r="M571" s="79"/>
      <c r="N571" s="74"/>
      <c r="O571" s="81" t="s">
        <v>394</v>
      </c>
      <c r="P571" s="83">
        <v>43652.42601851852</v>
      </c>
      <c r="Q571" s="81" t="s">
        <v>421</v>
      </c>
      <c r="R571" s="81"/>
      <c r="S571" s="81"/>
      <c r="T571" s="81"/>
      <c r="U571" s="81"/>
      <c r="V571" s="85" t="s">
        <v>991</v>
      </c>
      <c r="W571" s="83">
        <v>43652.42601851852</v>
      </c>
      <c r="X571" s="85" t="s">
        <v>1220</v>
      </c>
      <c r="Y571" s="81"/>
      <c r="Z571" s="81"/>
      <c r="AA571" s="87" t="s">
        <v>1628</v>
      </c>
      <c r="AB571" s="81"/>
      <c r="AC571" s="81" t="b">
        <v>0</v>
      </c>
      <c r="AD571" s="81">
        <v>0</v>
      </c>
      <c r="AE571" s="87" t="s">
        <v>1832</v>
      </c>
      <c r="AF571" s="81" t="b">
        <v>0</v>
      </c>
      <c r="AG571" s="81" t="s">
        <v>1864</v>
      </c>
      <c r="AH571" s="81"/>
      <c r="AI571" s="87" t="s">
        <v>1832</v>
      </c>
      <c r="AJ571" s="81" t="b">
        <v>0</v>
      </c>
      <c r="AK571" s="81">
        <v>4</v>
      </c>
      <c r="AL571" s="87" t="s">
        <v>1746</v>
      </c>
      <c r="AM571" s="81" t="s">
        <v>1879</v>
      </c>
      <c r="AN571" s="81" t="b">
        <v>0</v>
      </c>
      <c r="AO571" s="87" t="s">
        <v>1746</v>
      </c>
      <c r="AP571" s="81" t="s">
        <v>176</v>
      </c>
      <c r="AQ571" s="81">
        <v>0</v>
      </c>
      <c r="AR571" s="81">
        <v>0</v>
      </c>
      <c r="AS571" s="81"/>
      <c r="AT571" s="81"/>
      <c r="AU571" s="81"/>
      <c r="AV571" s="81"/>
      <c r="AW571" s="81"/>
      <c r="AX571" s="81"/>
      <c r="AY571" s="81"/>
      <c r="AZ571" s="81"/>
      <c r="BA571">
        <v>1</v>
      </c>
      <c r="BB571" s="80" t="str">
        <f>REPLACE(INDEX(GroupVertices[Group],MATCH(Edges[[#This Row],[Vertex 1]],GroupVertices[Vertex],0)),1,1,"")</f>
        <v>1</v>
      </c>
      <c r="BC571" s="80" t="str">
        <f>REPLACE(INDEX(GroupVertices[Group],MATCH(Edges[[#This Row],[Vertex 2]],GroupVertices[Vertex],0)),1,1,"")</f>
        <v>1</v>
      </c>
    </row>
    <row r="572" spans="1:55" ht="15">
      <c r="A572" s="66" t="s">
        <v>303</v>
      </c>
      <c r="B572" s="66" t="s">
        <v>322</v>
      </c>
      <c r="C572" s="67" t="s">
        <v>3307</v>
      </c>
      <c r="D572" s="68">
        <v>3</v>
      </c>
      <c r="E572" s="69" t="s">
        <v>132</v>
      </c>
      <c r="F572" s="70">
        <v>35</v>
      </c>
      <c r="G572" s="67"/>
      <c r="H572" s="71"/>
      <c r="I572" s="72"/>
      <c r="J572" s="72"/>
      <c r="K572" s="34"/>
      <c r="L572" s="79">
        <v>572</v>
      </c>
      <c r="M572" s="79"/>
      <c r="N572" s="74"/>
      <c r="O572" s="81" t="s">
        <v>394</v>
      </c>
      <c r="P572" s="83">
        <v>43652.41840277778</v>
      </c>
      <c r="Q572" s="81" t="s">
        <v>531</v>
      </c>
      <c r="R572" s="85" t="s">
        <v>679</v>
      </c>
      <c r="S572" s="81" t="s">
        <v>746</v>
      </c>
      <c r="T572" s="81"/>
      <c r="U572" s="81"/>
      <c r="V572" s="85" t="s">
        <v>974</v>
      </c>
      <c r="W572" s="83">
        <v>43652.41840277778</v>
      </c>
      <c r="X572" s="85" t="s">
        <v>1221</v>
      </c>
      <c r="Y572" s="81"/>
      <c r="Z572" s="81"/>
      <c r="AA572" s="87" t="s">
        <v>1629</v>
      </c>
      <c r="AB572" s="81"/>
      <c r="AC572" s="81" t="b">
        <v>0</v>
      </c>
      <c r="AD572" s="81">
        <v>0</v>
      </c>
      <c r="AE572" s="87" t="s">
        <v>1832</v>
      </c>
      <c r="AF572" s="81" t="b">
        <v>0</v>
      </c>
      <c r="AG572" s="81" t="s">
        <v>1864</v>
      </c>
      <c r="AH572" s="81"/>
      <c r="AI572" s="87" t="s">
        <v>1832</v>
      </c>
      <c r="AJ572" s="81" t="b">
        <v>0</v>
      </c>
      <c r="AK572" s="81">
        <v>2</v>
      </c>
      <c r="AL572" s="87" t="s">
        <v>1627</v>
      </c>
      <c r="AM572" s="81" t="s">
        <v>1881</v>
      </c>
      <c r="AN572" s="81" t="b">
        <v>0</v>
      </c>
      <c r="AO572" s="87" t="s">
        <v>1627</v>
      </c>
      <c r="AP572" s="81" t="s">
        <v>176</v>
      </c>
      <c r="AQ572" s="81">
        <v>0</v>
      </c>
      <c r="AR572" s="81">
        <v>0</v>
      </c>
      <c r="AS572" s="81"/>
      <c r="AT572" s="81"/>
      <c r="AU572" s="81"/>
      <c r="AV572" s="81"/>
      <c r="AW572" s="81"/>
      <c r="AX572" s="81"/>
      <c r="AY572" s="81"/>
      <c r="AZ572" s="81"/>
      <c r="BA572">
        <v>1</v>
      </c>
      <c r="BB572" s="80" t="str">
        <f>REPLACE(INDEX(GroupVertices[Group],MATCH(Edges[[#This Row],[Vertex 1]],GroupVertices[Vertex],0)),1,1,"")</f>
        <v>1</v>
      </c>
      <c r="BC572" s="80" t="str">
        <f>REPLACE(INDEX(GroupVertices[Group],MATCH(Edges[[#This Row],[Vertex 2]],GroupVertices[Vertex],0)),1,1,"")</f>
        <v>1</v>
      </c>
    </row>
    <row r="573" spans="1:55" ht="15">
      <c r="A573" s="66" t="s">
        <v>323</v>
      </c>
      <c r="B573" s="66" t="s">
        <v>323</v>
      </c>
      <c r="C573" s="67" t="s">
        <v>3307</v>
      </c>
      <c r="D573" s="68">
        <v>3</v>
      </c>
      <c r="E573" s="69" t="s">
        <v>132</v>
      </c>
      <c r="F573" s="70">
        <v>35</v>
      </c>
      <c r="G573" s="67"/>
      <c r="H573" s="71"/>
      <c r="I573" s="72"/>
      <c r="J573" s="72"/>
      <c r="K573" s="34"/>
      <c r="L573" s="79">
        <v>573</v>
      </c>
      <c r="M573" s="79"/>
      <c r="N573" s="74"/>
      <c r="O573" s="81" t="s">
        <v>176</v>
      </c>
      <c r="P573" s="83">
        <v>43652.535833333335</v>
      </c>
      <c r="Q573" s="81" t="s">
        <v>532</v>
      </c>
      <c r="R573" s="85" t="s">
        <v>689</v>
      </c>
      <c r="S573" s="81" t="s">
        <v>747</v>
      </c>
      <c r="T573" s="81"/>
      <c r="U573" s="81"/>
      <c r="V573" s="85" t="s">
        <v>992</v>
      </c>
      <c r="W573" s="83">
        <v>43652.535833333335</v>
      </c>
      <c r="X573" s="85" t="s">
        <v>1222</v>
      </c>
      <c r="Y573" s="81"/>
      <c r="Z573" s="81"/>
      <c r="AA573" s="87" t="s">
        <v>1630</v>
      </c>
      <c r="AB573" s="81"/>
      <c r="AC573" s="81" t="b">
        <v>0</v>
      </c>
      <c r="AD573" s="81">
        <v>2</v>
      </c>
      <c r="AE573" s="87" t="s">
        <v>1832</v>
      </c>
      <c r="AF573" s="81" t="b">
        <v>1</v>
      </c>
      <c r="AG573" s="81" t="s">
        <v>1864</v>
      </c>
      <c r="AH573" s="81"/>
      <c r="AI573" s="87" t="s">
        <v>1805</v>
      </c>
      <c r="AJ573" s="81" t="b">
        <v>0</v>
      </c>
      <c r="AK573" s="81">
        <v>1</v>
      </c>
      <c r="AL573" s="87" t="s">
        <v>1832</v>
      </c>
      <c r="AM573" s="81" t="s">
        <v>1880</v>
      </c>
      <c r="AN573" s="81" t="b">
        <v>0</v>
      </c>
      <c r="AO573" s="87" t="s">
        <v>1630</v>
      </c>
      <c r="AP573" s="81" t="s">
        <v>176</v>
      </c>
      <c r="AQ573" s="81">
        <v>0</v>
      </c>
      <c r="AR573" s="81">
        <v>0</v>
      </c>
      <c r="AS573" s="81"/>
      <c r="AT573" s="81"/>
      <c r="AU573" s="81"/>
      <c r="AV573" s="81"/>
      <c r="AW573" s="81"/>
      <c r="AX573" s="81"/>
      <c r="AY573" s="81"/>
      <c r="AZ573" s="81"/>
      <c r="BA573">
        <v>1</v>
      </c>
      <c r="BB573" s="80" t="str">
        <f>REPLACE(INDEX(GroupVertices[Group],MATCH(Edges[[#This Row],[Vertex 1]],GroupVertices[Vertex],0)),1,1,"")</f>
        <v>1</v>
      </c>
      <c r="BC573" s="80" t="str">
        <f>REPLACE(INDEX(GroupVertices[Group],MATCH(Edges[[#This Row],[Vertex 2]],GroupVertices[Vertex],0)),1,1,"")</f>
        <v>1</v>
      </c>
    </row>
    <row r="574" spans="1:55" ht="15">
      <c r="A574" s="66" t="s">
        <v>303</v>
      </c>
      <c r="B574" s="66" t="s">
        <v>323</v>
      </c>
      <c r="C574" s="67" t="s">
        <v>3307</v>
      </c>
      <c r="D574" s="68">
        <v>3</v>
      </c>
      <c r="E574" s="69" t="s">
        <v>132</v>
      </c>
      <c r="F574" s="70">
        <v>35</v>
      </c>
      <c r="G574" s="67"/>
      <c r="H574" s="71"/>
      <c r="I574" s="72"/>
      <c r="J574" s="72"/>
      <c r="K574" s="34"/>
      <c r="L574" s="79">
        <v>574</v>
      </c>
      <c r="M574" s="79"/>
      <c r="N574" s="74"/>
      <c r="O574" s="81" t="s">
        <v>394</v>
      </c>
      <c r="P574" s="83">
        <v>43652.57005787037</v>
      </c>
      <c r="Q574" s="81" t="s">
        <v>431</v>
      </c>
      <c r="R574" s="85" t="s">
        <v>689</v>
      </c>
      <c r="S574" s="81" t="s">
        <v>747</v>
      </c>
      <c r="T574" s="81"/>
      <c r="U574" s="81"/>
      <c r="V574" s="85" t="s">
        <v>974</v>
      </c>
      <c r="W574" s="83">
        <v>43652.57005787037</v>
      </c>
      <c r="X574" s="85" t="s">
        <v>1223</v>
      </c>
      <c r="Y574" s="81"/>
      <c r="Z574" s="81"/>
      <c r="AA574" s="87" t="s">
        <v>1631</v>
      </c>
      <c r="AB574" s="81"/>
      <c r="AC574" s="81" t="b">
        <v>0</v>
      </c>
      <c r="AD574" s="81">
        <v>0</v>
      </c>
      <c r="AE574" s="87" t="s">
        <v>1832</v>
      </c>
      <c r="AF574" s="81" t="b">
        <v>1</v>
      </c>
      <c r="AG574" s="81" t="s">
        <v>1864</v>
      </c>
      <c r="AH574" s="81"/>
      <c r="AI574" s="87" t="s">
        <v>1805</v>
      </c>
      <c r="AJ574" s="81" t="b">
        <v>0</v>
      </c>
      <c r="AK574" s="81">
        <v>1</v>
      </c>
      <c r="AL574" s="87" t="s">
        <v>1630</v>
      </c>
      <c r="AM574" s="81" t="s">
        <v>1879</v>
      </c>
      <c r="AN574" s="81" t="b">
        <v>0</v>
      </c>
      <c r="AO574" s="87" t="s">
        <v>1630</v>
      </c>
      <c r="AP574" s="81" t="s">
        <v>176</v>
      </c>
      <c r="AQ574" s="81">
        <v>0</v>
      </c>
      <c r="AR574" s="81">
        <v>0</v>
      </c>
      <c r="AS574" s="81"/>
      <c r="AT574" s="81"/>
      <c r="AU574" s="81"/>
      <c r="AV574" s="81"/>
      <c r="AW574" s="81"/>
      <c r="AX574" s="81"/>
      <c r="AY574" s="81"/>
      <c r="AZ574" s="81"/>
      <c r="BA574">
        <v>1</v>
      </c>
      <c r="BB574" s="80" t="str">
        <f>REPLACE(INDEX(GroupVertices[Group],MATCH(Edges[[#This Row],[Vertex 1]],GroupVertices[Vertex],0)),1,1,"")</f>
        <v>1</v>
      </c>
      <c r="BC574" s="80" t="str">
        <f>REPLACE(INDEX(GroupVertices[Group],MATCH(Edges[[#This Row],[Vertex 2]],GroupVertices[Vertex],0)),1,1,"")</f>
        <v>1</v>
      </c>
    </row>
    <row r="575" spans="1:55" ht="15">
      <c r="A575" s="66" t="s">
        <v>324</v>
      </c>
      <c r="B575" s="66" t="s">
        <v>324</v>
      </c>
      <c r="C575" s="67" t="s">
        <v>3308</v>
      </c>
      <c r="D575" s="68">
        <v>3.466666666666667</v>
      </c>
      <c r="E575" s="69" t="s">
        <v>136</v>
      </c>
      <c r="F575" s="70">
        <v>33.46666666666667</v>
      </c>
      <c r="G575" s="67"/>
      <c r="H575" s="71"/>
      <c r="I575" s="72"/>
      <c r="J575" s="72"/>
      <c r="K575" s="34"/>
      <c r="L575" s="79">
        <v>575</v>
      </c>
      <c r="M575" s="79"/>
      <c r="N575" s="74"/>
      <c r="O575" s="81" t="s">
        <v>176</v>
      </c>
      <c r="P575" s="83">
        <v>43652.398518518516</v>
      </c>
      <c r="Q575" s="81" t="s">
        <v>533</v>
      </c>
      <c r="R575" s="85" t="s">
        <v>708</v>
      </c>
      <c r="S575" s="81" t="s">
        <v>747</v>
      </c>
      <c r="T575" s="81"/>
      <c r="U575" s="81"/>
      <c r="V575" s="85" t="s">
        <v>993</v>
      </c>
      <c r="W575" s="83">
        <v>43652.398518518516</v>
      </c>
      <c r="X575" s="85" t="s">
        <v>1224</v>
      </c>
      <c r="Y575" s="81"/>
      <c r="Z575" s="81"/>
      <c r="AA575" s="87" t="s">
        <v>1632</v>
      </c>
      <c r="AB575" s="81"/>
      <c r="AC575" s="81" t="b">
        <v>0</v>
      </c>
      <c r="AD575" s="81">
        <v>4</v>
      </c>
      <c r="AE575" s="87" t="s">
        <v>1832</v>
      </c>
      <c r="AF575" s="81" t="b">
        <v>1</v>
      </c>
      <c r="AG575" s="81" t="s">
        <v>1864</v>
      </c>
      <c r="AH575" s="81"/>
      <c r="AI575" s="87" t="s">
        <v>1415</v>
      </c>
      <c r="AJ575" s="81" t="b">
        <v>0</v>
      </c>
      <c r="AK575" s="81">
        <v>3</v>
      </c>
      <c r="AL575" s="87" t="s">
        <v>1832</v>
      </c>
      <c r="AM575" s="81" t="s">
        <v>1879</v>
      </c>
      <c r="AN575" s="81" t="b">
        <v>0</v>
      </c>
      <c r="AO575" s="87" t="s">
        <v>1632</v>
      </c>
      <c r="AP575" s="81" t="s">
        <v>1901</v>
      </c>
      <c r="AQ575" s="81">
        <v>0</v>
      </c>
      <c r="AR575" s="81">
        <v>0</v>
      </c>
      <c r="AS575" s="81"/>
      <c r="AT575" s="81"/>
      <c r="AU575" s="81"/>
      <c r="AV575" s="81"/>
      <c r="AW575" s="81"/>
      <c r="AX575" s="81"/>
      <c r="AY575" s="81"/>
      <c r="AZ575" s="81"/>
      <c r="BA575">
        <v>2</v>
      </c>
      <c r="BB575" s="80" t="str">
        <f>REPLACE(INDEX(GroupVertices[Group],MATCH(Edges[[#This Row],[Vertex 1]],GroupVertices[Vertex],0)),1,1,"")</f>
        <v>1</v>
      </c>
      <c r="BC575" s="80" t="str">
        <f>REPLACE(INDEX(GroupVertices[Group],MATCH(Edges[[#This Row],[Vertex 2]],GroupVertices[Vertex],0)),1,1,"")</f>
        <v>1</v>
      </c>
    </row>
    <row r="576" spans="1:55" ht="15">
      <c r="A576" s="66" t="s">
        <v>324</v>
      </c>
      <c r="B576" s="66" t="s">
        <v>324</v>
      </c>
      <c r="C576" s="67" t="s">
        <v>3308</v>
      </c>
      <c r="D576" s="68">
        <v>3.466666666666667</v>
      </c>
      <c r="E576" s="69" t="s">
        <v>136</v>
      </c>
      <c r="F576" s="70">
        <v>33.46666666666667</v>
      </c>
      <c r="G576" s="67"/>
      <c r="H576" s="71"/>
      <c r="I576" s="72"/>
      <c r="J576" s="72"/>
      <c r="K576" s="34"/>
      <c r="L576" s="79">
        <v>576</v>
      </c>
      <c r="M576" s="79"/>
      <c r="N576" s="74"/>
      <c r="O576" s="81" t="s">
        <v>176</v>
      </c>
      <c r="P576" s="83">
        <v>43652.41148148148</v>
      </c>
      <c r="Q576" s="81" t="s">
        <v>534</v>
      </c>
      <c r="R576" s="81" t="s">
        <v>709</v>
      </c>
      <c r="S576" s="81" t="s">
        <v>762</v>
      </c>
      <c r="T576" s="81"/>
      <c r="U576" s="81"/>
      <c r="V576" s="85" t="s">
        <v>993</v>
      </c>
      <c r="W576" s="83">
        <v>43652.41148148148</v>
      </c>
      <c r="X576" s="85" t="s">
        <v>1225</v>
      </c>
      <c r="Y576" s="81"/>
      <c r="Z576" s="81"/>
      <c r="AA576" s="87" t="s">
        <v>1633</v>
      </c>
      <c r="AB576" s="87" t="s">
        <v>1632</v>
      </c>
      <c r="AC576" s="81" t="b">
        <v>0</v>
      </c>
      <c r="AD576" s="81">
        <v>2</v>
      </c>
      <c r="AE576" s="87" t="s">
        <v>1858</v>
      </c>
      <c r="AF576" s="81" t="b">
        <v>0</v>
      </c>
      <c r="AG576" s="81" t="s">
        <v>1864</v>
      </c>
      <c r="AH576" s="81"/>
      <c r="AI576" s="87" t="s">
        <v>1832</v>
      </c>
      <c r="AJ576" s="81" t="b">
        <v>0</v>
      </c>
      <c r="AK576" s="81">
        <v>3</v>
      </c>
      <c r="AL576" s="87" t="s">
        <v>1832</v>
      </c>
      <c r="AM576" s="81" t="s">
        <v>1879</v>
      </c>
      <c r="AN576" s="81" t="b">
        <v>0</v>
      </c>
      <c r="AO576" s="87" t="s">
        <v>1632</v>
      </c>
      <c r="AP576" s="81" t="s">
        <v>1901</v>
      </c>
      <c r="AQ576" s="81">
        <v>0</v>
      </c>
      <c r="AR576" s="81">
        <v>0</v>
      </c>
      <c r="AS576" s="81"/>
      <c r="AT576" s="81"/>
      <c r="AU576" s="81"/>
      <c r="AV576" s="81"/>
      <c r="AW576" s="81"/>
      <c r="AX576" s="81"/>
      <c r="AY576" s="81"/>
      <c r="AZ576" s="81"/>
      <c r="BA576">
        <v>2</v>
      </c>
      <c r="BB576" s="80" t="str">
        <f>REPLACE(INDEX(GroupVertices[Group],MATCH(Edges[[#This Row],[Vertex 1]],GroupVertices[Vertex],0)),1,1,"")</f>
        <v>1</v>
      </c>
      <c r="BC576" s="80" t="str">
        <f>REPLACE(INDEX(GroupVertices[Group],MATCH(Edges[[#This Row],[Vertex 2]],GroupVertices[Vertex],0)),1,1,"")</f>
        <v>1</v>
      </c>
    </row>
    <row r="577" spans="1:55" ht="15">
      <c r="A577" s="66" t="s">
        <v>325</v>
      </c>
      <c r="B577" s="66" t="s">
        <v>324</v>
      </c>
      <c r="C577" s="67" t="s">
        <v>3307</v>
      </c>
      <c r="D577" s="68">
        <v>3</v>
      </c>
      <c r="E577" s="69" t="s">
        <v>132</v>
      </c>
      <c r="F577" s="70">
        <v>35</v>
      </c>
      <c r="G577" s="67"/>
      <c r="H577" s="71"/>
      <c r="I577" s="72"/>
      <c r="J577" s="72"/>
      <c r="K577" s="34"/>
      <c r="L577" s="79">
        <v>577</v>
      </c>
      <c r="M577" s="79"/>
      <c r="N577" s="74"/>
      <c r="O577" s="81" t="s">
        <v>395</v>
      </c>
      <c r="P577" s="83">
        <v>43652.49616898148</v>
      </c>
      <c r="Q577" s="81" t="s">
        <v>535</v>
      </c>
      <c r="R577" s="85" t="s">
        <v>710</v>
      </c>
      <c r="S577" s="81" t="s">
        <v>763</v>
      </c>
      <c r="T577" s="81"/>
      <c r="U577" s="81"/>
      <c r="V577" s="85" t="s">
        <v>994</v>
      </c>
      <c r="W577" s="83">
        <v>43652.49616898148</v>
      </c>
      <c r="X577" s="85" t="s">
        <v>1226</v>
      </c>
      <c r="Y577" s="81"/>
      <c r="Z577" s="81"/>
      <c r="AA577" s="87" t="s">
        <v>1634</v>
      </c>
      <c r="AB577" s="87" t="s">
        <v>1633</v>
      </c>
      <c r="AC577" s="81" t="b">
        <v>0</v>
      </c>
      <c r="AD577" s="81">
        <v>3</v>
      </c>
      <c r="AE577" s="87" t="s">
        <v>1858</v>
      </c>
      <c r="AF577" s="81" t="b">
        <v>0</v>
      </c>
      <c r="AG577" s="81" t="s">
        <v>1864</v>
      </c>
      <c r="AH577" s="81"/>
      <c r="AI577" s="87" t="s">
        <v>1832</v>
      </c>
      <c r="AJ577" s="81" t="b">
        <v>0</v>
      </c>
      <c r="AK577" s="81">
        <v>2</v>
      </c>
      <c r="AL577" s="87" t="s">
        <v>1832</v>
      </c>
      <c r="AM577" s="81" t="s">
        <v>1881</v>
      </c>
      <c r="AN577" s="81" t="b">
        <v>0</v>
      </c>
      <c r="AO577" s="87" t="s">
        <v>1633</v>
      </c>
      <c r="AP577" s="81" t="s">
        <v>1901</v>
      </c>
      <c r="AQ577" s="81">
        <v>0</v>
      </c>
      <c r="AR577" s="81">
        <v>0</v>
      </c>
      <c r="AS577" s="81"/>
      <c r="AT577" s="81"/>
      <c r="AU577" s="81"/>
      <c r="AV577" s="81"/>
      <c r="AW577" s="81"/>
      <c r="AX577" s="81"/>
      <c r="AY577" s="81"/>
      <c r="AZ577" s="81"/>
      <c r="BA577">
        <v>1</v>
      </c>
      <c r="BB577" s="80" t="str">
        <f>REPLACE(INDEX(GroupVertices[Group],MATCH(Edges[[#This Row],[Vertex 1]],GroupVertices[Vertex],0)),1,1,"")</f>
        <v>1</v>
      </c>
      <c r="BC577" s="80" t="str">
        <f>REPLACE(INDEX(GroupVertices[Group],MATCH(Edges[[#This Row],[Vertex 2]],GroupVertices[Vertex],0)),1,1,"")</f>
        <v>1</v>
      </c>
    </row>
    <row r="578" spans="1:55" ht="15">
      <c r="A578" s="66" t="s">
        <v>303</v>
      </c>
      <c r="B578" s="66" t="s">
        <v>324</v>
      </c>
      <c r="C578" s="67" t="s">
        <v>3309</v>
      </c>
      <c r="D578" s="68">
        <v>4.4</v>
      </c>
      <c r="E578" s="69" t="s">
        <v>136</v>
      </c>
      <c r="F578" s="70">
        <v>30.4</v>
      </c>
      <c r="G578" s="67"/>
      <c r="H578" s="71"/>
      <c r="I578" s="72"/>
      <c r="J578" s="72"/>
      <c r="K578" s="34"/>
      <c r="L578" s="79">
        <v>578</v>
      </c>
      <c r="M578" s="79"/>
      <c r="N578" s="74"/>
      <c r="O578" s="81" t="s">
        <v>394</v>
      </c>
      <c r="P578" s="83">
        <v>43652.40571759259</v>
      </c>
      <c r="Q578" s="81" t="s">
        <v>536</v>
      </c>
      <c r="R578" s="81"/>
      <c r="S578" s="81"/>
      <c r="T578" s="81"/>
      <c r="U578" s="81"/>
      <c r="V578" s="85" t="s">
        <v>974</v>
      </c>
      <c r="W578" s="83">
        <v>43652.40571759259</v>
      </c>
      <c r="X578" s="85" t="s">
        <v>1227</v>
      </c>
      <c r="Y578" s="81"/>
      <c r="Z578" s="81"/>
      <c r="AA578" s="87" t="s">
        <v>1635</v>
      </c>
      <c r="AB578" s="81"/>
      <c r="AC578" s="81" t="b">
        <v>0</v>
      </c>
      <c r="AD578" s="81">
        <v>0</v>
      </c>
      <c r="AE578" s="87" t="s">
        <v>1832</v>
      </c>
      <c r="AF578" s="81" t="b">
        <v>1</v>
      </c>
      <c r="AG578" s="81" t="s">
        <v>1864</v>
      </c>
      <c r="AH578" s="81"/>
      <c r="AI578" s="87" t="s">
        <v>1415</v>
      </c>
      <c r="AJ578" s="81" t="b">
        <v>0</v>
      </c>
      <c r="AK578" s="81">
        <v>3</v>
      </c>
      <c r="AL578" s="87" t="s">
        <v>1632</v>
      </c>
      <c r="AM578" s="81" t="s">
        <v>1879</v>
      </c>
      <c r="AN578" s="81" t="b">
        <v>0</v>
      </c>
      <c r="AO578" s="87" t="s">
        <v>1632</v>
      </c>
      <c r="AP578" s="81" t="s">
        <v>176</v>
      </c>
      <c r="AQ578" s="81">
        <v>0</v>
      </c>
      <c r="AR578" s="81">
        <v>0</v>
      </c>
      <c r="AS578" s="81"/>
      <c r="AT578" s="81"/>
      <c r="AU578" s="81"/>
      <c r="AV578" s="81"/>
      <c r="AW578" s="81"/>
      <c r="AX578" s="81"/>
      <c r="AY578" s="81"/>
      <c r="AZ578" s="81"/>
      <c r="BA578">
        <v>4</v>
      </c>
      <c r="BB578" s="80" t="str">
        <f>REPLACE(INDEX(GroupVertices[Group],MATCH(Edges[[#This Row],[Vertex 1]],GroupVertices[Vertex],0)),1,1,"")</f>
        <v>1</v>
      </c>
      <c r="BC578" s="80" t="str">
        <f>REPLACE(INDEX(GroupVertices[Group],MATCH(Edges[[#This Row],[Vertex 2]],GroupVertices[Vertex],0)),1,1,"")</f>
        <v>1</v>
      </c>
    </row>
    <row r="579" spans="1:55" ht="15">
      <c r="A579" s="66" t="s">
        <v>303</v>
      </c>
      <c r="B579" s="66" t="s">
        <v>324</v>
      </c>
      <c r="C579" s="67" t="s">
        <v>3309</v>
      </c>
      <c r="D579" s="68">
        <v>4.4</v>
      </c>
      <c r="E579" s="69" t="s">
        <v>136</v>
      </c>
      <c r="F579" s="70">
        <v>30.4</v>
      </c>
      <c r="G579" s="67"/>
      <c r="H579" s="71"/>
      <c r="I579" s="72"/>
      <c r="J579" s="72"/>
      <c r="K579" s="34"/>
      <c r="L579" s="79">
        <v>579</v>
      </c>
      <c r="M579" s="79"/>
      <c r="N579" s="74"/>
      <c r="O579" s="81" t="s">
        <v>394</v>
      </c>
      <c r="P579" s="83">
        <v>43652.58851851852</v>
      </c>
      <c r="Q579" s="81" t="s">
        <v>537</v>
      </c>
      <c r="R579" s="81"/>
      <c r="S579" s="81"/>
      <c r="T579" s="81"/>
      <c r="U579" s="81"/>
      <c r="V579" s="85" t="s">
        <v>974</v>
      </c>
      <c r="W579" s="83">
        <v>43652.58851851852</v>
      </c>
      <c r="X579" s="85" t="s">
        <v>1228</v>
      </c>
      <c r="Y579" s="81"/>
      <c r="Z579" s="81"/>
      <c r="AA579" s="87" t="s">
        <v>1636</v>
      </c>
      <c r="AB579" s="81"/>
      <c r="AC579" s="81" t="b">
        <v>0</v>
      </c>
      <c r="AD579" s="81">
        <v>0</v>
      </c>
      <c r="AE579" s="87" t="s">
        <v>1832</v>
      </c>
      <c r="AF579" s="81" t="b">
        <v>0</v>
      </c>
      <c r="AG579" s="81" t="s">
        <v>1864</v>
      </c>
      <c r="AH579" s="81"/>
      <c r="AI579" s="87" t="s">
        <v>1832</v>
      </c>
      <c r="AJ579" s="81" t="b">
        <v>0</v>
      </c>
      <c r="AK579" s="81">
        <v>3</v>
      </c>
      <c r="AL579" s="87" t="s">
        <v>1633</v>
      </c>
      <c r="AM579" s="81" t="s">
        <v>1879</v>
      </c>
      <c r="AN579" s="81" t="b">
        <v>0</v>
      </c>
      <c r="AO579" s="87" t="s">
        <v>1633</v>
      </c>
      <c r="AP579" s="81" t="s">
        <v>176</v>
      </c>
      <c r="AQ579" s="81">
        <v>0</v>
      </c>
      <c r="AR579" s="81">
        <v>0</v>
      </c>
      <c r="AS579" s="81"/>
      <c r="AT579" s="81"/>
      <c r="AU579" s="81"/>
      <c r="AV579" s="81"/>
      <c r="AW579" s="81"/>
      <c r="AX579" s="81"/>
      <c r="AY579" s="81"/>
      <c r="AZ579" s="81"/>
      <c r="BA579">
        <v>4</v>
      </c>
      <c r="BB579" s="80" t="str">
        <f>REPLACE(INDEX(GroupVertices[Group],MATCH(Edges[[#This Row],[Vertex 1]],GroupVertices[Vertex],0)),1,1,"")</f>
        <v>1</v>
      </c>
      <c r="BC579" s="80" t="str">
        <f>REPLACE(INDEX(GroupVertices[Group],MATCH(Edges[[#This Row],[Vertex 2]],GroupVertices[Vertex],0)),1,1,"")</f>
        <v>1</v>
      </c>
    </row>
    <row r="580" spans="1:55" ht="15">
      <c r="A580" s="66" t="s">
        <v>303</v>
      </c>
      <c r="B580" s="66" t="s">
        <v>324</v>
      </c>
      <c r="C580" s="67" t="s">
        <v>3309</v>
      </c>
      <c r="D580" s="68">
        <v>4.4</v>
      </c>
      <c r="E580" s="69" t="s">
        <v>136</v>
      </c>
      <c r="F580" s="70">
        <v>30.4</v>
      </c>
      <c r="G580" s="67"/>
      <c r="H580" s="71"/>
      <c r="I580" s="72"/>
      <c r="J580" s="72"/>
      <c r="K580" s="34"/>
      <c r="L580" s="79">
        <v>580</v>
      </c>
      <c r="M580" s="79"/>
      <c r="N580" s="74"/>
      <c r="O580" s="81" t="s">
        <v>394</v>
      </c>
      <c r="P580" s="83">
        <v>43652.58865740741</v>
      </c>
      <c r="Q580" s="81" t="s">
        <v>538</v>
      </c>
      <c r="R580" s="81"/>
      <c r="S580" s="81"/>
      <c r="T580" s="81"/>
      <c r="U580" s="81"/>
      <c r="V580" s="85" t="s">
        <v>974</v>
      </c>
      <c r="W580" s="83">
        <v>43652.58865740741</v>
      </c>
      <c r="X580" s="85" t="s">
        <v>1229</v>
      </c>
      <c r="Y580" s="81"/>
      <c r="Z580" s="81"/>
      <c r="AA580" s="87" t="s">
        <v>1637</v>
      </c>
      <c r="AB580" s="81"/>
      <c r="AC580" s="81" t="b">
        <v>0</v>
      </c>
      <c r="AD580" s="81">
        <v>0</v>
      </c>
      <c r="AE580" s="87" t="s">
        <v>1832</v>
      </c>
      <c r="AF580" s="81" t="b">
        <v>0</v>
      </c>
      <c r="AG580" s="81" t="s">
        <v>1864</v>
      </c>
      <c r="AH580" s="81"/>
      <c r="AI580" s="87" t="s">
        <v>1832</v>
      </c>
      <c r="AJ580" s="81" t="b">
        <v>0</v>
      </c>
      <c r="AK580" s="81">
        <v>2</v>
      </c>
      <c r="AL580" s="87" t="s">
        <v>1634</v>
      </c>
      <c r="AM580" s="81" t="s">
        <v>1879</v>
      </c>
      <c r="AN580" s="81" t="b">
        <v>0</v>
      </c>
      <c r="AO580" s="87" t="s">
        <v>1634</v>
      </c>
      <c r="AP580" s="81" t="s">
        <v>176</v>
      </c>
      <c r="AQ580" s="81">
        <v>0</v>
      </c>
      <c r="AR580" s="81">
        <v>0</v>
      </c>
      <c r="AS580" s="81"/>
      <c r="AT580" s="81"/>
      <c r="AU580" s="81"/>
      <c r="AV580" s="81"/>
      <c r="AW580" s="81"/>
      <c r="AX580" s="81"/>
      <c r="AY580" s="81"/>
      <c r="AZ580" s="81"/>
      <c r="BA580">
        <v>4</v>
      </c>
      <c r="BB580" s="80" t="str">
        <f>REPLACE(INDEX(GroupVertices[Group],MATCH(Edges[[#This Row],[Vertex 1]],GroupVertices[Vertex],0)),1,1,"")</f>
        <v>1</v>
      </c>
      <c r="BC580" s="80" t="str">
        <f>REPLACE(INDEX(GroupVertices[Group],MATCH(Edges[[#This Row],[Vertex 2]],GroupVertices[Vertex],0)),1,1,"")</f>
        <v>1</v>
      </c>
    </row>
    <row r="581" spans="1:55" ht="15">
      <c r="A581" s="66" t="s">
        <v>303</v>
      </c>
      <c r="B581" s="66" t="s">
        <v>324</v>
      </c>
      <c r="C581" s="67" t="s">
        <v>3309</v>
      </c>
      <c r="D581" s="68">
        <v>4.4</v>
      </c>
      <c r="E581" s="69" t="s">
        <v>136</v>
      </c>
      <c r="F581" s="70">
        <v>30.4</v>
      </c>
      <c r="G581" s="67"/>
      <c r="H581" s="71"/>
      <c r="I581" s="72"/>
      <c r="J581" s="72"/>
      <c r="K581" s="34"/>
      <c r="L581" s="79">
        <v>581</v>
      </c>
      <c r="M581" s="79"/>
      <c r="N581" s="74"/>
      <c r="O581" s="81" t="s">
        <v>394</v>
      </c>
      <c r="P581" s="83">
        <v>43652.58945601852</v>
      </c>
      <c r="Q581" s="81" t="s">
        <v>539</v>
      </c>
      <c r="R581" s="81"/>
      <c r="S581" s="81"/>
      <c r="T581" s="81"/>
      <c r="U581" s="81"/>
      <c r="V581" s="85" t="s">
        <v>974</v>
      </c>
      <c r="W581" s="83">
        <v>43652.58945601852</v>
      </c>
      <c r="X581" s="85" t="s">
        <v>1230</v>
      </c>
      <c r="Y581" s="81"/>
      <c r="Z581" s="81"/>
      <c r="AA581" s="87" t="s">
        <v>1638</v>
      </c>
      <c r="AB581" s="87" t="s">
        <v>1634</v>
      </c>
      <c r="AC581" s="81" t="b">
        <v>0</v>
      </c>
      <c r="AD581" s="81">
        <v>0</v>
      </c>
      <c r="AE581" s="87" t="s">
        <v>1859</v>
      </c>
      <c r="AF581" s="81" t="b">
        <v>0</v>
      </c>
      <c r="AG581" s="81" t="s">
        <v>1864</v>
      </c>
      <c r="AH581" s="81"/>
      <c r="AI581" s="87" t="s">
        <v>1832</v>
      </c>
      <c r="AJ581" s="81" t="b">
        <v>0</v>
      </c>
      <c r="AK581" s="81">
        <v>0</v>
      </c>
      <c r="AL581" s="87" t="s">
        <v>1832</v>
      </c>
      <c r="AM581" s="81" t="s">
        <v>1879</v>
      </c>
      <c r="AN581" s="81" t="b">
        <v>0</v>
      </c>
      <c r="AO581" s="87" t="s">
        <v>1634</v>
      </c>
      <c r="AP581" s="81" t="s">
        <v>176</v>
      </c>
      <c r="AQ581" s="81">
        <v>0</v>
      </c>
      <c r="AR581" s="81">
        <v>0</v>
      </c>
      <c r="AS581" s="81"/>
      <c r="AT581" s="81"/>
      <c r="AU581" s="81"/>
      <c r="AV581" s="81"/>
      <c r="AW581" s="81"/>
      <c r="AX581" s="81"/>
      <c r="AY581" s="81"/>
      <c r="AZ581" s="81"/>
      <c r="BA581">
        <v>4</v>
      </c>
      <c r="BB581" s="80" t="str">
        <f>REPLACE(INDEX(GroupVertices[Group],MATCH(Edges[[#This Row],[Vertex 1]],GroupVertices[Vertex],0)),1,1,"")</f>
        <v>1</v>
      </c>
      <c r="BC581" s="80" t="str">
        <f>REPLACE(INDEX(GroupVertices[Group],MATCH(Edges[[#This Row],[Vertex 2]],GroupVertices[Vertex],0)),1,1,"")</f>
        <v>1</v>
      </c>
    </row>
    <row r="582" spans="1:55" ht="15">
      <c r="A582" s="66" t="s">
        <v>303</v>
      </c>
      <c r="B582" s="66" t="s">
        <v>325</v>
      </c>
      <c r="C582" s="67" t="s">
        <v>3307</v>
      </c>
      <c r="D582" s="68">
        <v>3</v>
      </c>
      <c r="E582" s="69" t="s">
        <v>132</v>
      </c>
      <c r="F582" s="70">
        <v>35</v>
      </c>
      <c r="G582" s="67"/>
      <c r="H582" s="71"/>
      <c r="I582" s="72"/>
      <c r="J582" s="72"/>
      <c r="K582" s="34"/>
      <c r="L582" s="79">
        <v>582</v>
      </c>
      <c r="M582" s="79"/>
      <c r="N582" s="74"/>
      <c r="O582" s="81" t="s">
        <v>394</v>
      </c>
      <c r="P582" s="83">
        <v>43652.58865740741</v>
      </c>
      <c r="Q582" s="81" t="s">
        <v>538</v>
      </c>
      <c r="R582" s="81"/>
      <c r="S582" s="81"/>
      <c r="T582" s="81"/>
      <c r="U582" s="81"/>
      <c r="V582" s="85" t="s">
        <v>974</v>
      </c>
      <c r="W582" s="83">
        <v>43652.58865740741</v>
      </c>
      <c r="X582" s="85" t="s">
        <v>1229</v>
      </c>
      <c r="Y582" s="81"/>
      <c r="Z582" s="81"/>
      <c r="AA582" s="87" t="s">
        <v>1637</v>
      </c>
      <c r="AB582" s="81"/>
      <c r="AC582" s="81" t="b">
        <v>0</v>
      </c>
      <c r="AD582" s="81">
        <v>0</v>
      </c>
      <c r="AE582" s="87" t="s">
        <v>1832</v>
      </c>
      <c r="AF582" s="81" t="b">
        <v>0</v>
      </c>
      <c r="AG582" s="81" t="s">
        <v>1864</v>
      </c>
      <c r="AH582" s="81"/>
      <c r="AI582" s="87" t="s">
        <v>1832</v>
      </c>
      <c r="AJ582" s="81" t="b">
        <v>0</v>
      </c>
      <c r="AK582" s="81">
        <v>2</v>
      </c>
      <c r="AL582" s="87" t="s">
        <v>1634</v>
      </c>
      <c r="AM582" s="81" t="s">
        <v>1879</v>
      </c>
      <c r="AN582" s="81" t="b">
        <v>0</v>
      </c>
      <c r="AO582" s="87" t="s">
        <v>1634</v>
      </c>
      <c r="AP582" s="81" t="s">
        <v>176</v>
      </c>
      <c r="AQ582" s="81">
        <v>0</v>
      </c>
      <c r="AR582" s="81">
        <v>0</v>
      </c>
      <c r="AS582" s="81"/>
      <c r="AT582" s="81"/>
      <c r="AU582" s="81"/>
      <c r="AV582" s="81"/>
      <c r="AW582" s="81"/>
      <c r="AX582" s="81"/>
      <c r="AY582" s="81"/>
      <c r="AZ582" s="81"/>
      <c r="BA582">
        <v>1</v>
      </c>
      <c r="BB582" s="80" t="str">
        <f>REPLACE(INDEX(GroupVertices[Group],MATCH(Edges[[#This Row],[Vertex 1]],GroupVertices[Vertex],0)),1,1,"")</f>
        <v>1</v>
      </c>
      <c r="BC582" s="80" t="str">
        <f>REPLACE(INDEX(GroupVertices[Group],MATCH(Edges[[#This Row],[Vertex 2]],GroupVertices[Vertex],0)),1,1,"")</f>
        <v>1</v>
      </c>
    </row>
    <row r="583" spans="1:55" ht="15">
      <c r="A583" s="66" t="s">
        <v>303</v>
      </c>
      <c r="B583" s="66" t="s">
        <v>325</v>
      </c>
      <c r="C583" s="67" t="s">
        <v>3307</v>
      </c>
      <c r="D583" s="68">
        <v>3</v>
      </c>
      <c r="E583" s="69" t="s">
        <v>132</v>
      </c>
      <c r="F583" s="70">
        <v>35</v>
      </c>
      <c r="G583" s="67"/>
      <c r="H583" s="71"/>
      <c r="I583" s="72"/>
      <c r="J583" s="72"/>
      <c r="K583" s="34"/>
      <c r="L583" s="79">
        <v>583</v>
      </c>
      <c r="M583" s="79"/>
      <c r="N583" s="74"/>
      <c r="O583" s="81" t="s">
        <v>395</v>
      </c>
      <c r="P583" s="83">
        <v>43652.58945601852</v>
      </c>
      <c r="Q583" s="81" t="s">
        <v>539</v>
      </c>
      <c r="R583" s="81"/>
      <c r="S583" s="81"/>
      <c r="T583" s="81"/>
      <c r="U583" s="81"/>
      <c r="V583" s="85" t="s">
        <v>974</v>
      </c>
      <c r="W583" s="83">
        <v>43652.58945601852</v>
      </c>
      <c r="X583" s="85" t="s">
        <v>1230</v>
      </c>
      <c r="Y583" s="81"/>
      <c r="Z583" s="81"/>
      <c r="AA583" s="87" t="s">
        <v>1638</v>
      </c>
      <c r="AB583" s="87" t="s">
        <v>1634</v>
      </c>
      <c r="AC583" s="81" t="b">
        <v>0</v>
      </c>
      <c r="AD583" s="81">
        <v>0</v>
      </c>
      <c r="AE583" s="87" t="s">
        <v>1859</v>
      </c>
      <c r="AF583" s="81" t="b">
        <v>0</v>
      </c>
      <c r="AG583" s="81" t="s">
        <v>1864</v>
      </c>
      <c r="AH583" s="81"/>
      <c r="AI583" s="87" t="s">
        <v>1832</v>
      </c>
      <c r="AJ583" s="81" t="b">
        <v>0</v>
      </c>
      <c r="AK583" s="81">
        <v>0</v>
      </c>
      <c r="AL583" s="87" t="s">
        <v>1832</v>
      </c>
      <c r="AM583" s="81" t="s">
        <v>1879</v>
      </c>
      <c r="AN583" s="81" t="b">
        <v>0</v>
      </c>
      <c r="AO583" s="87" t="s">
        <v>1634</v>
      </c>
      <c r="AP583" s="81" t="s">
        <v>176</v>
      </c>
      <c r="AQ583" s="81">
        <v>0</v>
      </c>
      <c r="AR583" s="81">
        <v>0</v>
      </c>
      <c r="AS583" s="81"/>
      <c r="AT583" s="81"/>
      <c r="AU583" s="81"/>
      <c r="AV583" s="81"/>
      <c r="AW583" s="81"/>
      <c r="AX583" s="81"/>
      <c r="AY583" s="81"/>
      <c r="AZ583" s="81"/>
      <c r="BA583">
        <v>1</v>
      </c>
      <c r="BB583" s="80" t="str">
        <f>REPLACE(INDEX(GroupVertices[Group],MATCH(Edges[[#This Row],[Vertex 1]],GroupVertices[Vertex],0)),1,1,"")</f>
        <v>1</v>
      </c>
      <c r="BC583" s="80" t="str">
        <f>REPLACE(INDEX(GroupVertices[Group],MATCH(Edges[[#This Row],[Vertex 2]],GroupVertices[Vertex],0)),1,1,"")</f>
        <v>1</v>
      </c>
    </row>
    <row r="584" spans="1:55" ht="15">
      <c r="A584" s="66" t="s">
        <v>326</v>
      </c>
      <c r="B584" s="66" t="s">
        <v>337</v>
      </c>
      <c r="C584" s="67" t="s">
        <v>3307</v>
      </c>
      <c r="D584" s="68">
        <v>3</v>
      </c>
      <c r="E584" s="69" t="s">
        <v>132</v>
      </c>
      <c r="F584" s="70">
        <v>35</v>
      </c>
      <c r="G584" s="67"/>
      <c r="H584" s="71"/>
      <c r="I584" s="72"/>
      <c r="J584" s="72"/>
      <c r="K584" s="34"/>
      <c r="L584" s="79">
        <v>584</v>
      </c>
      <c r="M584" s="79"/>
      <c r="N584" s="74"/>
      <c r="O584" s="81" t="s">
        <v>394</v>
      </c>
      <c r="P584" s="83">
        <v>43653.50377314815</v>
      </c>
      <c r="Q584" s="81" t="s">
        <v>540</v>
      </c>
      <c r="R584" s="85" t="s">
        <v>687</v>
      </c>
      <c r="S584" s="81" t="s">
        <v>746</v>
      </c>
      <c r="T584" s="81" t="s">
        <v>807</v>
      </c>
      <c r="U584" s="81"/>
      <c r="V584" s="85" t="s">
        <v>995</v>
      </c>
      <c r="W584" s="83">
        <v>43653.50377314815</v>
      </c>
      <c r="X584" s="85" t="s">
        <v>1231</v>
      </c>
      <c r="Y584" s="81"/>
      <c r="Z584" s="81"/>
      <c r="AA584" s="87" t="s">
        <v>1639</v>
      </c>
      <c r="AB584" s="81"/>
      <c r="AC584" s="81" t="b">
        <v>0</v>
      </c>
      <c r="AD584" s="81">
        <v>8</v>
      </c>
      <c r="AE584" s="87" t="s">
        <v>1832</v>
      </c>
      <c r="AF584" s="81" t="b">
        <v>0</v>
      </c>
      <c r="AG584" s="81" t="s">
        <v>1864</v>
      </c>
      <c r="AH584" s="81"/>
      <c r="AI584" s="87" t="s">
        <v>1832</v>
      </c>
      <c r="AJ584" s="81" t="b">
        <v>0</v>
      </c>
      <c r="AK584" s="81">
        <v>7</v>
      </c>
      <c r="AL584" s="87" t="s">
        <v>1832</v>
      </c>
      <c r="AM584" s="81" t="s">
        <v>1898</v>
      </c>
      <c r="AN584" s="81" t="b">
        <v>0</v>
      </c>
      <c r="AO584" s="87" t="s">
        <v>1639</v>
      </c>
      <c r="AP584" s="81" t="s">
        <v>1901</v>
      </c>
      <c r="AQ584" s="81">
        <v>0</v>
      </c>
      <c r="AR584" s="81">
        <v>0</v>
      </c>
      <c r="AS584" s="81"/>
      <c r="AT584" s="81"/>
      <c r="AU584" s="81"/>
      <c r="AV584" s="81"/>
      <c r="AW584" s="81"/>
      <c r="AX584" s="81"/>
      <c r="AY584" s="81"/>
      <c r="AZ584" s="81"/>
      <c r="BA584">
        <v>1</v>
      </c>
      <c r="BB584" s="80" t="str">
        <f>REPLACE(INDEX(GroupVertices[Group],MATCH(Edges[[#This Row],[Vertex 1]],GroupVertices[Vertex],0)),1,1,"")</f>
        <v>2</v>
      </c>
      <c r="BC584" s="80" t="str">
        <f>REPLACE(INDEX(GroupVertices[Group],MATCH(Edges[[#This Row],[Vertex 2]],GroupVertices[Vertex],0)),1,1,"")</f>
        <v>2</v>
      </c>
    </row>
    <row r="585" spans="1:55" ht="15">
      <c r="A585" s="66" t="s">
        <v>303</v>
      </c>
      <c r="B585" s="66" t="s">
        <v>326</v>
      </c>
      <c r="C585" s="67" t="s">
        <v>3307</v>
      </c>
      <c r="D585" s="68">
        <v>3</v>
      </c>
      <c r="E585" s="69" t="s">
        <v>132</v>
      </c>
      <c r="F585" s="70">
        <v>35</v>
      </c>
      <c r="G585" s="67"/>
      <c r="H585" s="71"/>
      <c r="I585" s="72"/>
      <c r="J585" s="72"/>
      <c r="K585" s="34"/>
      <c r="L585" s="79">
        <v>585</v>
      </c>
      <c r="M585" s="79"/>
      <c r="N585" s="74"/>
      <c r="O585" s="81" t="s">
        <v>394</v>
      </c>
      <c r="P585" s="83">
        <v>43653.84564814815</v>
      </c>
      <c r="Q585" s="81" t="s">
        <v>541</v>
      </c>
      <c r="R585" s="81"/>
      <c r="S585" s="81"/>
      <c r="T585" s="81"/>
      <c r="U585" s="81"/>
      <c r="V585" s="85" t="s">
        <v>974</v>
      </c>
      <c r="W585" s="83">
        <v>43653.84564814815</v>
      </c>
      <c r="X585" s="85" t="s">
        <v>1232</v>
      </c>
      <c r="Y585" s="81"/>
      <c r="Z585" s="81"/>
      <c r="AA585" s="87" t="s">
        <v>1640</v>
      </c>
      <c r="AB585" s="81"/>
      <c r="AC585" s="81" t="b">
        <v>0</v>
      </c>
      <c r="AD585" s="81">
        <v>0</v>
      </c>
      <c r="AE585" s="87" t="s">
        <v>1832</v>
      </c>
      <c r="AF585" s="81" t="b">
        <v>0</v>
      </c>
      <c r="AG585" s="81" t="s">
        <v>1864</v>
      </c>
      <c r="AH585" s="81"/>
      <c r="AI585" s="87" t="s">
        <v>1832</v>
      </c>
      <c r="AJ585" s="81" t="b">
        <v>0</v>
      </c>
      <c r="AK585" s="81">
        <v>7</v>
      </c>
      <c r="AL585" s="87" t="s">
        <v>1639</v>
      </c>
      <c r="AM585" s="81" t="s">
        <v>1881</v>
      </c>
      <c r="AN585" s="81" t="b">
        <v>0</v>
      </c>
      <c r="AO585" s="87" t="s">
        <v>1639</v>
      </c>
      <c r="AP585" s="81" t="s">
        <v>176</v>
      </c>
      <c r="AQ585" s="81">
        <v>0</v>
      </c>
      <c r="AR585" s="81">
        <v>0</v>
      </c>
      <c r="AS585" s="81"/>
      <c r="AT585" s="81"/>
      <c r="AU585" s="81"/>
      <c r="AV585" s="81"/>
      <c r="AW585" s="81"/>
      <c r="AX585" s="81"/>
      <c r="AY585" s="81"/>
      <c r="AZ585" s="81"/>
      <c r="BA585">
        <v>1</v>
      </c>
      <c r="BB585" s="80" t="str">
        <f>REPLACE(INDEX(GroupVertices[Group],MATCH(Edges[[#This Row],[Vertex 1]],GroupVertices[Vertex],0)),1,1,"")</f>
        <v>1</v>
      </c>
      <c r="BC585" s="80" t="str">
        <f>REPLACE(INDEX(GroupVertices[Group],MATCH(Edges[[#This Row],[Vertex 2]],GroupVertices[Vertex],0)),1,1,"")</f>
        <v>2</v>
      </c>
    </row>
    <row r="586" spans="1:55" ht="15">
      <c r="A586" s="66" t="s">
        <v>327</v>
      </c>
      <c r="B586" s="66" t="s">
        <v>386</v>
      </c>
      <c r="C586" s="67" t="s">
        <v>3307</v>
      </c>
      <c r="D586" s="68">
        <v>3</v>
      </c>
      <c r="E586" s="69" t="s">
        <v>132</v>
      </c>
      <c r="F586" s="70">
        <v>35</v>
      </c>
      <c r="G586" s="67"/>
      <c r="H586" s="71"/>
      <c r="I586" s="72"/>
      <c r="J586" s="72"/>
      <c r="K586" s="34"/>
      <c r="L586" s="79">
        <v>586</v>
      </c>
      <c r="M586" s="79"/>
      <c r="N586" s="74"/>
      <c r="O586" s="81" t="s">
        <v>394</v>
      </c>
      <c r="P586" s="83">
        <v>43651.31605324074</v>
      </c>
      <c r="Q586" s="81" t="s">
        <v>542</v>
      </c>
      <c r="R586" s="85" t="s">
        <v>711</v>
      </c>
      <c r="S586" s="81" t="s">
        <v>747</v>
      </c>
      <c r="T586" s="81"/>
      <c r="U586" s="81"/>
      <c r="V586" s="85" t="s">
        <v>996</v>
      </c>
      <c r="W586" s="83">
        <v>43651.31605324074</v>
      </c>
      <c r="X586" s="85" t="s">
        <v>1233</v>
      </c>
      <c r="Y586" s="81"/>
      <c r="Z586" s="81"/>
      <c r="AA586" s="87" t="s">
        <v>1641</v>
      </c>
      <c r="AB586" s="81"/>
      <c r="AC586" s="81" t="b">
        <v>0</v>
      </c>
      <c r="AD586" s="81">
        <v>3</v>
      </c>
      <c r="AE586" s="87" t="s">
        <v>1832</v>
      </c>
      <c r="AF586" s="81" t="b">
        <v>1</v>
      </c>
      <c r="AG586" s="81" t="s">
        <v>1864</v>
      </c>
      <c r="AH586" s="81"/>
      <c r="AI586" s="87" t="s">
        <v>1643</v>
      </c>
      <c r="AJ586" s="81" t="b">
        <v>0</v>
      </c>
      <c r="AK586" s="81">
        <v>3</v>
      </c>
      <c r="AL586" s="87" t="s">
        <v>1832</v>
      </c>
      <c r="AM586" s="81" t="s">
        <v>1881</v>
      </c>
      <c r="AN586" s="81" t="b">
        <v>0</v>
      </c>
      <c r="AO586" s="87" t="s">
        <v>1641</v>
      </c>
      <c r="AP586" s="81" t="s">
        <v>1901</v>
      </c>
      <c r="AQ586" s="81">
        <v>0</v>
      </c>
      <c r="AR586" s="81">
        <v>0</v>
      </c>
      <c r="AS586" s="81"/>
      <c r="AT586" s="81"/>
      <c r="AU586" s="81"/>
      <c r="AV586" s="81"/>
      <c r="AW586" s="81"/>
      <c r="AX586" s="81"/>
      <c r="AY586" s="81"/>
      <c r="AZ586" s="81"/>
      <c r="BA586">
        <v>1</v>
      </c>
      <c r="BB586" s="80" t="str">
        <f>REPLACE(INDEX(GroupVertices[Group],MATCH(Edges[[#This Row],[Vertex 1]],GroupVertices[Vertex],0)),1,1,"")</f>
        <v>9</v>
      </c>
      <c r="BC586" s="80" t="str">
        <f>REPLACE(INDEX(GroupVertices[Group],MATCH(Edges[[#This Row],[Vertex 2]],GroupVertices[Vertex],0)),1,1,"")</f>
        <v>9</v>
      </c>
    </row>
    <row r="587" spans="1:55" ht="15">
      <c r="A587" s="66" t="s">
        <v>215</v>
      </c>
      <c r="B587" s="66" t="s">
        <v>386</v>
      </c>
      <c r="C587" s="67" t="s">
        <v>3308</v>
      </c>
      <c r="D587" s="68">
        <v>3.466666666666667</v>
      </c>
      <c r="E587" s="69" t="s">
        <v>136</v>
      </c>
      <c r="F587" s="70">
        <v>33.46666666666667</v>
      </c>
      <c r="G587" s="67"/>
      <c r="H587" s="71"/>
      <c r="I587" s="72"/>
      <c r="J587" s="72"/>
      <c r="K587" s="34"/>
      <c r="L587" s="79">
        <v>587</v>
      </c>
      <c r="M587" s="79"/>
      <c r="N587" s="74"/>
      <c r="O587" s="81" t="s">
        <v>394</v>
      </c>
      <c r="P587" s="83">
        <v>43648.593125</v>
      </c>
      <c r="Q587" s="81" t="s">
        <v>543</v>
      </c>
      <c r="R587" s="85" t="s">
        <v>712</v>
      </c>
      <c r="S587" s="81" t="s">
        <v>764</v>
      </c>
      <c r="T587" s="81" t="s">
        <v>808</v>
      </c>
      <c r="U587" s="81"/>
      <c r="V587" s="85" t="s">
        <v>888</v>
      </c>
      <c r="W587" s="83">
        <v>43648.593125</v>
      </c>
      <c r="X587" s="85" t="s">
        <v>1234</v>
      </c>
      <c r="Y587" s="81"/>
      <c r="Z587" s="81"/>
      <c r="AA587" s="87" t="s">
        <v>1642</v>
      </c>
      <c r="AB587" s="81"/>
      <c r="AC587" s="81" t="b">
        <v>0</v>
      </c>
      <c r="AD587" s="81">
        <v>3</v>
      </c>
      <c r="AE587" s="87" t="s">
        <v>1832</v>
      </c>
      <c r="AF587" s="81" t="b">
        <v>0</v>
      </c>
      <c r="AG587" s="81" t="s">
        <v>1864</v>
      </c>
      <c r="AH587" s="81"/>
      <c r="AI587" s="87" t="s">
        <v>1832</v>
      </c>
      <c r="AJ587" s="81" t="b">
        <v>0</v>
      </c>
      <c r="AK587" s="81">
        <v>1</v>
      </c>
      <c r="AL587" s="87" t="s">
        <v>1832</v>
      </c>
      <c r="AM587" s="81" t="s">
        <v>1881</v>
      </c>
      <c r="AN587" s="81" t="b">
        <v>0</v>
      </c>
      <c r="AO587" s="87" t="s">
        <v>1642</v>
      </c>
      <c r="AP587" s="81" t="s">
        <v>1901</v>
      </c>
      <c r="AQ587" s="81">
        <v>0</v>
      </c>
      <c r="AR587" s="81">
        <v>0</v>
      </c>
      <c r="AS587" s="81"/>
      <c r="AT587" s="81"/>
      <c r="AU587" s="81"/>
      <c r="AV587" s="81"/>
      <c r="AW587" s="81"/>
      <c r="AX587" s="81"/>
      <c r="AY587" s="81"/>
      <c r="AZ587" s="81"/>
      <c r="BA587">
        <v>2</v>
      </c>
      <c r="BB587" s="80" t="str">
        <f>REPLACE(INDEX(GroupVertices[Group],MATCH(Edges[[#This Row],[Vertex 1]],GroupVertices[Vertex],0)),1,1,"")</f>
        <v>9</v>
      </c>
      <c r="BC587" s="80" t="str">
        <f>REPLACE(INDEX(GroupVertices[Group],MATCH(Edges[[#This Row],[Vertex 2]],GroupVertices[Vertex],0)),1,1,"")</f>
        <v>9</v>
      </c>
    </row>
    <row r="588" spans="1:55" ht="15">
      <c r="A588" s="66" t="s">
        <v>215</v>
      </c>
      <c r="B588" s="66" t="s">
        <v>386</v>
      </c>
      <c r="C588" s="67" t="s">
        <v>3308</v>
      </c>
      <c r="D588" s="68">
        <v>3.466666666666667</v>
      </c>
      <c r="E588" s="69" t="s">
        <v>136</v>
      </c>
      <c r="F588" s="70">
        <v>33.46666666666667</v>
      </c>
      <c r="G588" s="67"/>
      <c r="H588" s="71"/>
      <c r="I588" s="72"/>
      <c r="J588" s="72"/>
      <c r="K588" s="34"/>
      <c r="L588" s="79">
        <v>588</v>
      </c>
      <c r="M588" s="79"/>
      <c r="N588" s="74"/>
      <c r="O588" s="81" t="s">
        <v>394</v>
      </c>
      <c r="P588" s="83">
        <v>43650.876851851855</v>
      </c>
      <c r="Q588" s="81" t="s">
        <v>544</v>
      </c>
      <c r="R588" s="85" t="s">
        <v>712</v>
      </c>
      <c r="S588" s="81" t="s">
        <v>764</v>
      </c>
      <c r="T588" s="81" t="s">
        <v>808</v>
      </c>
      <c r="U588" s="81"/>
      <c r="V588" s="85" t="s">
        <v>888</v>
      </c>
      <c r="W588" s="83">
        <v>43650.876851851855</v>
      </c>
      <c r="X588" s="85" t="s">
        <v>1235</v>
      </c>
      <c r="Y588" s="81"/>
      <c r="Z588" s="81"/>
      <c r="AA588" s="87" t="s">
        <v>1643</v>
      </c>
      <c r="AB588" s="81"/>
      <c r="AC588" s="81" t="b">
        <v>0</v>
      </c>
      <c r="AD588" s="81">
        <v>3</v>
      </c>
      <c r="AE588" s="87" t="s">
        <v>1832</v>
      </c>
      <c r="AF588" s="81" t="b">
        <v>0</v>
      </c>
      <c r="AG588" s="81" t="s">
        <v>1864</v>
      </c>
      <c r="AH588" s="81"/>
      <c r="AI588" s="87" t="s">
        <v>1832</v>
      </c>
      <c r="AJ588" s="81" t="b">
        <v>0</v>
      </c>
      <c r="AK588" s="81">
        <v>2</v>
      </c>
      <c r="AL588" s="87" t="s">
        <v>1832</v>
      </c>
      <c r="AM588" s="81" t="s">
        <v>1881</v>
      </c>
      <c r="AN588" s="81" t="b">
        <v>0</v>
      </c>
      <c r="AO588" s="87" t="s">
        <v>1643</v>
      </c>
      <c r="AP588" s="81" t="s">
        <v>1901</v>
      </c>
      <c r="AQ588" s="81">
        <v>0</v>
      </c>
      <c r="AR588" s="81">
        <v>0</v>
      </c>
      <c r="AS588" s="81"/>
      <c r="AT588" s="81"/>
      <c r="AU588" s="81"/>
      <c r="AV588" s="81"/>
      <c r="AW588" s="81"/>
      <c r="AX588" s="81"/>
      <c r="AY588" s="81"/>
      <c r="AZ588" s="81"/>
      <c r="BA588">
        <v>2</v>
      </c>
      <c r="BB588" s="80" t="str">
        <f>REPLACE(INDEX(GroupVertices[Group],MATCH(Edges[[#This Row],[Vertex 1]],GroupVertices[Vertex],0)),1,1,"")</f>
        <v>9</v>
      </c>
      <c r="BC588" s="80" t="str">
        <f>REPLACE(INDEX(GroupVertices[Group],MATCH(Edges[[#This Row],[Vertex 2]],GroupVertices[Vertex],0)),1,1,"")</f>
        <v>9</v>
      </c>
    </row>
    <row r="589" spans="1:55" ht="15">
      <c r="A589" s="66" t="s">
        <v>303</v>
      </c>
      <c r="B589" s="66" t="s">
        <v>386</v>
      </c>
      <c r="C589" s="67" t="s">
        <v>3307</v>
      </c>
      <c r="D589" s="68">
        <v>3</v>
      </c>
      <c r="E589" s="69" t="s">
        <v>132</v>
      </c>
      <c r="F589" s="70">
        <v>35</v>
      </c>
      <c r="G589" s="67"/>
      <c r="H589" s="71"/>
      <c r="I589" s="72"/>
      <c r="J589" s="72"/>
      <c r="K589" s="34"/>
      <c r="L589" s="79">
        <v>589</v>
      </c>
      <c r="M589" s="79"/>
      <c r="N589" s="74"/>
      <c r="O589" s="81" t="s">
        <v>394</v>
      </c>
      <c r="P589" s="83">
        <v>43654.49081018518</v>
      </c>
      <c r="Q589" s="81" t="s">
        <v>545</v>
      </c>
      <c r="R589" s="81"/>
      <c r="S589" s="81"/>
      <c r="T589" s="81"/>
      <c r="U589" s="81"/>
      <c r="V589" s="85" t="s">
        <v>974</v>
      </c>
      <c r="W589" s="83">
        <v>43654.49081018518</v>
      </c>
      <c r="X589" s="85" t="s">
        <v>1236</v>
      </c>
      <c r="Y589" s="81"/>
      <c r="Z589" s="81"/>
      <c r="AA589" s="87" t="s">
        <v>1644</v>
      </c>
      <c r="AB589" s="81"/>
      <c r="AC589" s="81" t="b">
        <v>0</v>
      </c>
      <c r="AD589" s="81">
        <v>0</v>
      </c>
      <c r="AE589" s="87" t="s">
        <v>1832</v>
      </c>
      <c r="AF589" s="81" t="b">
        <v>1</v>
      </c>
      <c r="AG589" s="81" t="s">
        <v>1864</v>
      </c>
      <c r="AH589" s="81"/>
      <c r="AI589" s="87" t="s">
        <v>1643</v>
      </c>
      <c r="AJ589" s="81" t="b">
        <v>0</v>
      </c>
      <c r="AK589" s="81">
        <v>3</v>
      </c>
      <c r="AL589" s="87" t="s">
        <v>1641</v>
      </c>
      <c r="AM589" s="81" t="s">
        <v>1881</v>
      </c>
      <c r="AN589" s="81" t="b">
        <v>0</v>
      </c>
      <c r="AO589" s="87" t="s">
        <v>1641</v>
      </c>
      <c r="AP589" s="81" t="s">
        <v>176</v>
      </c>
      <c r="AQ589" s="81">
        <v>0</v>
      </c>
      <c r="AR589" s="81">
        <v>0</v>
      </c>
      <c r="AS589" s="81"/>
      <c r="AT589" s="81"/>
      <c r="AU589" s="81"/>
      <c r="AV589" s="81"/>
      <c r="AW589" s="81"/>
      <c r="AX589" s="81"/>
      <c r="AY589" s="81"/>
      <c r="AZ589" s="81"/>
      <c r="BA589">
        <v>1</v>
      </c>
      <c r="BB589" s="80" t="str">
        <f>REPLACE(INDEX(GroupVertices[Group],MATCH(Edges[[#This Row],[Vertex 1]],GroupVertices[Vertex],0)),1,1,"")</f>
        <v>1</v>
      </c>
      <c r="BC589" s="80" t="str">
        <f>REPLACE(INDEX(GroupVertices[Group],MATCH(Edges[[#This Row],[Vertex 2]],GroupVertices[Vertex],0)),1,1,"")</f>
        <v>9</v>
      </c>
    </row>
    <row r="590" spans="1:55" ht="15">
      <c r="A590" s="66" t="s">
        <v>327</v>
      </c>
      <c r="B590" s="66" t="s">
        <v>215</v>
      </c>
      <c r="C590" s="67" t="s">
        <v>3308</v>
      </c>
      <c r="D590" s="68">
        <v>3.466666666666667</v>
      </c>
      <c r="E590" s="69" t="s">
        <v>136</v>
      </c>
      <c r="F590" s="70">
        <v>33.46666666666667</v>
      </c>
      <c r="G590" s="67"/>
      <c r="H590" s="71"/>
      <c r="I590" s="72"/>
      <c r="J590" s="72"/>
      <c r="K590" s="34"/>
      <c r="L590" s="79">
        <v>590</v>
      </c>
      <c r="M590" s="79"/>
      <c r="N590" s="74"/>
      <c r="O590" s="81" t="s">
        <v>394</v>
      </c>
      <c r="P590" s="83">
        <v>43649.34190972222</v>
      </c>
      <c r="Q590" s="81" t="s">
        <v>546</v>
      </c>
      <c r="R590" s="85" t="s">
        <v>713</v>
      </c>
      <c r="S590" s="81" t="s">
        <v>747</v>
      </c>
      <c r="T590" s="81"/>
      <c r="U590" s="81"/>
      <c r="V590" s="85" t="s">
        <v>996</v>
      </c>
      <c r="W590" s="83">
        <v>43649.34190972222</v>
      </c>
      <c r="X590" s="85" t="s">
        <v>1237</v>
      </c>
      <c r="Y590" s="81"/>
      <c r="Z590" s="81"/>
      <c r="AA590" s="87" t="s">
        <v>1645</v>
      </c>
      <c r="AB590" s="81"/>
      <c r="AC590" s="81" t="b">
        <v>0</v>
      </c>
      <c r="AD590" s="81">
        <v>7</v>
      </c>
      <c r="AE590" s="87" t="s">
        <v>1832</v>
      </c>
      <c r="AF590" s="81" t="b">
        <v>1</v>
      </c>
      <c r="AG590" s="81" t="s">
        <v>1864</v>
      </c>
      <c r="AH590" s="81"/>
      <c r="AI590" s="87" t="s">
        <v>1875</v>
      </c>
      <c r="AJ590" s="81" t="b">
        <v>0</v>
      </c>
      <c r="AK590" s="81">
        <v>2</v>
      </c>
      <c r="AL590" s="87" t="s">
        <v>1832</v>
      </c>
      <c r="AM590" s="81" t="s">
        <v>1881</v>
      </c>
      <c r="AN590" s="81" t="b">
        <v>0</v>
      </c>
      <c r="AO590" s="87" t="s">
        <v>1645</v>
      </c>
      <c r="AP590" s="81" t="s">
        <v>1901</v>
      </c>
      <c r="AQ590" s="81">
        <v>0</v>
      </c>
      <c r="AR590" s="81">
        <v>0</v>
      </c>
      <c r="AS590" s="81"/>
      <c r="AT590" s="81"/>
      <c r="AU590" s="81"/>
      <c r="AV590" s="81"/>
      <c r="AW590" s="81"/>
      <c r="AX590" s="81"/>
      <c r="AY590" s="81"/>
      <c r="AZ590" s="81"/>
      <c r="BA590">
        <v>2</v>
      </c>
      <c r="BB590" s="80" t="str">
        <f>REPLACE(INDEX(GroupVertices[Group],MATCH(Edges[[#This Row],[Vertex 1]],GroupVertices[Vertex],0)),1,1,"")</f>
        <v>9</v>
      </c>
      <c r="BC590" s="80" t="str">
        <f>REPLACE(INDEX(GroupVertices[Group],MATCH(Edges[[#This Row],[Vertex 2]],GroupVertices[Vertex],0)),1,1,"")</f>
        <v>9</v>
      </c>
    </row>
    <row r="591" spans="1:55" ht="15">
      <c r="A591" s="66" t="s">
        <v>327</v>
      </c>
      <c r="B591" s="66" t="s">
        <v>215</v>
      </c>
      <c r="C591" s="67" t="s">
        <v>3308</v>
      </c>
      <c r="D591" s="68">
        <v>3.466666666666667</v>
      </c>
      <c r="E591" s="69" t="s">
        <v>136</v>
      </c>
      <c r="F591" s="70">
        <v>33.46666666666667</v>
      </c>
      <c r="G591" s="67"/>
      <c r="H591" s="71"/>
      <c r="I591" s="72"/>
      <c r="J591" s="72"/>
      <c r="K591" s="34"/>
      <c r="L591" s="79">
        <v>591</v>
      </c>
      <c r="M591" s="79"/>
      <c r="N591" s="74"/>
      <c r="O591" s="81" t="s">
        <v>394</v>
      </c>
      <c r="P591" s="83">
        <v>43651.31605324074</v>
      </c>
      <c r="Q591" s="81" t="s">
        <v>542</v>
      </c>
      <c r="R591" s="85" t="s">
        <v>711</v>
      </c>
      <c r="S591" s="81" t="s">
        <v>747</v>
      </c>
      <c r="T591" s="81"/>
      <c r="U591" s="81"/>
      <c r="V591" s="85" t="s">
        <v>996</v>
      </c>
      <c r="W591" s="83">
        <v>43651.31605324074</v>
      </c>
      <c r="X591" s="85" t="s">
        <v>1233</v>
      </c>
      <c r="Y591" s="81"/>
      <c r="Z591" s="81"/>
      <c r="AA591" s="87" t="s">
        <v>1641</v>
      </c>
      <c r="AB591" s="81"/>
      <c r="AC591" s="81" t="b">
        <v>0</v>
      </c>
      <c r="AD591" s="81">
        <v>3</v>
      </c>
      <c r="AE591" s="87" t="s">
        <v>1832</v>
      </c>
      <c r="AF591" s="81" t="b">
        <v>1</v>
      </c>
      <c r="AG591" s="81" t="s">
        <v>1864</v>
      </c>
      <c r="AH591" s="81"/>
      <c r="AI591" s="87" t="s">
        <v>1643</v>
      </c>
      <c r="AJ591" s="81" t="b">
        <v>0</v>
      </c>
      <c r="AK591" s="81">
        <v>3</v>
      </c>
      <c r="AL591" s="87" t="s">
        <v>1832</v>
      </c>
      <c r="AM591" s="81" t="s">
        <v>1881</v>
      </c>
      <c r="AN591" s="81" t="b">
        <v>0</v>
      </c>
      <c r="AO591" s="87" t="s">
        <v>1641</v>
      </c>
      <c r="AP591" s="81" t="s">
        <v>1901</v>
      </c>
      <c r="AQ591" s="81">
        <v>0</v>
      </c>
      <c r="AR591" s="81">
        <v>0</v>
      </c>
      <c r="AS591" s="81"/>
      <c r="AT591" s="81"/>
      <c r="AU591" s="81"/>
      <c r="AV591" s="81"/>
      <c r="AW591" s="81"/>
      <c r="AX591" s="81"/>
      <c r="AY591" s="81"/>
      <c r="AZ591" s="81"/>
      <c r="BA591">
        <v>2</v>
      </c>
      <c r="BB591" s="80" t="str">
        <f>REPLACE(INDEX(GroupVertices[Group],MATCH(Edges[[#This Row],[Vertex 1]],GroupVertices[Vertex],0)),1,1,"")</f>
        <v>9</v>
      </c>
      <c r="BC591" s="80" t="str">
        <f>REPLACE(INDEX(GroupVertices[Group],MATCH(Edges[[#This Row],[Vertex 2]],GroupVertices[Vertex],0)),1,1,"")</f>
        <v>9</v>
      </c>
    </row>
    <row r="592" spans="1:55" ht="15">
      <c r="A592" s="66" t="s">
        <v>303</v>
      </c>
      <c r="B592" s="66" t="s">
        <v>327</v>
      </c>
      <c r="C592" s="67" t="s">
        <v>3308</v>
      </c>
      <c r="D592" s="68">
        <v>3.466666666666667</v>
      </c>
      <c r="E592" s="69" t="s">
        <v>136</v>
      </c>
      <c r="F592" s="70">
        <v>33.46666666666667</v>
      </c>
      <c r="G592" s="67"/>
      <c r="H592" s="71"/>
      <c r="I592" s="72"/>
      <c r="J592" s="72"/>
      <c r="K592" s="34"/>
      <c r="L592" s="79">
        <v>592</v>
      </c>
      <c r="M592" s="79"/>
      <c r="N592" s="74"/>
      <c r="O592" s="81" t="s">
        <v>394</v>
      </c>
      <c r="P592" s="83">
        <v>43649.613530092596</v>
      </c>
      <c r="Q592" s="81" t="s">
        <v>547</v>
      </c>
      <c r="R592" s="85" t="s">
        <v>713</v>
      </c>
      <c r="S592" s="81" t="s">
        <v>747</v>
      </c>
      <c r="T592" s="81"/>
      <c r="U592" s="81"/>
      <c r="V592" s="85" t="s">
        <v>974</v>
      </c>
      <c r="W592" s="83">
        <v>43649.613530092596</v>
      </c>
      <c r="X592" s="85" t="s">
        <v>1238</v>
      </c>
      <c r="Y592" s="81"/>
      <c r="Z592" s="81"/>
      <c r="AA592" s="87" t="s">
        <v>1646</v>
      </c>
      <c r="AB592" s="81"/>
      <c r="AC592" s="81" t="b">
        <v>0</v>
      </c>
      <c r="AD592" s="81">
        <v>0</v>
      </c>
      <c r="AE592" s="87" t="s">
        <v>1832</v>
      </c>
      <c r="AF592" s="81" t="b">
        <v>1</v>
      </c>
      <c r="AG592" s="81" t="s">
        <v>1864</v>
      </c>
      <c r="AH592" s="81"/>
      <c r="AI592" s="87" t="s">
        <v>1875</v>
      </c>
      <c r="AJ592" s="81" t="b">
        <v>0</v>
      </c>
      <c r="AK592" s="81">
        <v>2</v>
      </c>
      <c r="AL592" s="87" t="s">
        <v>1645</v>
      </c>
      <c r="AM592" s="81" t="s">
        <v>1881</v>
      </c>
      <c r="AN592" s="81" t="b">
        <v>0</v>
      </c>
      <c r="AO592" s="87" t="s">
        <v>1645</v>
      </c>
      <c r="AP592" s="81" t="s">
        <v>176</v>
      </c>
      <c r="AQ592" s="81">
        <v>0</v>
      </c>
      <c r="AR592" s="81">
        <v>0</v>
      </c>
      <c r="AS592" s="81"/>
      <c r="AT592" s="81"/>
      <c r="AU592" s="81"/>
      <c r="AV592" s="81"/>
      <c r="AW592" s="81"/>
      <c r="AX592" s="81"/>
      <c r="AY592" s="81"/>
      <c r="AZ592" s="81"/>
      <c r="BA592">
        <v>2</v>
      </c>
      <c r="BB592" s="80" t="str">
        <f>REPLACE(INDEX(GroupVertices[Group],MATCH(Edges[[#This Row],[Vertex 1]],GroupVertices[Vertex],0)),1,1,"")</f>
        <v>1</v>
      </c>
      <c r="BC592" s="80" t="str">
        <f>REPLACE(INDEX(GroupVertices[Group],MATCH(Edges[[#This Row],[Vertex 2]],GroupVertices[Vertex],0)),1,1,"")</f>
        <v>9</v>
      </c>
    </row>
    <row r="593" spans="1:55" ht="15">
      <c r="A593" s="66" t="s">
        <v>303</v>
      </c>
      <c r="B593" s="66" t="s">
        <v>327</v>
      </c>
      <c r="C593" s="67" t="s">
        <v>3308</v>
      </c>
      <c r="D593" s="68">
        <v>3.466666666666667</v>
      </c>
      <c r="E593" s="69" t="s">
        <v>136</v>
      </c>
      <c r="F593" s="70">
        <v>33.46666666666667</v>
      </c>
      <c r="G593" s="67"/>
      <c r="H593" s="71"/>
      <c r="I593" s="72"/>
      <c r="J593" s="72"/>
      <c r="K593" s="34"/>
      <c r="L593" s="79">
        <v>593</v>
      </c>
      <c r="M593" s="79"/>
      <c r="N593" s="74"/>
      <c r="O593" s="81" t="s">
        <v>394</v>
      </c>
      <c r="P593" s="83">
        <v>43654.49081018518</v>
      </c>
      <c r="Q593" s="81" t="s">
        <v>545</v>
      </c>
      <c r="R593" s="81"/>
      <c r="S593" s="81"/>
      <c r="T593" s="81"/>
      <c r="U593" s="81"/>
      <c r="V593" s="85" t="s">
        <v>974</v>
      </c>
      <c r="W593" s="83">
        <v>43654.49081018518</v>
      </c>
      <c r="X593" s="85" t="s">
        <v>1236</v>
      </c>
      <c r="Y593" s="81"/>
      <c r="Z593" s="81"/>
      <c r="AA593" s="87" t="s">
        <v>1644</v>
      </c>
      <c r="AB593" s="81"/>
      <c r="AC593" s="81" t="b">
        <v>0</v>
      </c>
      <c r="AD593" s="81">
        <v>0</v>
      </c>
      <c r="AE593" s="87" t="s">
        <v>1832</v>
      </c>
      <c r="AF593" s="81" t="b">
        <v>1</v>
      </c>
      <c r="AG593" s="81" t="s">
        <v>1864</v>
      </c>
      <c r="AH593" s="81"/>
      <c r="AI593" s="87" t="s">
        <v>1643</v>
      </c>
      <c r="AJ593" s="81" t="b">
        <v>0</v>
      </c>
      <c r="AK593" s="81">
        <v>3</v>
      </c>
      <c r="AL593" s="87" t="s">
        <v>1641</v>
      </c>
      <c r="AM593" s="81" t="s">
        <v>1881</v>
      </c>
      <c r="AN593" s="81" t="b">
        <v>0</v>
      </c>
      <c r="AO593" s="87" t="s">
        <v>1641</v>
      </c>
      <c r="AP593" s="81" t="s">
        <v>176</v>
      </c>
      <c r="AQ593" s="81">
        <v>0</v>
      </c>
      <c r="AR593" s="81">
        <v>0</v>
      </c>
      <c r="AS593" s="81"/>
      <c r="AT593" s="81"/>
      <c r="AU593" s="81"/>
      <c r="AV593" s="81"/>
      <c r="AW593" s="81"/>
      <c r="AX593" s="81"/>
      <c r="AY593" s="81"/>
      <c r="AZ593" s="81"/>
      <c r="BA593">
        <v>2</v>
      </c>
      <c r="BB593" s="80" t="str">
        <f>REPLACE(INDEX(GroupVertices[Group],MATCH(Edges[[#This Row],[Vertex 1]],GroupVertices[Vertex],0)),1,1,"")</f>
        <v>1</v>
      </c>
      <c r="BC593" s="80" t="str">
        <f>REPLACE(INDEX(GroupVertices[Group],MATCH(Edges[[#This Row],[Vertex 2]],GroupVertices[Vertex],0)),1,1,"")</f>
        <v>9</v>
      </c>
    </row>
    <row r="594" spans="1:55" ht="15">
      <c r="A594" s="66" t="s">
        <v>286</v>
      </c>
      <c r="B594" s="66" t="s">
        <v>303</v>
      </c>
      <c r="C594" s="67" t="s">
        <v>3316</v>
      </c>
      <c r="D594" s="68">
        <v>9.066666666666666</v>
      </c>
      <c r="E594" s="69" t="s">
        <v>136</v>
      </c>
      <c r="F594" s="70">
        <v>15.066666666666666</v>
      </c>
      <c r="G594" s="67"/>
      <c r="H594" s="71"/>
      <c r="I594" s="72"/>
      <c r="J594" s="72"/>
      <c r="K594" s="34"/>
      <c r="L594" s="79">
        <v>594</v>
      </c>
      <c r="M594" s="79"/>
      <c r="N594" s="74"/>
      <c r="O594" s="81" t="s">
        <v>394</v>
      </c>
      <c r="P594" s="83">
        <v>43654.65891203703</v>
      </c>
      <c r="Q594" s="81" t="s">
        <v>464</v>
      </c>
      <c r="R594" s="85" t="s">
        <v>696</v>
      </c>
      <c r="S594" s="81" t="s">
        <v>747</v>
      </c>
      <c r="T594" s="81" t="s">
        <v>788</v>
      </c>
      <c r="U594" s="81"/>
      <c r="V594" s="85" t="s">
        <v>957</v>
      </c>
      <c r="W594" s="83">
        <v>43654.65891203703</v>
      </c>
      <c r="X594" s="85" t="s">
        <v>1121</v>
      </c>
      <c r="Y594" s="81"/>
      <c r="Z594" s="81"/>
      <c r="AA594" s="87" t="s">
        <v>1529</v>
      </c>
      <c r="AB594" s="81"/>
      <c r="AC594" s="81" t="b">
        <v>0</v>
      </c>
      <c r="AD594" s="81">
        <v>3</v>
      </c>
      <c r="AE594" s="87" t="s">
        <v>1832</v>
      </c>
      <c r="AF594" s="81" t="b">
        <v>1</v>
      </c>
      <c r="AG594" s="81" t="s">
        <v>1864</v>
      </c>
      <c r="AH594" s="81"/>
      <c r="AI594" s="87" t="s">
        <v>1872</v>
      </c>
      <c r="AJ594" s="81" t="b">
        <v>0</v>
      </c>
      <c r="AK594" s="81">
        <v>1</v>
      </c>
      <c r="AL594" s="87" t="s">
        <v>1832</v>
      </c>
      <c r="AM594" s="81" t="s">
        <v>1880</v>
      </c>
      <c r="AN594" s="81" t="b">
        <v>0</v>
      </c>
      <c r="AO594" s="87" t="s">
        <v>1529</v>
      </c>
      <c r="AP594" s="81" t="s">
        <v>176</v>
      </c>
      <c r="AQ594" s="81">
        <v>0</v>
      </c>
      <c r="AR594" s="81">
        <v>0</v>
      </c>
      <c r="AS594" s="81"/>
      <c r="AT594" s="81"/>
      <c r="AU594" s="81"/>
      <c r="AV594" s="81"/>
      <c r="AW594" s="81"/>
      <c r="AX594" s="81"/>
      <c r="AY594" s="81"/>
      <c r="AZ594" s="81"/>
      <c r="BA594">
        <v>14</v>
      </c>
      <c r="BB594" s="80" t="str">
        <f>REPLACE(INDEX(GroupVertices[Group],MATCH(Edges[[#This Row],[Vertex 1]],GroupVertices[Vertex],0)),1,1,"")</f>
        <v>4</v>
      </c>
      <c r="BC594" s="80" t="str">
        <f>REPLACE(INDEX(GroupVertices[Group],MATCH(Edges[[#This Row],[Vertex 2]],GroupVertices[Vertex],0)),1,1,"")</f>
        <v>1</v>
      </c>
    </row>
    <row r="595" spans="1:55" ht="15">
      <c r="A595" s="66" t="s">
        <v>286</v>
      </c>
      <c r="B595" s="66" t="s">
        <v>303</v>
      </c>
      <c r="C595" s="67" t="s">
        <v>3316</v>
      </c>
      <c r="D595" s="68">
        <v>9.066666666666666</v>
      </c>
      <c r="E595" s="69" t="s">
        <v>136</v>
      </c>
      <c r="F595" s="70">
        <v>15.066666666666666</v>
      </c>
      <c r="G595" s="67"/>
      <c r="H595" s="71"/>
      <c r="I595" s="72"/>
      <c r="J595" s="72"/>
      <c r="K595" s="34"/>
      <c r="L595" s="79">
        <v>595</v>
      </c>
      <c r="M595" s="79"/>
      <c r="N595" s="74"/>
      <c r="O595" s="81" t="s">
        <v>394</v>
      </c>
      <c r="P595" s="83">
        <v>43654.66013888889</v>
      </c>
      <c r="Q595" s="81" t="s">
        <v>548</v>
      </c>
      <c r="R595" s="85" t="s">
        <v>714</v>
      </c>
      <c r="S595" s="81" t="s">
        <v>747</v>
      </c>
      <c r="T595" s="81"/>
      <c r="U595" s="81"/>
      <c r="V595" s="85" t="s">
        <v>957</v>
      </c>
      <c r="W595" s="83">
        <v>43654.66013888889</v>
      </c>
      <c r="X595" s="85" t="s">
        <v>1239</v>
      </c>
      <c r="Y595" s="81"/>
      <c r="Z595" s="81"/>
      <c r="AA595" s="87" t="s">
        <v>1647</v>
      </c>
      <c r="AB595" s="81"/>
      <c r="AC595" s="81" t="b">
        <v>0</v>
      </c>
      <c r="AD595" s="81">
        <v>1</v>
      </c>
      <c r="AE595" s="87" t="s">
        <v>1832</v>
      </c>
      <c r="AF595" s="81" t="b">
        <v>1</v>
      </c>
      <c r="AG595" s="81" t="s">
        <v>1864</v>
      </c>
      <c r="AH595" s="81"/>
      <c r="AI595" s="87" t="s">
        <v>1876</v>
      </c>
      <c r="AJ595" s="81" t="b">
        <v>0</v>
      </c>
      <c r="AK595" s="81">
        <v>0</v>
      </c>
      <c r="AL595" s="87" t="s">
        <v>1832</v>
      </c>
      <c r="AM595" s="81" t="s">
        <v>1880</v>
      </c>
      <c r="AN595" s="81" t="b">
        <v>0</v>
      </c>
      <c r="AO595" s="87" t="s">
        <v>1647</v>
      </c>
      <c r="AP595" s="81" t="s">
        <v>176</v>
      </c>
      <c r="AQ595" s="81">
        <v>0</v>
      </c>
      <c r="AR595" s="81">
        <v>0</v>
      </c>
      <c r="AS595" s="81"/>
      <c r="AT595" s="81"/>
      <c r="AU595" s="81"/>
      <c r="AV595" s="81"/>
      <c r="AW595" s="81"/>
      <c r="AX595" s="81"/>
      <c r="AY595" s="81"/>
      <c r="AZ595" s="81"/>
      <c r="BA595">
        <v>14</v>
      </c>
      <c r="BB595" s="80" t="str">
        <f>REPLACE(INDEX(GroupVertices[Group],MATCH(Edges[[#This Row],[Vertex 1]],GroupVertices[Vertex],0)),1,1,"")</f>
        <v>4</v>
      </c>
      <c r="BC595" s="80" t="str">
        <f>REPLACE(INDEX(GroupVertices[Group],MATCH(Edges[[#This Row],[Vertex 2]],GroupVertices[Vertex],0)),1,1,"")</f>
        <v>1</v>
      </c>
    </row>
    <row r="596" spans="1:55" ht="15">
      <c r="A596" s="66" t="s">
        <v>286</v>
      </c>
      <c r="B596" s="66" t="s">
        <v>303</v>
      </c>
      <c r="C596" s="67" t="s">
        <v>3316</v>
      </c>
      <c r="D596" s="68">
        <v>9.066666666666666</v>
      </c>
      <c r="E596" s="69" t="s">
        <v>136</v>
      </c>
      <c r="F596" s="70">
        <v>15.066666666666666</v>
      </c>
      <c r="G596" s="67"/>
      <c r="H596" s="71"/>
      <c r="I596" s="72"/>
      <c r="J596" s="72"/>
      <c r="K596" s="34"/>
      <c r="L596" s="79">
        <v>596</v>
      </c>
      <c r="M596" s="79"/>
      <c r="N596" s="74"/>
      <c r="O596" s="81" t="s">
        <v>394</v>
      </c>
      <c r="P596" s="83">
        <v>43654.664606481485</v>
      </c>
      <c r="Q596" s="81" t="s">
        <v>465</v>
      </c>
      <c r="R596" s="81"/>
      <c r="S596" s="81"/>
      <c r="T596" s="81"/>
      <c r="U596" s="81"/>
      <c r="V596" s="85" t="s">
        <v>957</v>
      </c>
      <c r="W596" s="83">
        <v>43654.664606481485</v>
      </c>
      <c r="X596" s="85" t="s">
        <v>1122</v>
      </c>
      <c r="Y596" s="81"/>
      <c r="Z596" s="81"/>
      <c r="AA596" s="87" t="s">
        <v>1530</v>
      </c>
      <c r="AB596" s="81"/>
      <c r="AC596" s="81" t="b">
        <v>0</v>
      </c>
      <c r="AD596" s="81">
        <v>0</v>
      </c>
      <c r="AE596" s="87" t="s">
        <v>1832</v>
      </c>
      <c r="AF596" s="81" t="b">
        <v>0</v>
      </c>
      <c r="AG596" s="81" t="s">
        <v>1864</v>
      </c>
      <c r="AH596" s="81"/>
      <c r="AI596" s="87" t="s">
        <v>1832</v>
      </c>
      <c r="AJ596" s="81" t="b">
        <v>0</v>
      </c>
      <c r="AK596" s="81">
        <v>0</v>
      </c>
      <c r="AL596" s="87" t="s">
        <v>1527</v>
      </c>
      <c r="AM596" s="81" t="s">
        <v>1880</v>
      </c>
      <c r="AN596" s="81" t="b">
        <v>0</v>
      </c>
      <c r="AO596" s="87" t="s">
        <v>1527</v>
      </c>
      <c r="AP596" s="81" t="s">
        <v>176</v>
      </c>
      <c r="AQ596" s="81">
        <v>0</v>
      </c>
      <c r="AR596" s="81">
        <v>0</v>
      </c>
      <c r="AS596" s="81"/>
      <c r="AT596" s="81"/>
      <c r="AU596" s="81"/>
      <c r="AV596" s="81"/>
      <c r="AW596" s="81"/>
      <c r="AX596" s="81"/>
      <c r="AY596" s="81"/>
      <c r="AZ596" s="81"/>
      <c r="BA596">
        <v>14</v>
      </c>
      <c r="BB596" s="80" t="str">
        <f>REPLACE(INDEX(GroupVertices[Group],MATCH(Edges[[#This Row],[Vertex 1]],GroupVertices[Vertex],0)),1,1,"")</f>
        <v>4</v>
      </c>
      <c r="BC596" s="80" t="str">
        <f>REPLACE(INDEX(GroupVertices[Group],MATCH(Edges[[#This Row],[Vertex 2]],GroupVertices[Vertex],0)),1,1,"")</f>
        <v>1</v>
      </c>
    </row>
    <row r="597" spans="1:55" ht="15">
      <c r="A597" s="66" t="s">
        <v>286</v>
      </c>
      <c r="B597" s="66" t="s">
        <v>303</v>
      </c>
      <c r="C597" s="67" t="s">
        <v>3316</v>
      </c>
      <c r="D597" s="68">
        <v>9.066666666666666</v>
      </c>
      <c r="E597" s="69" t="s">
        <v>136</v>
      </c>
      <c r="F597" s="70">
        <v>15.066666666666666</v>
      </c>
      <c r="G597" s="67"/>
      <c r="H597" s="71"/>
      <c r="I597" s="72"/>
      <c r="J597" s="72"/>
      <c r="K597" s="34"/>
      <c r="L597" s="79">
        <v>597</v>
      </c>
      <c r="M597" s="79"/>
      <c r="N597" s="74"/>
      <c r="O597" s="81" t="s">
        <v>394</v>
      </c>
      <c r="P597" s="83">
        <v>43654.66605324074</v>
      </c>
      <c r="Q597" s="81" t="s">
        <v>466</v>
      </c>
      <c r="R597" s="81"/>
      <c r="S597" s="81"/>
      <c r="T597" s="81" t="s">
        <v>796</v>
      </c>
      <c r="U597" s="81"/>
      <c r="V597" s="85" t="s">
        <v>957</v>
      </c>
      <c r="W597" s="83">
        <v>43654.66605324074</v>
      </c>
      <c r="X597" s="85" t="s">
        <v>1123</v>
      </c>
      <c r="Y597" s="81"/>
      <c r="Z597" s="81"/>
      <c r="AA597" s="87" t="s">
        <v>1531</v>
      </c>
      <c r="AB597" s="87" t="s">
        <v>1527</v>
      </c>
      <c r="AC597" s="81" t="b">
        <v>0</v>
      </c>
      <c r="AD597" s="81">
        <v>0</v>
      </c>
      <c r="AE597" s="87" t="s">
        <v>1846</v>
      </c>
      <c r="AF597" s="81" t="b">
        <v>0</v>
      </c>
      <c r="AG597" s="81" t="s">
        <v>1864</v>
      </c>
      <c r="AH597" s="81"/>
      <c r="AI597" s="87" t="s">
        <v>1832</v>
      </c>
      <c r="AJ597" s="81" t="b">
        <v>0</v>
      </c>
      <c r="AK597" s="81">
        <v>0</v>
      </c>
      <c r="AL597" s="87" t="s">
        <v>1832</v>
      </c>
      <c r="AM597" s="81" t="s">
        <v>1880</v>
      </c>
      <c r="AN597" s="81" t="b">
        <v>0</v>
      </c>
      <c r="AO597" s="87" t="s">
        <v>1527</v>
      </c>
      <c r="AP597" s="81" t="s">
        <v>176</v>
      </c>
      <c r="AQ597" s="81">
        <v>0</v>
      </c>
      <c r="AR597" s="81">
        <v>0</v>
      </c>
      <c r="AS597" s="81"/>
      <c r="AT597" s="81"/>
      <c r="AU597" s="81"/>
      <c r="AV597" s="81"/>
      <c r="AW597" s="81"/>
      <c r="AX597" s="81"/>
      <c r="AY597" s="81"/>
      <c r="AZ597" s="81"/>
      <c r="BA597">
        <v>14</v>
      </c>
      <c r="BB597" s="80" t="str">
        <f>REPLACE(INDEX(GroupVertices[Group],MATCH(Edges[[#This Row],[Vertex 1]],GroupVertices[Vertex],0)),1,1,"")</f>
        <v>4</v>
      </c>
      <c r="BC597" s="80" t="str">
        <f>REPLACE(INDEX(GroupVertices[Group],MATCH(Edges[[#This Row],[Vertex 2]],GroupVertices[Vertex],0)),1,1,"")</f>
        <v>1</v>
      </c>
    </row>
    <row r="598" spans="1:55" ht="15">
      <c r="A598" s="66" t="s">
        <v>286</v>
      </c>
      <c r="B598" s="66" t="s">
        <v>303</v>
      </c>
      <c r="C598" s="67" t="s">
        <v>3316</v>
      </c>
      <c r="D598" s="68">
        <v>9.066666666666666</v>
      </c>
      <c r="E598" s="69" t="s">
        <v>136</v>
      </c>
      <c r="F598" s="70">
        <v>15.066666666666666</v>
      </c>
      <c r="G598" s="67"/>
      <c r="H598" s="71"/>
      <c r="I598" s="72"/>
      <c r="J598" s="72"/>
      <c r="K598" s="34"/>
      <c r="L598" s="79">
        <v>598</v>
      </c>
      <c r="M598" s="79"/>
      <c r="N598" s="74"/>
      <c r="O598" s="81" t="s">
        <v>394</v>
      </c>
      <c r="P598" s="83">
        <v>43654.66741898148</v>
      </c>
      <c r="Q598" s="81" t="s">
        <v>450</v>
      </c>
      <c r="R598" s="81"/>
      <c r="S598" s="81"/>
      <c r="T598" s="81" t="s">
        <v>790</v>
      </c>
      <c r="U598" s="81"/>
      <c r="V598" s="85" t="s">
        <v>957</v>
      </c>
      <c r="W598" s="83">
        <v>43654.66741898148</v>
      </c>
      <c r="X598" s="85" t="s">
        <v>1105</v>
      </c>
      <c r="Y598" s="81"/>
      <c r="Z598" s="81"/>
      <c r="AA598" s="87" t="s">
        <v>1513</v>
      </c>
      <c r="AB598" s="87" t="s">
        <v>1527</v>
      </c>
      <c r="AC598" s="81" t="b">
        <v>0</v>
      </c>
      <c r="AD598" s="81">
        <v>1</v>
      </c>
      <c r="AE598" s="87" t="s">
        <v>1846</v>
      </c>
      <c r="AF598" s="81" t="b">
        <v>0</v>
      </c>
      <c r="AG598" s="81" t="s">
        <v>1864</v>
      </c>
      <c r="AH598" s="81"/>
      <c r="AI598" s="87" t="s">
        <v>1832</v>
      </c>
      <c r="AJ598" s="81" t="b">
        <v>0</v>
      </c>
      <c r="AK598" s="81">
        <v>0</v>
      </c>
      <c r="AL598" s="87" t="s">
        <v>1832</v>
      </c>
      <c r="AM598" s="81" t="s">
        <v>1880</v>
      </c>
      <c r="AN598" s="81" t="b">
        <v>0</v>
      </c>
      <c r="AO598" s="87" t="s">
        <v>1527</v>
      </c>
      <c r="AP598" s="81" t="s">
        <v>176</v>
      </c>
      <c r="AQ598" s="81">
        <v>0</v>
      </c>
      <c r="AR598" s="81">
        <v>0</v>
      </c>
      <c r="AS598" s="81"/>
      <c r="AT598" s="81"/>
      <c r="AU598" s="81"/>
      <c r="AV598" s="81"/>
      <c r="AW598" s="81"/>
      <c r="AX598" s="81"/>
      <c r="AY598" s="81"/>
      <c r="AZ598" s="81"/>
      <c r="BA598">
        <v>14</v>
      </c>
      <c r="BB598" s="80" t="str">
        <f>REPLACE(INDEX(GroupVertices[Group],MATCH(Edges[[#This Row],[Vertex 1]],GroupVertices[Vertex],0)),1,1,"")</f>
        <v>4</v>
      </c>
      <c r="BC598" s="80" t="str">
        <f>REPLACE(INDEX(GroupVertices[Group],MATCH(Edges[[#This Row],[Vertex 2]],GroupVertices[Vertex],0)),1,1,"")</f>
        <v>1</v>
      </c>
    </row>
    <row r="599" spans="1:55" ht="15">
      <c r="A599" s="66" t="s">
        <v>286</v>
      </c>
      <c r="B599" s="66" t="s">
        <v>303</v>
      </c>
      <c r="C599" s="67" t="s">
        <v>3316</v>
      </c>
      <c r="D599" s="68">
        <v>9.066666666666666</v>
      </c>
      <c r="E599" s="69" t="s">
        <v>136</v>
      </c>
      <c r="F599" s="70">
        <v>15.066666666666666</v>
      </c>
      <c r="G599" s="67"/>
      <c r="H599" s="71"/>
      <c r="I599" s="72"/>
      <c r="J599" s="72"/>
      <c r="K599" s="34"/>
      <c r="L599" s="79">
        <v>599</v>
      </c>
      <c r="M599" s="79"/>
      <c r="N599" s="74"/>
      <c r="O599" s="81" t="s">
        <v>394</v>
      </c>
      <c r="P599" s="83">
        <v>43654.66924768518</v>
      </c>
      <c r="Q599" s="81" t="s">
        <v>451</v>
      </c>
      <c r="R599" s="81"/>
      <c r="S599" s="81"/>
      <c r="T599" s="81" t="s">
        <v>791</v>
      </c>
      <c r="U599" s="81"/>
      <c r="V599" s="85" t="s">
        <v>957</v>
      </c>
      <c r="W599" s="83">
        <v>43654.66924768518</v>
      </c>
      <c r="X599" s="85" t="s">
        <v>1106</v>
      </c>
      <c r="Y599" s="81"/>
      <c r="Z599" s="81"/>
      <c r="AA599" s="87" t="s">
        <v>1514</v>
      </c>
      <c r="AB599" s="87" t="s">
        <v>1527</v>
      </c>
      <c r="AC599" s="81" t="b">
        <v>0</v>
      </c>
      <c r="AD599" s="81">
        <v>0</v>
      </c>
      <c r="AE599" s="87" t="s">
        <v>1846</v>
      </c>
      <c r="AF599" s="81" t="b">
        <v>0</v>
      </c>
      <c r="AG599" s="81" t="s">
        <v>1864</v>
      </c>
      <c r="AH599" s="81"/>
      <c r="AI599" s="87" t="s">
        <v>1832</v>
      </c>
      <c r="AJ599" s="81" t="b">
        <v>0</v>
      </c>
      <c r="AK599" s="81">
        <v>0</v>
      </c>
      <c r="AL599" s="87" t="s">
        <v>1832</v>
      </c>
      <c r="AM599" s="81" t="s">
        <v>1880</v>
      </c>
      <c r="AN599" s="81" t="b">
        <v>0</v>
      </c>
      <c r="AO599" s="87" t="s">
        <v>1527</v>
      </c>
      <c r="AP599" s="81" t="s">
        <v>176</v>
      </c>
      <c r="AQ599" s="81">
        <v>0</v>
      </c>
      <c r="AR599" s="81">
        <v>0</v>
      </c>
      <c r="AS599" s="81"/>
      <c r="AT599" s="81"/>
      <c r="AU599" s="81"/>
      <c r="AV599" s="81"/>
      <c r="AW599" s="81"/>
      <c r="AX599" s="81"/>
      <c r="AY599" s="81"/>
      <c r="AZ599" s="81"/>
      <c r="BA599">
        <v>14</v>
      </c>
      <c r="BB599" s="80" t="str">
        <f>REPLACE(INDEX(GroupVertices[Group],MATCH(Edges[[#This Row],[Vertex 1]],GroupVertices[Vertex],0)),1,1,"")</f>
        <v>4</v>
      </c>
      <c r="BC599" s="80" t="str">
        <f>REPLACE(INDEX(GroupVertices[Group],MATCH(Edges[[#This Row],[Vertex 2]],GroupVertices[Vertex],0)),1,1,"")</f>
        <v>1</v>
      </c>
    </row>
    <row r="600" spans="1:55" ht="15">
      <c r="A600" s="66" t="s">
        <v>286</v>
      </c>
      <c r="B600" s="66" t="s">
        <v>303</v>
      </c>
      <c r="C600" s="67" t="s">
        <v>3316</v>
      </c>
      <c r="D600" s="68">
        <v>9.066666666666666</v>
      </c>
      <c r="E600" s="69" t="s">
        <v>136</v>
      </c>
      <c r="F600" s="70">
        <v>15.066666666666666</v>
      </c>
      <c r="G600" s="67"/>
      <c r="H600" s="71"/>
      <c r="I600" s="72"/>
      <c r="J600" s="72"/>
      <c r="K600" s="34"/>
      <c r="L600" s="79">
        <v>600</v>
      </c>
      <c r="M600" s="79"/>
      <c r="N600" s="74"/>
      <c r="O600" s="81" t="s">
        <v>394</v>
      </c>
      <c r="P600" s="83">
        <v>43654.66952546296</v>
      </c>
      <c r="Q600" s="81" t="s">
        <v>467</v>
      </c>
      <c r="R600" s="81"/>
      <c r="S600" s="81"/>
      <c r="T600" s="81"/>
      <c r="U600" s="81"/>
      <c r="V600" s="85" t="s">
        <v>957</v>
      </c>
      <c r="W600" s="83">
        <v>43654.66952546296</v>
      </c>
      <c r="X600" s="85" t="s">
        <v>1124</v>
      </c>
      <c r="Y600" s="81"/>
      <c r="Z600" s="81"/>
      <c r="AA600" s="87" t="s">
        <v>1532</v>
      </c>
      <c r="AB600" s="81"/>
      <c r="AC600" s="81" t="b">
        <v>0</v>
      </c>
      <c r="AD600" s="81">
        <v>0</v>
      </c>
      <c r="AE600" s="87" t="s">
        <v>1832</v>
      </c>
      <c r="AF600" s="81" t="b">
        <v>0</v>
      </c>
      <c r="AG600" s="81" t="s">
        <v>1864</v>
      </c>
      <c r="AH600" s="81"/>
      <c r="AI600" s="87" t="s">
        <v>1832</v>
      </c>
      <c r="AJ600" s="81" t="b">
        <v>0</v>
      </c>
      <c r="AK600" s="81">
        <v>1</v>
      </c>
      <c r="AL600" s="87" t="s">
        <v>1528</v>
      </c>
      <c r="AM600" s="81" t="s">
        <v>1880</v>
      </c>
      <c r="AN600" s="81" t="b">
        <v>0</v>
      </c>
      <c r="AO600" s="87" t="s">
        <v>1528</v>
      </c>
      <c r="AP600" s="81" t="s">
        <v>176</v>
      </c>
      <c r="AQ600" s="81">
        <v>0</v>
      </c>
      <c r="AR600" s="81">
        <v>0</v>
      </c>
      <c r="AS600" s="81"/>
      <c r="AT600" s="81"/>
      <c r="AU600" s="81"/>
      <c r="AV600" s="81"/>
      <c r="AW600" s="81"/>
      <c r="AX600" s="81"/>
      <c r="AY600" s="81"/>
      <c r="AZ600" s="81"/>
      <c r="BA600">
        <v>14</v>
      </c>
      <c r="BB600" s="80" t="str">
        <f>REPLACE(INDEX(GroupVertices[Group],MATCH(Edges[[#This Row],[Vertex 1]],GroupVertices[Vertex],0)),1,1,"")</f>
        <v>4</v>
      </c>
      <c r="BC600" s="80" t="str">
        <f>REPLACE(INDEX(GroupVertices[Group],MATCH(Edges[[#This Row],[Vertex 2]],GroupVertices[Vertex],0)),1,1,"")</f>
        <v>1</v>
      </c>
    </row>
    <row r="601" spans="1:55" ht="15">
      <c r="A601" s="66" t="s">
        <v>286</v>
      </c>
      <c r="B601" s="66" t="s">
        <v>303</v>
      </c>
      <c r="C601" s="67" t="s">
        <v>3316</v>
      </c>
      <c r="D601" s="68">
        <v>9.066666666666666</v>
      </c>
      <c r="E601" s="69" t="s">
        <v>136</v>
      </c>
      <c r="F601" s="70">
        <v>15.066666666666666</v>
      </c>
      <c r="G601" s="67"/>
      <c r="H601" s="71"/>
      <c r="I601" s="72"/>
      <c r="J601" s="72"/>
      <c r="K601" s="34"/>
      <c r="L601" s="79">
        <v>601</v>
      </c>
      <c r="M601" s="79"/>
      <c r="N601" s="74"/>
      <c r="O601" s="81" t="s">
        <v>394</v>
      </c>
      <c r="P601" s="83">
        <v>43654.67061342593</v>
      </c>
      <c r="Q601" s="81" t="s">
        <v>457</v>
      </c>
      <c r="R601" s="81"/>
      <c r="S601" s="81"/>
      <c r="T601" s="81" t="s">
        <v>794</v>
      </c>
      <c r="U601" s="81"/>
      <c r="V601" s="85" t="s">
        <v>957</v>
      </c>
      <c r="W601" s="83">
        <v>43654.67061342593</v>
      </c>
      <c r="X601" s="85" t="s">
        <v>1113</v>
      </c>
      <c r="Y601" s="81"/>
      <c r="Z601" s="81"/>
      <c r="AA601" s="87" t="s">
        <v>1521</v>
      </c>
      <c r="AB601" s="87" t="s">
        <v>1528</v>
      </c>
      <c r="AC601" s="81" t="b">
        <v>0</v>
      </c>
      <c r="AD601" s="81">
        <v>3</v>
      </c>
      <c r="AE601" s="87" t="s">
        <v>1846</v>
      </c>
      <c r="AF601" s="81" t="b">
        <v>0</v>
      </c>
      <c r="AG601" s="81" t="s">
        <v>1864</v>
      </c>
      <c r="AH601" s="81"/>
      <c r="AI601" s="87" t="s">
        <v>1832</v>
      </c>
      <c r="AJ601" s="81" t="b">
        <v>0</v>
      </c>
      <c r="AK601" s="81">
        <v>1</v>
      </c>
      <c r="AL601" s="87" t="s">
        <v>1832</v>
      </c>
      <c r="AM601" s="81" t="s">
        <v>1880</v>
      </c>
      <c r="AN601" s="81" t="b">
        <v>0</v>
      </c>
      <c r="AO601" s="87" t="s">
        <v>1528</v>
      </c>
      <c r="AP601" s="81" t="s">
        <v>176</v>
      </c>
      <c r="AQ601" s="81">
        <v>0</v>
      </c>
      <c r="AR601" s="81">
        <v>0</v>
      </c>
      <c r="AS601" s="81"/>
      <c r="AT601" s="81"/>
      <c r="AU601" s="81"/>
      <c r="AV601" s="81"/>
      <c r="AW601" s="81"/>
      <c r="AX601" s="81"/>
      <c r="AY601" s="81"/>
      <c r="AZ601" s="81"/>
      <c r="BA601">
        <v>14</v>
      </c>
      <c r="BB601" s="80" t="str">
        <f>REPLACE(INDEX(GroupVertices[Group],MATCH(Edges[[#This Row],[Vertex 1]],GroupVertices[Vertex],0)),1,1,"")</f>
        <v>4</v>
      </c>
      <c r="BC601" s="80" t="str">
        <f>REPLACE(INDEX(GroupVertices[Group],MATCH(Edges[[#This Row],[Vertex 2]],GroupVertices[Vertex],0)),1,1,"")</f>
        <v>1</v>
      </c>
    </row>
    <row r="602" spans="1:55" ht="15">
      <c r="A602" s="66" t="s">
        <v>286</v>
      </c>
      <c r="B602" s="66" t="s">
        <v>303</v>
      </c>
      <c r="C602" s="67" t="s">
        <v>3316</v>
      </c>
      <c r="D602" s="68">
        <v>9.066666666666666</v>
      </c>
      <c r="E602" s="69" t="s">
        <v>136</v>
      </c>
      <c r="F602" s="70">
        <v>15.066666666666666</v>
      </c>
      <c r="G602" s="67"/>
      <c r="H602" s="71"/>
      <c r="I602" s="72"/>
      <c r="J602" s="72"/>
      <c r="K602" s="34"/>
      <c r="L602" s="79">
        <v>602</v>
      </c>
      <c r="M602" s="79"/>
      <c r="N602" s="74"/>
      <c r="O602" s="81" t="s">
        <v>394</v>
      </c>
      <c r="P602" s="83">
        <v>43654.67386574074</v>
      </c>
      <c r="Q602" s="81" t="s">
        <v>449</v>
      </c>
      <c r="R602" s="81"/>
      <c r="S602" s="81"/>
      <c r="T602" s="81" t="s">
        <v>789</v>
      </c>
      <c r="U602" s="81"/>
      <c r="V602" s="85" t="s">
        <v>957</v>
      </c>
      <c r="W602" s="83">
        <v>43654.67386574074</v>
      </c>
      <c r="X602" s="85" t="s">
        <v>1104</v>
      </c>
      <c r="Y602" s="81"/>
      <c r="Z602" s="81"/>
      <c r="AA602" s="87" t="s">
        <v>1512</v>
      </c>
      <c r="AB602" s="87" t="s">
        <v>1514</v>
      </c>
      <c r="AC602" s="81" t="b">
        <v>0</v>
      </c>
      <c r="AD602" s="81">
        <v>0</v>
      </c>
      <c r="AE602" s="87" t="s">
        <v>1845</v>
      </c>
      <c r="AF602" s="81" t="b">
        <v>0</v>
      </c>
      <c r="AG602" s="81" t="s">
        <v>1864</v>
      </c>
      <c r="AH602" s="81"/>
      <c r="AI602" s="87" t="s">
        <v>1832</v>
      </c>
      <c r="AJ602" s="81" t="b">
        <v>0</v>
      </c>
      <c r="AK602" s="81">
        <v>0</v>
      </c>
      <c r="AL602" s="87" t="s">
        <v>1832</v>
      </c>
      <c r="AM602" s="81" t="s">
        <v>1880</v>
      </c>
      <c r="AN602" s="81" t="b">
        <v>0</v>
      </c>
      <c r="AO602" s="87" t="s">
        <v>1514</v>
      </c>
      <c r="AP602" s="81" t="s">
        <v>176</v>
      </c>
      <c r="AQ602" s="81">
        <v>0</v>
      </c>
      <c r="AR602" s="81">
        <v>0</v>
      </c>
      <c r="AS602" s="81"/>
      <c r="AT602" s="81"/>
      <c r="AU602" s="81"/>
      <c r="AV602" s="81"/>
      <c r="AW602" s="81"/>
      <c r="AX602" s="81"/>
      <c r="AY602" s="81"/>
      <c r="AZ602" s="81"/>
      <c r="BA602">
        <v>14</v>
      </c>
      <c r="BB602" s="80" t="str">
        <f>REPLACE(INDEX(GroupVertices[Group],MATCH(Edges[[#This Row],[Vertex 1]],GroupVertices[Vertex],0)),1,1,"")</f>
        <v>4</v>
      </c>
      <c r="BC602" s="80" t="str">
        <f>REPLACE(INDEX(GroupVertices[Group],MATCH(Edges[[#This Row],[Vertex 2]],GroupVertices[Vertex],0)),1,1,"")</f>
        <v>1</v>
      </c>
    </row>
    <row r="603" spans="1:55" ht="15">
      <c r="A603" s="66" t="s">
        <v>286</v>
      </c>
      <c r="B603" s="66" t="s">
        <v>303</v>
      </c>
      <c r="C603" s="67" t="s">
        <v>3316</v>
      </c>
      <c r="D603" s="68">
        <v>9.066666666666666</v>
      </c>
      <c r="E603" s="69" t="s">
        <v>136</v>
      </c>
      <c r="F603" s="70">
        <v>15.066666666666666</v>
      </c>
      <c r="G603" s="67"/>
      <c r="H603" s="71"/>
      <c r="I603" s="72"/>
      <c r="J603" s="72"/>
      <c r="K603" s="34"/>
      <c r="L603" s="79">
        <v>603</v>
      </c>
      <c r="M603" s="79"/>
      <c r="N603" s="74"/>
      <c r="O603" s="81" t="s">
        <v>394</v>
      </c>
      <c r="P603" s="83">
        <v>43654.676666666666</v>
      </c>
      <c r="Q603" s="81" t="s">
        <v>458</v>
      </c>
      <c r="R603" s="81"/>
      <c r="S603" s="81"/>
      <c r="T603" s="81"/>
      <c r="U603" s="81"/>
      <c r="V603" s="85" t="s">
        <v>957</v>
      </c>
      <c r="W603" s="83">
        <v>43654.676666666666</v>
      </c>
      <c r="X603" s="85" t="s">
        <v>1114</v>
      </c>
      <c r="Y603" s="81"/>
      <c r="Z603" s="81"/>
      <c r="AA603" s="87" t="s">
        <v>1522</v>
      </c>
      <c r="AB603" s="87" t="s">
        <v>1515</v>
      </c>
      <c r="AC603" s="81" t="b">
        <v>0</v>
      </c>
      <c r="AD603" s="81">
        <v>2</v>
      </c>
      <c r="AE603" s="87" t="s">
        <v>1847</v>
      </c>
      <c r="AF603" s="81" t="b">
        <v>0</v>
      </c>
      <c r="AG603" s="81" t="s">
        <v>1864</v>
      </c>
      <c r="AH603" s="81"/>
      <c r="AI603" s="87" t="s">
        <v>1832</v>
      </c>
      <c r="AJ603" s="81" t="b">
        <v>0</v>
      </c>
      <c r="AK603" s="81">
        <v>0</v>
      </c>
      <c r="AL603" s="87" t="s">
        <v>1832</v>
      </c>
      <c r="AM603" s="81" t="s">
        <v>1880</v>
      </c>
      <c r="AN603" s="81" t="b">
        <v>0</v>
      </c>
      <c r="AO603" s="87" t="s">
        <v>1515</v>
      </c>
      <c r="AP603" s="81" t="s">
        <v>176</v>
      </c>
      <c r="AQ603" s="81">
        <v>0</v>
      </c>
      <c r="AR603" s="81">
        <v>0</v>
      </c>
      <c r="AS603" s="81"/>
      <c r="AT603" s="81"/>
      <c r="AU603" s="81"/>
      <c r="AV603" s="81"/>
      <c r="AW603" s="81"/>
      <c r="AX603" s="81"/>
      <c r="AY603" s="81"/>
      <c r="AZ603" s="81"/>
      <c r="BA603">
        <v>14</v>
      </c>
      <c r="BB603" s="80" t="str">
        <f>REPLACE(INDEX(GroupVertices[Group],MATCH(Edges[[#This Row],[Vertex 1]],GroupVertices[Vertex],0)),1,1,"")</f>
        <v>4</v>
      </c>
      <c r="BC603" s="80" t="str">
        <f>REPLACE(INDEX(GroupVertices[Group],MATCH(Edges[[#This Row],[Vertex 2]],GroupVertices[Vertex],0)),1,1,"")</f>
        <v>1</v>
      </c>
    </row>
    <row r="604" spans="1:55" ht="15">
      <c r="A604" s="66" t="s">
        <v>286</v>
      </c>
      <c r="B604" s="66" t="s">
        <v>303</v>
      </c>
      <c r="C604" s="67" t="s">
        <v>3316</v>
      </c>
      <c r="D604" s="68">
        <v>9.066666666666666</v>
      </c>
      <c r="E604" s="69" t="s">
        <v>136</v>
      </c>
      <c r="F604" s="70">
        <v>15.066666666666666</v>
      </c>
      <c r="G604" s="67"/>
      <c r="H604" s="71"/>
      <c r="I604" s="72"/>
      <c r="J604" s="72"/>
      <c r="K604" s="34"/>
      <c r="L604" s="79">
        <v>604</v>
      </c>
      <c r="M604" s="79"/>
      <c r="N604" s="74"/>
      <c r="O604" s="81" t="s">
        <v>394</v>
      </c>
      <c r="P604" s="83">
        <v>43654.68305555556</v>
      </c>
      <c r="Q604" s="81" t="s">
        <v>459</v>
      </c>
      <c r="R604" s="81"/>
      <c r="S604" s="81"/>
      <c r="T604" s="81"/>
      <c r="U604" s="81"/>
      <c r="V604" s="85" t="s">
        <v>957</v>
      </c>
      <c r="W604" s="83">
        <v>43654.68305555556</v>
      </c>
      <c r="X604" s="85" t="s">
        <v>1115</v>
      </c>
      <c r="Y604" s="81"/>
      <c r="Z604" s="81"/>
      <c r="AA604" s="87" t="s">
        <v>1523</v>
      </c>
      <c r="AB604" s="81"/>
      <c r="AC604" s="81" t="b">
        <v>0</v>
      </c>
      <c r="AD604" s="81">
        <v>0</v>
      </c>
      <c r="AE604" s="87" t="s">
        <v>1832</v>
      </c>
      <c r="AF604" s="81" t="b">
        <v>0</v>
      </c>
      <c r="AG604" s="81" t="s">
        <v>1864</v>
      </c>
      <c r="AH604" s="81"/>
      <c r="AI604" s="87" t="s">
        <v>1832</v>
      </c>
      <c r="AJ604" s="81" t="b">
        <v>0</v>
      </c>
      <c r="AK604" s="81">
        <v>1</v>
      </c>
      <c r="AL604" s="87" t="s">
        <v>1518</v>
      </c>
      <c r="AM604" s="81" t="s">
        <v>1880</v>
      </c>
      <c r="AN604" s="81" t="b">
        <v>0</v>
      </c>
      <c r="AO604" s="87" t="s">
        <v>1518</v>
      </c>
      <c r="AP604" s="81" t="s">
        <v>176</v>
      </c>
      <c r="AQ604" s="81">
        <v>0</v>
      </c>
      <c r="AR604" s="81">
        <v>0</v>
      </c>
      <c r="AS604" s="81"/>
      <c r="AT604" s="81"/>
      <c r="AU604" s="81"/>
      <c r="AV604" s="81"/>
      <c r="AW604" s="81"/>
      <c r="AX604" s="81"/>
      <c r="AY604" s="81"/>
      <c r="AZ604" s="81"/>
      <c r="BA604">
        <v>14</v>
      </c>
      <c r="BB604" s="80" t="str">
        <f>REPLACE(INDEX(GroupVertices[Group],MATCH(Edges[[#This Row],[Vertex 1]],GroupVertices[Vertex],0)),1,1,"")</f>
        <v>4</v>
      </c>
      <c r="BC604" s="80" t="str">
        <f>REPLACE(INDEX(GroupVertices[Group],MATCH(Edges[[#This Row],[Vertex 2]],GroupVertices[Vertex],0)),1,1,"")</f>
        <v>1</v>
      </c>
    </row>
    <row r="605" spans="1:55" ht="15">
      <c r="A605" s="66" t="s">
        <v>286</v>
      </c>
      <c r="B605" s="66" t="s">
        <v>303</v>
      </c>
      <c r="C605" s="67" t="s">
        <v>3316</v>
      </c>
      <c r="D605" s="68">
        <v>9.066666666666666</v>
      </c>
      <c r="E605" s="69" t="s">
        <v>136</v>
      </c>
      <c r="F605" s="70">
        <v>15.066666666666666</v>
      </c>
      <c r="G605" s="67"/>
      <c r="H605" s="71"/>
      <c r="I605" s="72"/>
      <c r="J605" s="72"/>
      <c r="K605" s="34"/>
      <c r="L605" s="79">
        <v>605</v>
      </c>
      <c r="M605" s="79"/>
      <c r="N605" s="74"/>
      <c r="O605" s="81" t="s">
        <v>394</v>
      </c>
      <c r="P605" s="83">
        <v>43654.712800925925</v>
      </c>
      <c r="Q605" s="81" t="s">
        <v>460</v>
      </c>
      <c r="R605" s="85" t="s">
        <v>694</v>
      </c>
      <c r="S605" s="81" t="s">
        <v>747</v>
      </c>
      <c r="T605" s="81"/>
      <c r="U605" s="81"/>
      <c r="V605" s="85" t="s">
        <v>957</v>
      </c>
      <c r="W605" s="83">
        <v>43654.712800925925</v>
      </c>
      <c r="X605" s="85" t="s">
        <v>1116</v>
      </c>
      <c r="Y605" s="81"/>
      <c r="Z605" s="81"/>
      <c r="AA605" s="87" t="s">
        <v>1524</v>
      </c>
      <c r="AB605" s="87" t="s">
        <v>1515</v>
      </c>
      <c r="AC605" s="81" t="b">
        <v>0</v>
      </c>
      <c r="AD605" s="81">
        <v>1</v>
      </c>
      <c r="AE605" s="87" t="s">
        <v>1847</v>
      </c>
      <c r="AF605" s="81" t="b">
        <v>1</v>
      </c>
      <c r="AG605" s="81" t="s">
        <v>1864</v>
      </c>
      <c r="AH605" s="81"/>
      <c r="AI605" s="87" t="s">
        <v>1871</v>
      </c>
      <c r="AJ605" s="81" t="b">
        <v>0</v>
      </c>
      <c r="AK605" s="81">
        <v>1</v>
      </c>
      <c r="AL605" s="87" t="s">
        <v>1832</v>
      </c>
      <c r="AM605" s="81" t="s">
        <v>1880</v>
      </c>
      <c r="AN605" s="81" t="b">
        <v>0</v>
      </c>
      <c r="AO605" s="87" t="s">
        <v>1515</v>
      </c>
      <c r="AP605" s="81" t="s">
        <v>176</v>
      </c>
      <c r="AQ605" s="81">
        <v>0</v>
      </c>
      <c r="AR605" s="81">
        <v>0</v>
      </c>
      <c r="AS605" s="81"/>
      <c r="AT605" s="81"/>
      <c r="AU605" s="81"/>
      <c r="AV605" s="81"/>
      <c r="AW605" s="81"/>
      <c r="AX605" s="81"/>
      <c r="AY605" s="81"/>
      <c r="AZ605" s="81"/>
      <c r="BA605">
        <v>14</v>
      </c>
      <c r="BB605" s="80" t="str">
        <f>REPLACE(INDEX(GroupVertices[Group],MATCH(Edges[[#This Row],[Vertex 1]],GroupVertices[Vertex],0)),1,1,"")</f>
        <v>4</v>
      </c>
      <c r="BC605" s="80" t="str">
        <f>REPLACE(INDEX(GroupVertices[Group],MATCH(Edges[[#This Row],[Vertex 2]],GroupVertices[Vertex],0)),1,1,"")</f>
        <v>1</v>
      </c>
    </row>
    <row r="606" spans="1:55" ht="15">
      <c r="A606" s="66" t="s">
        <v>286</v>
      </c>
      <c r="B606" s="66" t="s">
        <v>303</v>
      </c>
      <c r="C606" s="67" t="s">
        <v>3316</v>
      </c>
      <c r="D606" s="68">
        <v>9.066666666666666</v>
      </c>
      <c r="E606" s="69" t="s">
        <v>136</v>
      </c>
      <c r="F606" s="70">
        <v>15.066666666666666</v>
      </c>
      <c r="G606" s="67"/>
      <c r="H606" s="71"/>
      <c r="I606" s="72"/>
      <c r="J606" s="72"/>
      <c r="K606" s="34"/>
      <c r="L606" s="79">
        <v>606</v>
      </c>
      <c r="M606" s="79"/>
      <c r="N606" s="74"/>
      <c r="O606" s="81" t="s">
        <v>394</v>
      </c>
      <c r="P606" s="83">
        <v>43655.03158564815</v>
      </c>
      <c r="Q606" s="81" t="s">
        <v>448</v>
      </c>
      <c r="R606" s="81"/>
      <c r="S606" s="81"/>
      <c r="T606" s="81"/>
      <c r="U606" s="81"/>
      <c r="V606" s="85" t="s">
        <v>957</v>
      </c>
      <c r="W606" s="83">
        <v>43655.03158564815</v>
      </c>
      <c r="X606" s="85" t="s">
        <v>1117</v>
      </c>
      <c r="Y606" s="81"/>
      <c r="Z606" s="81"/>
      <c r="AA606" s="87" t="s">
        <v>1525</v>
      </c>
      <c r="AB606" s="81"/>
      <c r="AC606" s="81" t="b">
        <v>0</v>
      </c>
      <c r="AD606" s="81">
        <v>0</v>
      </c>
      <c r="AE606" s="87" t="s">
        <v>1832</v>
      </c>
      <c r="AF606" s="81" t="b">
        <v>0</v>
      </c>
      <c r="AG606" s="81" t="s">
        <v>1864</v>
      </c>
      <c r="AH606" s="81"/>
      <c r="AI606" s="87" t="s">
        <v>1832</v>
      </c>
      <c r="AJ606" s="81" t="b">
        <v>0</v>
      </c>
      <c r="AK606" s="81">
        <v>2</v>
      </c>
      <c r="AL606" s="87" t="s">
        <v>1517</v>
      </c>
      <c r="AM606" s="81" t="s">
        <v>1880</v>
      </c>
      <c r="AN606" s="81" t="b">
        <v>0</v>
      </c>
      <c r="AO606" s="87" t="s">
        <v>1517</v>
      </c>
      <c r="AP606" s="81" t="s">
        <v>176</v>
      </c>
      <c r="AQ606" s="81">
        <v>0</v>
      </c>
      <c r="AR606" s="81">
        <v>0</v>
      </c>
      <c r="AS606" s="81"/>
      <c r="AT606" s="81"/>
      <c r="AU606" s="81"/>
      <c r="AV606" s="81"/>
      <c r="AW606" s="81"/>
      <c r="AX606" s="81"/>
      <c r="AY606" s="81"/>
      <c r="AZ606" s="81"/>
      <c r="BA606">
        <v>14</v>
      </c>
      <c r="BB606" s="80" t="str">
        <f>REPLACE(INDEX(GroupVertices[Group],MATCH(Edges[[#This Row],[Vertex 1]],GroupVertices[Vertex],0)),1,1,"")</f>
        <v>4</v>
      </c>
      <c r="BC606" s="80" t="str">
        <f>REPLACE(INDEX(GroupVertices[Group],MATCH(Edges[[#This Row],[Vertex 2]],GroupVertices[Vertex],0)),1,1,"")</f>
        <v>1</v>
      </c>
    </row>
    <row r="607" spans="1:55" ht="15">
      <c r="A607" s="66" t="s">
        <v>286</v>
      </c>
      <c r="B607" s="66" t="s">
        <v>303</v>
      </c>
      <c r="C607" s="67" t="s">
        <v>3316</v>
      </c>
      <c r="D607" s="68">
        <v>9.066666666666666</v>
      </c>
      <c r="E607" s="69" t="s">
        <v>136</v>
      </c>
      <c r="F607" s="70">
        <v>15.066666666666666</v>
      </c>
      <c r="G607" s="67"/>
      <c r="H607" s="71"/>
      <c r="I607" s="72"/>
      <c r="J607" s="72"/>
      <c r="K607" s="34"/>
      <c r="L607" s="79">
        <v>607</v>
      </c>
      <c r="M607" s="79"/>
      <c r="N607" s="74"/>
      <c r="O607" s="81" t="s">
        <v>394</v>
      </c>
      <c r="P607" s="83">
        <v>43655.26006944444</v>
      </c>
      <c r="Q607" s="81" t="s">
        <v>468</v>
      </c>
      <c r="R607" s="85" t="s">
        <v>697</v>
      </c>
      <c r="S607" s="81" t="s">
        <v>747</v>
      </c>
      <c r="T607" s="81" t="s">
        <v>797</v>
      </c>
      <c r="U607" s="81"/>
      <c r="V607" s="85" t="s">
        <v>957</v>
      </c>
      <c r="W607" s="83">
        <v>43655.26006944444</v>
      </c>
      <c r="X607" s="85" t="s">
        <v>1125</v>
      </c>
      <c r="Y607" s="81"/>
      <c r="Z607" s="81"/>
      <c r="AA607" s="87" t="s">
        <v>1533</v>
      </c>
      <c r="AB607" s="81"/>
      <c r="AC607" s="81" t="b">
        <v>0</v>
      </c>
      <c r="AD607" s="81">
        <v>1</v>
      </c>
      <c r="AE607" s="87" t="s">
        <v>1832</v>
      </c>
      <c r="AF607" s="81" t="b">
        <v>1</v>
      </c>
      <c r="AG607" s="81" t="s">
        <v>1864</v>
      </c>
      <c r="AH607" s="81"/>
      <c r="AI607" s="87" t="s">
        <v>1873</v>
      </c>
      <c r="AJ607" s="81" t="b">
        <v>0</v>
      </c>
      <c r="AK607" s="81">
        <v>0</v>
      </c>
      <c r="AL607" s="87" t="s">
        <v>1832</v>
      </c>
      <c r="AM607" s="81" t="s">
        <v>1880</v>
      </c>
      <c r="AN607" s="81" t="b">
        <v>0</v>
      </c>
      <c r="AO607" s="87" t="s">
        <v>1533</v>
      </c>
      <c r="AP607" s="81" t="s">
        <v>176</v>
      </c>
      <c r="AQ607" s="81">
        <v>0</v>
      </c>
      <c r="AR607" s="81">
        <v>0</v>
      </c>
      <c r="AS607" s="81"/>
      <c r="AT607" s="81"/>
      <c r="AU607" s="81"/>
      <c r="AV607" s="81"/>
      <c r="AW607" s="81"/>
      <c r="AX607" s="81"/>
      <c r="AY607" s="81"/>
      <c r="AZ607" s="81"/>
      <c r="BA607">
        <v>14</v>
      </c>
      <c r="BB607" s="80" t="str">
        <f>REPLACE(INDEX(GroupVertices[Group],MATCH(Edges[[#This Row],[Vertex 1]],GroupVertices[Vertex],0)),1,1,"")</f>
        <v>4</v>
      </c>
      <c r="BC607" s="80" t="str">
        <f>REPLACE(INDEX(GroupVertices[Group],MATCH(Edges[[#This Row],[Vertex 2]],GroupVertices[Vertex],0)),1,1,"")</f>
        <v>1</v>
      </c>
    </row>
    <row r="608" spans="1:55" ht="15">
      <c r="A608" s="66" t="s">
        <v>303</v>
      </c>
      <c r="B608" s="66" t="s">
        <v>286</v>
      </c>
      <c r="C608" s="67" t="s">
        <v>3307</v>
      </c>
      <c r="D608" s="68">
        <v>3</v>
      </c>
      <c r="E608" s="69" t="s">
        <v>132</v>
      </c>
      <c r="F608" s="70">
        <v>35</v>
      </c>
      <c r="G608" s="67"/>
      <c r="H608" s="71"/>
      <c r="I608" s="72"/>
      <c r="J608" s="72"/>
      <c r="K608" s="34"/>
      <c r="L608" s="79">
        <v>608</v>
      </c>
      <c r="M608" s="79"/>
      <c r="N608" s="74"/>
      <c r="O608" s="81" t="s">
        <v>395</v>
      </c>
      <c r="P608" s="83">
        <v>43654.66258101852</v>
      </c>
      <c r="Q608" s="81" t="s">
        <v>549</v>
      </c>
      <c r="R608" s="81"/>
      <c r="S608" s="81"/>
      <c r="T608" s="81"/>
      <c r="U608" s="81"/>
      <c r="V608" s="85" t="s">
        <v>974</v>
      </c>
      <c r="W608" s="83">
        <v>43654.66258101852</v>
      </c>
      <c r="X608" s="85" t="s">
        <v>1240</v>
      </c>
      <c r="Y608" s="81"/>
      <c r="Z608" s="81"/>
      <c r="AA608" s="87" t="s">
        <v>1648</v>
      </c>
      <c r="AB608" s="87" t="s">
        <v>1647</v>
      </c>
      <c r="AC608" s="81" t="b">
        <v>0</v>
      </c>
      <c r="AD608" s="81">
        <v>1</v>
      </c>
      <c r="AE608" s="87" t="s">
        <v>1845</v>
      </c>
      <c r="AF608" s="81" t="b">
        <v>0</v>
      </c>
      <c r="AG608" s="81" t="s">
        <v>1864</v>
      </c>
      <c r="AH608" s="81"/>
      <c r="AI608" s="87" t="s">
        <v>1832</v>
      </c>
      <c r="AJ608" s="81" t="b">
        <v>0</v>
      </c>
      <c r="AK608" s="81">
        <v>0</v>
      </c>
      <c r="AL608" s="87" t="s">
        <v>1832</v>
      </c>
      <c r="AM608" s="81" t="s">
        <v>1881</v>
      </c>
      <c r="AN608" s="81" t="b">
        <v>0</v>
      </c>
      <c r="AO608" s="87" t="s">
        <v>1647</v>
      </c>
      <c r="AP608" s="81" t="s">
        <v>176</v>
      </c>
      <c r="AQ608" s="81">
        <v>0</v>
      </c>
      <c r="AR608" s="81">
        <v>0</v>
      </c>
      <c r="AS608" s="81"/>
      <c r="AT608" s="81"/>
      <c r="AU608" s="81"/>
      <c r="AV608" s="81"/>
      <c r="AW608" s="81"/>
      <c r="AX608" s="81"/>
      <c r="AY608" s="81"/>
      <c r="AZ608" s="81"/>
      <c r="BA608">
        <v>1</v>
      </c>
      <c r="BB608" s="80" t="str">
        <f>REPLACE(INDEX(GroupVertices[Group],MATCH(Edges[[#This Row],[Vertex 1]],GroupVertices[Vertex],0)),1,1,"")</f>
        <v>1</v>
      </c>
      <c r="BC608" s="80" t="str">
        <f>REPLACE(INDEX(GroupVertices[Group],MATCH(Edges[[#This Row],[Vertex 2]],GroupVertices[Vertex],0)),1,1,"")</f>
        <v>4</v>
      </c>
    </row>
    <row r="609" spans="1:55" ht="15">
      <c r="A609" s="66" t="s">
        <v>328</v>
      </c>
      <c r="B609" s="66" t="s">
        <v>328</v>
      </c>
      <c r="C609" s="67" t="s">
        <v>3307</v>
      </c>
      <c r="D609" s="68">
        <v>3</v>
      </c>
      <c r="E609" s="69" t="s">
        <v>132</v>
      </c>
      <c r="F609" s="70">
        <v>35</v>
      </c>
      <c r="G609" s="67"/>
      <c r="H609" s="71"/>
      <c r="I609" s="72"/>
      <c r="J609" s="72"/>
      <c r="K609" s="34"/>
      <c r="L609" s="79">
        <v>609</v>
      </c>
      <c r="M609" s="79"/>
      <c r="N609" s="74"/>
      <c r="O609" s="81" t="s">
        <v>176</v>
      </c>
      <c r="P609" s="83">
        <v>43654.67767361111</v>
      </c>
      <c r="Q609" s="81" t="s">
        <v>550</v>
      </c>
      <c r="R609" s="81" t="s">
        <v>715</v>
      </c>
      <c r="S609" s="81" t="s">
        <v>765</v>
      </c>
      <c r="T609" s="81" t="s">
        <v>788</v>
      </c>
      <c r="U609" s="81"/>
      <c r="V609" s="85" t="s">
        <v>997</v>
      </c>
      <c r="W609" s="83">
        <v>43654.67767361111</v>
      </c>
      <c r="X609" s="85" t="s">
        <v>1241</v>
      </c>
      <c r="Y609" s="81"/>
      <c r="Z609" s="81"/>
      <c r="AA609" s="87" t="s">
        <v>1649</v>
      </c>
      <c r="AB609" s="81"/>
      <c r="AC609" s="81" t="b">
        <v>0</v>
      </c>
      <c r="AD609" s="81">
        <v>2</v>
      </c>
      <c r="AE609" s="87" t="s">
        <v>1832</v>
      </c>
      <c r="AF609" s="81" t="b">
        <v>1</v>
      </c>
      <c r="AG609" s="81" t="s">
        <v>1864</v>
      </c>
      <c r="AH609" s="81"/>
      <c r="AI609" s="87" t="s">
        <v>1812</v>
      </c>
      <c r="AJ609" s="81" t="b">
        <v>0</v>
      </c>
      <c r="AK609" s="81">
        <v>2</v>
      </c>
      <c r="AL609" s="87" t="s">
        <v>1832</v>
      </c>
      <c r="AM609" s="81" t="s">
        <v>1879</v>
      </c>
      <c r="AN609" s="81" t="b">
        <v>0</v>
      </c>
      <c r="AO609" s="87" t="s">
        <v>1649</v>
      </c>
      <c r="AP609" s="81" t="s">
        <v>176</v>
      </c>
      <c r="AQ609" s="81">
        <v>0</v>
      </c>
      <c r="AR609" s="81">
        <v>0</v>
      </c>
      <c r="AS609" s="81"/>
      <c r="AT609" s="81"/>
      <c r="AU609" s="81"/>
      <c r="AV609" s="81"/>
      <c r="AW609" s="81"/>
      <c r="AX609" s="81"/>
      <c r="AY609" s="81"/>
      <c r="AZ609" s="81"/>
      <c r="BA609">
        <v>1</v>
      </c>
      <c r="BB609" s="80" t="str">
        <f>REPLACE(INDEX(GroupVertices[Group],MATCH(Edges[[#This Row],[Vertex 1]],GroupVertices[Vertex],0)),1,1,"")</f>
        <v>2</v>
      </c>
      <c r="BC609" s="80" t="str">
        <f>REPLACE(INDEX(GroupVertices[Group],MATCH(Edges[[#This Row],[Vertex 2]],GroupVertices[Vertex],0)),1,1,"")</f>
        <v>2</v>
      </c>
    </row>
    <row r="610" spans="1:55" ht="15">
      <c r="A610" s="66" t="s">
        <v>303</v>
      </c>
      <c r="B610" s="66" t="s">
        <v>328</v>
      </c>
      <c r="C610" s="67" t="s">
        <v>3307</v>
      </c>
      <c r="D610" s="68">
        <v>3</v>
      </c>
      <c r="E610" s="69" t="s">
        <v>132</v>
      </c>
      <c r="F610" s="70">
        <v>35</v>
      </c>
      <c r="G610" s="67"/>
      <c r="H610" s="71"/>
      <c r="I610" s="72"/>
      <c r="J610" s="72"/>
      <c r="K610" s="34"/>
      <c r="L610" s="79">
        <v>610</v>
      </c>
      <c r="M610" s="79"/>
      <c r="N610" s="74"/>
      <c r="O610" s="81" t="s">
        <v>394</v>
      </c>
      <c r="P610" s="83">
        <v>43654.683333333334</v>
      </c>
      <c r="Q610" s="81" t="s">
        <v>447</v>
      </c>
      <c r="R610" s="85" t="s">
        <v>691</v>
      </c>
      <c r="S610" s="81" t="s">
        <v>751</v>
      </c>
      <c r="T610" s="81" t="s">
        <v>788</v>
      </c>
      <c r="U610" s="81"/>
      <c r="V610" s="85" t="s">
        <v>974</v>
      </c>
      <c r="W610" s="83">
        <v>43654.683333333334</v>
      </c>
      <c r="X610" s="85" t="s">
        <v>1242</v>
      </c>
      <c r="Y610" s="81"/>
      <c r="Z610" s="81"/>
      <c r="AA610" s="87" t="s">
        <v>1650</v>
      </c>
      <c r="AB610" s="81"/>
      <c r="AC610" s="81" t="b">
        <v>0</v>
      </c>
      <c r="AD610" s="81">
        <v>0</v>
      </c>
      <c r="AE610" s="87" t="s">
        <v>1832</v>
      </c>
      <c r="AF610" s="81" t="b">
        <v>1</v>
      </c>
      <c r="AG610" s="81" t="s">
        <v>1864</v>
      </c>
      <c r="AH610" s="81"/>
      <c r="AI610" s="87" t="s">
        <v>1812</v>
      </c>
      <c r="AJ610" s="81" t="b">
        <v>0</v>
      </c>
      <c r="AK610" s="81">
        <v>2</v>
      </c>
      <c r="AL610" s="87" t="s">
        <v>1649</v>
      </c>
      <c r="AM610" s="81" t="s">
        <v>1881</v>
      </c>
      <c r="AN610" s="81" t="b">
        <v>0</v>
      </c>
      <c r="AO610" s="87" t="s">
        <v>1649</v>
      </c>
      <c r="AP610" s="81" t="s">
        <v>176</v>
      </c>
      <c r="AQ610" s="81">
        <v>0</v>
      </c>
      <c r="AR610" s="81">
        <v>0</v>
      </c>
      <c r="AS610" s="81"/>
      <c r="AT610" s="81"/>
      <c r="AU610" s="81"/>
      <c r="AV610" s="81"/>
      <c r="AW610" s="81"/>
      <c r="AX610" s="81"/>
      <c r="AY610" s="81"/>
      <c r="AZ610" s="81"/>
      <c r="BA610">
        <v>1</v>
      </c>
      <c r="BB610" s="80" t="str">
        <f>REPLACE(INDEX(GroupVertices[Group],MATCH(Edges[[#This Row],[Vertex 1]],GroupVertices[Vertex],0)),1,1,"")</f>
        <v>1</v>
      </c>
      <c r="BC610" s="80" t="str">
        <f>REPLACE(INDEX(GroupVertices[Group],MATCH(Edges[[#This Row],[Vertex 2]],GroupVertices[Vertex],0)),1,1,"")</f>
        <v>2</v>
      </c>
    </row>
    <row r="611" spans="1:55" ht="15">
      <c r="A611" s="66" t="s">
        <v>329</v>
      </c>
      <c r="B611" s="66" t="s">
        <v>303</v>
      </c>
      <c r="C611" s="67" t="s">
        <v>3307</v>
      </c>
      <c r="D611" s="68">
        <v>3</v>
      </c>
      <c r="E611" s="69" t="s">
        <v>132</v>
      </c>
      <c r="F611" s="70">
        <v>35</v>
      </c>
      <c r="G611" s="67"/>
      <c r="H611" s="71"/>
      <c r="I611" s="72"/>
      <c r="J611" s="72"/>
      <c r="K611" s="34"/>
      <c r="L611" s="79">
        <v>611</v>
      </c>
      <c r="M611" s="79"/>
      <c r="N611" s="74"/>
      <c r="O611" s="81" t="s">
        <v>394</v>
      </c>
      <c r="P611" s="83">
        <v>43655.30269675926</v>
      </c>
      <c r="Q611" s="81" t="s">
        <v>551</v>
      </c>
      <c r="R611" s="85" t="s">
        <v>716</v>
      </c>
      <c r="S611" s="81" t="s">
        <v>756</v>
      </c>
      <c r="T611" s="81" t="s">
        <v>809</v>
      </c>
      <c r="U611" s="85" t="s">
        <v>850</v>
      </c>
      <c r="V611" s="85" t="s">
        <v>850</v>
      </c>
      <c r="W611" s="83">
        <v>43655.30269675926</v>
      </c>
      <c r="X611" s="85" t="s">
        <v>1243</v>
      </c>
      <c r="Y611" s="81"/>
      <c r="Z611" s="81"/>
      <c r="AA611" s="87" t="s">
        <v>1651</v>
      </c>
      <c r="AB611" s="81"/>
      <c r="AC611" s="81" t="b">
        <v>0</v>
      </c>
      <c r="AD611" s="81">
        <v>3</v>
      </c>
      <c r="AE611" s="87" t="s">
        <v>1832</v>
      </c>
      <c r="AF611" s="81" t="b">
        <v>0</v>
      </c>
      <c r="AG611" s="81" t="s">
        <v>1864</v>
      </c>
      <c r="AH611" s="81"/>
      <c r="AI611" s="87" t="s">
        <v>1832</v>
      </c>
      <c r="AJ611" s="81" t="b">
        <v>0</v>
      </c>
      <c r="AK611" s="81">
        <v>3</v>
      </c>
      <c r="AL611" s="87" t="s">
        <v>1832</v>
      </c>
      <c r="AM611" s="81" t="s">
        <v>1881</v>
      </c>
      <c r="AN611" s="81" t="b">
        <v>0</v>
      </c>
      <c r="AO611" s="87" t="s">
        <v>1651</v>
      </c>
      <c r="AP611" s="81" t="s">
        <v>176</v>
      </c>
      <c r="AQ611" s="81">
        <v>0</v>
      </c>
      <c r="AR611" s="81">
        <v>0</v>
      </c>
      <c r="AS611" s="81"/>
      <c r="AT611" s="81"/>
      <c r="AU611" s="81"/>
      <c r="AV611" s="81"/>
      <c r="AW611" s="81"/>
      <c r="AX611" s="81"/>
      <c r="AY611" s="81"/>
      <c r="AZ611" s="81"/>
      <c r="BA611">
        <v>1</v>
      </c>
      <c r="BB611" s="80" t="str">
        <f>REPLACE(INDEX(GroupVertices[Group],MATCH(Edges[[#This Row],[Vertex 1]],GroupVertices[Vertex],0)),1,1,"")</f>
        <v>1</v>
      </c>
      <c r="BC611" s="80" t="str">
        <f>REPLACE(INDEX(GroupVertices[Group],MATCH(Edges[[#This Row],[Vertex 2]],GroupVertices[Vertex],0)),1,1,"")</f>
        <v>1</v>
      </c>
    </row>
    <row r="612" spans="1:55" ht="15">
      <c r="A612" s="66" t="s">
        <v>303</v>
      </c>
      <c r="B612" s="66" t="s">
        <v>329</v>
      </c>
      <c r="C612" s="67" t="s">
        <v>3307</v>
      </c>
      <c r="D612" s="68">
        <v>3</v>
      </c>
      <c r="E612" s="69" t="s">
        <v>132</v>
      </c>
      <c r="F612" s="70">
        <v>35</v>
      </c>
      <c r="G612" s="67"/>
      <c r="H612" s="71"/>
      <c r="I612" s="72"/>
      <c r="J612" s="72"/>
      <c r="K612" s="34"/>
      <c r="L612" s="79">
        <v>612</v>
      </c>
      <c r="M612" s="79"/>
      <c r="N612" s="74"/>
      <c r="O612" s="81" t="s">
        <v>394</v>
      </c>
      <c r="P612" s="83">
        <v>43655.31829861111</v>
      </c>
      <c r="Q612" s="81" t="s">
        <v>471</v>
      </c>
      <c r="R612" s="81"/>
      <c r="S612" s="81"/>
      <c r="T612" s="81" t="s">
        <v>798</v>
      </c>
      <c r="U612" s="81"/>
      <c r="V612" s="85" t="s">
        <v>974</v>
      </c>
      <c r="W612" s="83">
        <v>43655.31829861111</v>
      </c>
      <c r="X612" s="85" t="s">
        <v>1244</v>
      </c>
      <c r="Y612" s="81"/>
      <c r="Z612" s="81"/>
      <c r="AA612" s="87" t="s">
        <v>1652</v>
      </c>
      <c r="AB612" s="81"/>
      <c r="AC612" s="81" t="b">
        <v>0</v>
      </c>
      <c r="AD612" s="81">
        <v>0</v>
      </c>
      <c r="AE612" s="87" t="s">
        <v>1832</v>
      </c>
      <c r="AF612" s="81" t="b">
        <v>0</v>
      </c>
      <c r="AG612" s="81" t="s">
        <v>1864</v>
      </c>
      <c r="AH612" s="81"/>
      <c r="AI612" s="87" t="s">
        <v>1832</v>
      </c>
      <c r="AJ612" s="81" t="b">
        <v>0</v>
      </c>
      <c r="AK612" s="81">
        <v>3</v>
      </c>
      <c r="AL612" s="87" t="s">
        <v>1651</v>
      </c>
      <c r="AM612" s="81" t="s">
        <v>1881</v>
      </c>
      <c r="AN612" s="81" t="b">
        <v>0</v>
      </c>
      <c r="AO612" s="87" t="s">
        <v>1651</v>
      </c>
      <c r="AP612" s="81" t="s">
        <v>176</v>
      </c>
      <c r="AQ612" s="81">
        <v>0</v>
      </c>
      <c r="AR612" s="81">
        <v>0</v>
      </c>
      <c r="AS612" s="81"/>
      <c r="AT612" s="81"/>
      <c r="AU612" s="81"/>
      <c r="AV612" s="81"/>
      <c r="AW612" s="81"/>
      <c r="AX612" s="81"/>
      <c r="AY612" s="81"/>
      <c r="AZ612" s="81"/>
      <c r="BA612">
        <v>1</v>
      </c>
      <c r="BB612" s="80" t="str">
        <f>REPLACE(INDEX(GroupVertices[Group],MATCH(Edges[[#This Row],[Vertex 1]],GroupVertices[Vertex],0)),1,1,"")</f>
        <v>1</v>
      </c>
      <c r="BC612" s="80" t="str">
        <f>REPLACE(INDEX(GroupVertices[Group],MATCH(Edges[[#This Row],[Vertex 2]],GroupVertices[Vertex],0)),1,1,"")</f>
        <v>1</v>
      </c>
    </row>
    <row r="613" spans="1:55" ht="15">
      <c r="A613" s="66" t="s">
        <v>330</v>
      </c>
      <c r="B613" s="66" t="s">
        <v>387</v>
      </c>
      <c r="C613" s="67" t="s">
        <v>3307</v>
      </c>
      <c r="D613" s="68">
        <v>3</v>
      </c>
      <c r="E613" s="69" t="s">
        <v>132</v>
      </c>
      <c r="F613" s="70">
        <v>35</v>
      </c>
      <c r="G613" s="67"/>
      <c r="H613" s="71"/>
      <c r="I613" s="72"/>
      <c r="J613" s="72"/>
      <c r="K613" s="34"/>
      <c r="L613" s="79">
        <v>613</v>
      </c>
      <c r="M613" s="79"/>
      <c r="N613" s="74"/>
      <c r="O613" s="81" t="s">
        <v>394</v>
      </c>
      <c r="P613" s="83">
        <v>43656.38744212963</v>
      </c>
      <c r="Q613" s="81" t="s">
        <v>552</v>
      </c>
      <c r="R613" s="85" t="s">
        <v>717</v>
      </c>
      <c r="S613" s="81" t="s">
        <v>746</v>
      </c>
      <c r="T613" s="81"/>
      <c r="U613" s="81"/>
      <c r="V613" s="85" t="s">
        <v>998</v>
      </c>
      <c r="W613" s="83">
        <v>43656.38744212963</v>
      </c>
      <c r="X613" s="85" t="s">
        <v>1245</v>
      </c>
      <c r="Y613" s="81"/>
      <c r="Z613" s="81"/>
      <c r="AA613" s="87" t="s">
        <v>1653</v>
      </c>
      <c r="AB613" s="81"/>
      <c r="AC613" s="81" t="b">
        <v>0</v>
      </c>
      <c r="AD613" s="81">
        <v>3</v>
      </c>
      <c r="AE613" s="87" t="s">
        <v>1832</v>
      </c>
      <c r="AF613" s="81" t="b">
        <v>0</v>
      </c>
      <c r="AG613" s="81" t="s">
        <v>1864</v>
      </c>
      <c r="AH613" s="81"/>
      <c r="AI613" s="87" t="s">
        <v>1832</v>
      </c>
      <c r="AJ613" s="81" t="b">
        <v>0</v>
      </c>
      <c r="AK613" s="81">
        <v>2</v>
      </c>
      <c r="AL613" s="87" t="s">
        <v>1832</v>
      </c>
      <c r="AM613" s="81" t="s">
        <v>1879</v>
      </c>
      <c r="AN613" s="81" t="b">
        <v>0</v>
      </c>
      <c r="AO613" s="87" t="s">
        <v>1653</v>
      </c>
      <c r="AP613" s="81" t="s">
        <v>1901</v>
      </c>
      <c r="AQ613" s="81">
        <v>0</v>
      </c>
      <c r="AR613" s="81">
        <v>0</v>
      </c>
      <c r="AS613" s="81"/>
      <c r="AT613" s="81"/>
      <c r="AU613" s="81"/>
      <c r="AV613" s="81"/>
      <c r="AW613" s="81"/>
      <c r="AX613" s="81"/>
      <c r="AY613" s="81"/>
      <c r="AZ613" s="81"/>
      <c r="BA613">
        <v>1</v>
      </c>
      <c r="BB613" s="80" t="str">
        <f>REPLACE(INDEX(GroupVertices[Group],MATCH(Edges[[#This Row],[Vertex 1]],GroupVertices[Vertex],0)),1,1,"")</f>
        <v>1</v>
      </c>
      <c r="BC613" s="80" t="str">
        <f>REPLACE(INDEX(GroupVertices[Group],MATCH(Edges[[#This Row],[Vertex 2]],GroupVertices[Vertex],0)),1,1,"")</f>
        <v>1</v>
      </c>
    </row>
    <row r="614" spans="1:55" ht="15">
      <c r="A614" s="66" t="s">
        <v>303</v>
      </c>
      <c r="B614" s="66" t="s">
        <v>387</v>
      </c>
      <c r="C614" s="67" t="s">
        <v>3307</v>
      </c>
      <c r="D614" s="68">
        <v>3</v>
      </c>
      <c r="E614" s="69" t="s">
        <v>132</v>
      </c>
      <c r="F614" s="70">
        <v>35</v>
      </c>
      <c r="G614" s="67"/>
      <c r="H614" s="71"/>
      <c r="I614" s="72"/>
      <c r="J614" s="72"/>
      <c r="K614" s="34"/>
      <c r="L614" s="79">
        <v>614</v>
      </c>
      <c r="M614" s="79"/>
      <c r="N614" s="74"/>
      <c r="O614" s="81" t="s">
        <v>394</v>
      </c>
      <c r="P614" s="83">
        <v>43656.38995370371</v>
      </c>
      <c r="Q614" s="81" t="s">
        <v>553</v>
      </c>
      <c r="R614" s="81"/>
      <c r="S614" s="81"/>
      <c r="T614" s="81"/>
      <c r="U614" s="81"/>
      <c r="V614" s="85" t="s">
        <v>974</v>
      </c>
      <c r="W614" s="83">
        <v>43656.38995370371</v>
      </c>
      <c r="X614" s="85" t="s">
        <v>1246</v>
      </c>
      <c r="Y614" s="81"/>
      <c r="Z614" s="81"/>
      <c r="AA614" s="87" t="s">
        <v>1654</v>
      </c>
      <c r="AB614" s="81"/>
      <c r="AC614" s="81" t="b">
        <v>0</v>
      </c>
      <c r="AD614" s="81">
        <v>0</v>
      </c>
      <c r="AE614" s="87" t="s">
        <v>1832</v>
      </c>
      <c r="AF614" s="81" t="b">
        <v>0</v>
      </c>
      <c r="AG614" s="81" t="s">
        <v>1864</v>
      </c>
      <c r="AH614" s="81"/>
      <c r="AI614" s="87" t="s">
        <v>1832</v>
      </c>
      <c r="AJ614" s="81" t="b">
        <v>0</v>
      </c>
      <c r="AK614" s="81">
        <v>2</v>
      </c>
      <c r="AL614" s="87" t="s">
        <v>1653</v>
      </c>
      <c r="AM614" s="81" t="s">
        <v>1879</v>
      </c>
      <c r="AN614" s="81" t="b">
        <v>0</v>
      </c>
      <c r="AO614" s="87" t="s">
        <v>1653</v>
      </c>
      <c r="AP614" s="81" t="s">
        <v>176</v>
      </c>
      <c r="AQ614" s="81">
        <v>0</v>
      </c>
      <c r="AR614" s="81">
        <v>0</v>
      </c>
      <c r="AS614" s="81"/>
      <c r="AT614" s="81"/>
      <c r="AU614" s="81"/>
      <c r="AV614" s="81"/>
      <c r="AW614" s="81"/>
      <c r="AX614" s="81"/>
      <c r="AY614" s="81"/>
      <c r="AZ614" s="81"/>
      <c r="BA614">
        <v>1</v>
      </c>
      <c r="BB614" s="80" t="str">
        <f>REPLACE(INDEX(GroupVertices[Group],MATCH(Edges[[#This Row],[Vertex 1]],GroupVertices[Vertex],0)),1,1,"")</f>
        <v>1</v>
      </c>
      <c r="BC614" s="80" t="str">
        <f>REPLACE(INDEX(GroupVertices[Group],MATCH(Edges[[#This Row],[Vertex 2]],GroupVertices[Vertex],0)),1,1,"")</f>
        <v>1</v>
      </c>
    </row>
    <row r="615" spans="1:55" ht="15">
      <c r="A615" s="66" t="s">
        <v>303</v>
      </c>
      <c r="B615" s="66" t="s">
        <v>330</v>
      </c>
      <c r="C615" s="67" t="s">
        <v>3307</v>
      </c>
      <c r="D615" s="68">
        <v>3</v>
      </c>
      <c r="E615" s="69" t="s">
        <v>132</v>
      </c>
      <c r="F615" s="70">
        <v>35</v>
      </c>
      <c r="G615" s="67"/>
      <c r="H615" s="71"/>
      <c r="I615" s="72"/>
      <c r="J615" s="72"/>
      <c r="K615" s="34"/>
      <c r="L615" s="79">
        <v>615</v>
      </c>
      <c r="M615" s="79"/>
      <c r="N615" s="74"/>
      <c r="O615" s="81" t="s">
        <v>394</v>
      </c>
      <c r="P615" s="83">
        <v>43656.38995370371</v>
      </c>
      <c r="Q615" s="81" t="s">
        <v>553</v>
      </c>
      <c r="R615" s="81"/>
      <c r="S615" s="81"/>
      <c r="T615" s="81"/>
      <c r="U615" s="81"/>
      <c r="V615" s="85" t="s">
        <v>974</v>
      </c>
      <c r="W615" s="83">
        <v>43656.38995370371</v>
      </c>
      <c r="X615" s="85" t="s">
        <v>1246</v>
      </c>
      <c r="Y615" s="81"/>
      <c r="Z615" s="81"/>
      <c r="AA615" s="87" t="s">
        <v>1654</v>
      </c>
      <c r="AB615" s="81"/>
      <c r="AC615" s="81" t="b">
        <v>0</v>
      </c>
      <c r="AD615" s="81">
        <v>0</v>
      </c>
      <c r="AE615" s="87" t="s">
        <v>1832</v>
      </c>
      <c r="AF615" s="81" t="b">
        <v>0</v>
      </c>
      <c r="AG615" s="81" t="s">
        <v>1864</v>
      </c>
      <c r="AH615" s="81"/>
      <c r="AI615" s="87" t="s">
        <v>1832</v>
      </c>
      <c r="AJ615" s="81" t="b">
        <v>0</v>
      </c>
      <c r="AK615" s="81">
        <v>2</v>
      </c>
      <c r="AL615" s="87" t="s">
        <v>1653</v>
      </c>
      <c r="AM615" s="81" t="s">
        <v>1879</v>
      </c>
      <c r="AN615" s="81" t="b">
        <v>0</v>
      </c>
      <c r="AO615" s="87" t="s">
        <v>1653</v>
      </c>
      <c r="AP615" s="81" t="s">
        <v>176</v>
      </c>
      <c r="AQ615" s="81">
        <v>0</v>
      </c>
      <c r="AR615" s="81">
        <v>0</v>
      </c>
      <c r="AS615" s="81"/>
      <c r="AT615" s="81"/>
      <c r="AU615" s="81"/>
      <c r="AV615" s="81"/>
      <c r="AW615" s="81"/>
      <c r="AX615" s="81"/>
      <c r="AY615" s="81"/>
      <c r="AZ615" s="81"/>
      <c r="BA615">
        <v>1</v>
      </c>
      <c r="BB615" s="80" t="str">
        <f>REPLACE(INDEX(GroupVertices[Group],MATCH(Edges[[#This Row],[Vertex 1]],GroupVertices[Vertex],0)),1,1,"")</f>
        <v>1</v>
      </c>
      <c r="BC615" s="80" t="str">
        <f>REPLACE(INDEX(GroupVertices[Group],MATCH(Edges[[#This Row],[Vertex 2]],GroupVertices[Vertex],0)),1,1,"")</f>
        <v>1</v>
      </c>
    </row>
    <row r="616" spans="1:55" ht="15">
      <c r="A616" s="66" t="s">
        <v>331</v>
      </c>
      <c r="B616" s="66" t="s">
        <v>388</v>
      </c>
      <c r="C616" s="67" t="s">
        <v>3307</v>
      </c>
      <c r="D616" s="68">
        <v>3</v>
      </c>
      <c r="E616" s="69" t="s">
        <v>132</v>
      </c>
      <c r="F616" s="70">
        <v>35</v>
      </c>
      <c r="G616" s="67"/>
      <c r="H616" s="71"/>
      <c r="I616" s="72"/>
      <c r="J616" s="72"/>
      <c r="K616" s="34"/>
      <c r="L616" s="79">
        <v>616</v>
      </c>
      <c r="M616" s="79"/>
      <c r="N616" s="74"/>
      <c r="O616" s="81" t="s">
        <v>394</v>
      </c>
      <c r="P616" s="83">
        <v>43656.507569444446</v>
      </c>
      <c r="Q616" s="81" t="s">
        <v>554</v>
      </c>
      <c r="R616" s="85" t="s">
        <v>718</v>
      </c>
      <c r="S616" s="81" t="s">
        <v>766</v>
      </c>
      <c r="T616" s="81" t="s">
        <v>810</v>
      </c>
      <c r="U616" s="81"/>
      <c r="V616" s="85" t="s">
        <v>999</v>
      </c>
      <c r="W616" s="83">
        <v>43656.507569444446</v>
      </c>
      <c r="X616" s="85" t="s">
        <v>1247</v>
      </c>
      <c r="Y616" s="81"/>
      <c r="Z616" s="81"/>
      <c r="AA616" s="87" t="s">
        <v>1655</v>
      </c>
      <c r="AB616" s="87" t="s">
        <v>1657</v>
      </c>
      <c r="AC616" s="81" t="b">
        <v>0</v>
      </c>
      <c r="AD616" s="81">
        <v>2</v>
      </c>
      <c r="AE616" s="87" t="s">
        <v>1860</v>
      </c>
      <c r="AF616" s="81" t="b">
        <v>0</v>
      </c>
      <c r="AG616" s="81" t="s">
        <v>1864</v>
      </c>
      <c r="AH616" s="81"/>
      <c r="AI616" s="87" t="s">
        <v>1832</v>
      </c>
      <c r="AJ616" s="81" t="b">
        <v>0</v>
      </c>
      <c r="AK616" s="81">
        <v>1</v>
      </c>
      <c r="AL616" s="87" t="s">
        <v>1832</v>
      </c>
      <c r="AM616" s="81" t="s">
        <v>1899</v>
      </c>
      <c r="AN616" s="81" t="b">
        <v>0</v>
      </c>
      <c r="AO616" s="87" t="s">
        <v>1657</v>
      </c>
      <c r="AP616" s="81" t="s">
        <v>176</v>
      </c>
      <c r="AQ616" s="81">
        <v>0</v>
      </c>
      <c r="AR616" s="81">
        <v>0</v>
      </c>
      <c r="AS616" s="81"/>
      <c r="AT616" s="81"/>
      <c r="AU616" s="81"/>
      <c r="AV616" s="81"/>
      <c r="AW616" s="81"/>
      <c r="AX616" s="81"/>
      <c r="AY616" s="81"/>
      <c r="AZ616" s="81"/>
      <c r="BA616">
        <v>1</v>
      </c>
      <c r="BB616" s="80" t="str">
        <f>REPLACE(INDEX(GroupVertices[Group],MATCH(Edges[[#This Row],[Vertex 1]],GroupVertices[Vertex],0)),1,1,"")</f>
        <v>1</v>
      </c>
      <c r="BC616" s="80" t="str">
        <f>REPLACE(INDEX(GroupVertices[Group],MATCH(Edges[[#This Row],[Vertex 2]],GroupVertices[Vertex],0)),1,1,"")</f>
        <v>1</v>
      </c>
    </row>
    <row r="617" spans="1:55" ht="15">
      <c r="A617" s="66" t="s">
        <v>303</v>
      </c>
      <c r="B617" s="66" t="s">
        <v>388</v>
      </c>
      <c r="C617" s="67" t="s">
        <v>3307</v>
      </c>
      <c r="D617" s="68">
        <v>3</v>
      </c>
      <c r="E617" s="69" t="s">
        <v>132</v>
      </c>
      <c r="F617" s="70">
        <v>35</v>
      </c>
      <c r="G617" s="67"/>
      <c r="H617" s="71"/>
      <c r="I617" s="72"/>
      <c r="J617" s="72"/>
      <c r="K617" s="34"/>
      <c r="L617" s="79">
        <v>617</v>
      </c>
      <c r="M617" s="79"/>
      <c r="N617" s="74"/>
      <c r="O617" s="81" t="s">
        <v>394</v>
      </c>
      <c r="P617" s="83">
        <v>43656.51298611111</v>
      </c>
      <c r="Q617" s="81" t="s">
        <v>555</v>
      </c>
      <c r="R617" s="85" t="s">
        <v>718</v>
      </c>
      <c r="S617" s="81" t="s">
        <v>766</v>
      </c>
      <c r="T617" s="81" t="s">
        <v>810</v>
      </c>
      <c r="U617" s="81"/>
      <c r="V617" s="85" t="s">
        <v>974</v>
      </c>
      <c r="W617" s="83">
        <v>43656.51298611111</v>
      </c>
      <c r="X617" s="85" t="s">
        <v>1248</v>
      </c>
      <c r="Y617" s="81"/>
      <c r="Z617" s="81"/>
      <c r="AA617" s="87" t="s">
        <v>1656</v>
      </c>
      <c r="AB617" s="81"/>
      <c r="AC617" s="81" t="b">
        <v>0</v>
      </c>
      <c r="AD617" s="81">
        <v>0</v>
      </c>
      <c r="AE617" s="87" t="s">
        <v>1832</v>
      </c>
      <c r="AF617" s="81" t="b">
        <v>0</v>
      </c>
      <c r="AG617" s="81" t="s">
        <v>1864</v>
      </c>
      <c r="AH617" s="81"/>
      <c r="AI617" s="87" t="s">
        <v>1832</v>
      </c>
      <c r="AJ617" s="81" t="b">
        <v>0</v>
      </c>
      <c r="AK617" s="81">
        <v>1</v>
      </c>
      <c r="AL617" s="87" t="s">
        <v>1655</v>
      </c>
      <c r="AM617" s="81" t="s">
        <v>1881</v>
      </c>
      <c r="AN617" s="81" t="b">
        <v>0</v>
      </c>
      <c r="AO617" s="87" t="s">
        <v>1655</v>
      </c>
      <c r="AP617" s="81" t="s">
        <v>176</v>
      </c>
      <c r="AQ617" s="81">
        <v>0</v>
      </c>
      <c r="AR617" s="81">
        <v>0</v>
      </c>
      <c r="AS617" s="81"/>
      <c r="AT617" s="81"/>
      <c r="AU617" s="81"/>
      <c r="AV617" s="81"/>
      <c r="AW617" s="81"/>
      <c r="AX617" s="81"/>
      <c r="AY617" s="81"/>
      <c r="AZ617" s="81"/>
      <c r="BA617">
        <v>1</v>
      </c>
      <c r="BB617" s="80" t="str">
        <f>REPLACE(INDEX(GroupVertices[Group],MATCH(Edges[[#This Row],[Vertex 1]],GroupVertices[Vertex],0)),1,1,"")</f>
        <v>1</v>
      </c>
      <c r="BC617" s="80" t="str">
        <f>REPLACE(INDEX(GroupVertices[Group],MATCH(Edges[[#This Row],[Vertex 2]],GroupVertices[Vertex],0)),1,1,"")</f>
        <v>1</v>
      </c>
    </row>
    <row r="618" spans="1:55" ht="15">
      <c r="A618" s="66" t="s">
        <v>331</v>
      </c>
      <c r="B618" s="66" t="s">
        <v>331</v>
      </c>
      <c r="C618" s="67" t="s">
        <v>3307</v>
      </c>
      <c r="D618" s="68">
        <v>3</v>
      </c>
      <c r="E618" s="69" t="s">
        <v>132</v>
      </c>
      <c r="F618" s="70">
        <v>35</v>
      </c>
      <c r="G618" s="67"/>
      <c r="H618" s="71"/>
      <c r="I618" s="72"/>
      <c r="J618" s="72"/>
      <c r="K618" s="34"/>
      <c r="L618" s="79">
        <v>618</v>
      </c>
      <c r="M618" s="79"/>
      <c r="N618" s="74"/>
      <c r="O618" s="81" t="s">
        <v>176</v>
      </c>
      <c r="P618" s="83">
        <v>43656.507523148146</v>
      </c>
      <c r="Q618" s="81" t="s">
        <v>556</v>
      </c>
      <c r="R618" s="85" t="s">
        <v>718</v>
      </c>
      <c r="S618" s="81" t="s">
        <v>766</v>
      </c>
      <c r="T618" s="81" t="s">
        <v>810</v>
      </c>
      <c r="U618" s="85" t="s">
        <v>851</v>
      </c>
      <c r="V618" s="85" t="s">
        <v>851</v>
      </c>
      <c r="W618" s="83">
        <v>43656.507523148146</v>
      </c>
      <c r="X618" s="85" t="s">
        <v>1249</v>
      </c>
      <c r="Y618" s="81"/>
      <c r="Z618" s="81"/>
      <c r="AA618" s="87" t="s">
        <v>1657</v>
      </c>
      <c r="AB618" s="81"/>
      <c r="AC618" s="81" t="b">
        <v>0</v>
      </c>
      <c r="AD618" s="81">
        <v>5</v>
      </c>
      <c r="AE618" s="87" t="s">
        <v>1832</v>
      </c>
      <c r="AF618" s="81" t="b">
        <v>0</v>
      </c>
      <c r="AG618" s="81" t="s">
        <v>1864</v>
      </c>
      <c r="AH618" s="81"/>
      <c r="AI618" s="87" t="s">
        <v>1832</v>
      </c>
      <c r="AJ618" s="81" t="b">
        <v>0</v>
      </c>
      <c r="AK618" s="81">
        <v>1</v>
      </c>
      <c r="AL618" s="87" t="s">
        <v>1832</v>
      </c>
      <c r="AM618" s="81" t="s">
        <v>1899</v>
      </c>
      <c r="AN618" s="81" t="b">
        <v>0</v>
      </c>
      <c r="AO618" s="87" t="s">
        <v>1657</v>
      </c>
      <c r="AP618" s="81" t="s">
        <v>1901</v>
      </c>
      <c r="AQ618" s="81">
        <v>0</v>
      </c>
      <c r="AR618" s="81">
        <v>0</v>
      </c>
      <c r="AS618" s="81"/>
      <c r="AT618" s="81"/>
      <c r="AU618" s="81"/>
      <c r="AV618" s="81"/>
      <c r="AW618" s="81"/>
      <c r="AX618" s="81"/>
      <c r="AY618" s="81"/>
      <c r="AZ618" s="81"/>
      <c r="BA618">
        <v>1</v>
      </c>
      <c r="BB618" s="80" t="str">
        <f>REPLACE(INDEX(GroupVertices[Group],MATCH(Edges[[#This Row],[Vertex 1]],GroupVertices[Vertex],0)),1,1,"")</f>
        <v>1</v>
      </c>
      <c r="BC618" s="80" t="str">
        <f>REPLACE(INDEX(GroupVertices[Group],MATCH(Edges[[#This Row],[Vertex 2]],GroupVertices[Vertex],0)),1,1,"")</f>
        <v>1</v>
      </c>
    </row>
    <row r="619" spans="1:55" ht="15">
      <c r="A619" s="66" t="s">
        <v>331</v>
      </c>
      <c r="B619" s="66" t="s">
        <v>303</v>
      </c>
      <c r="C619" s="67" t="s">
        <v>3307</v>
      </c>
      <c r="D619" s="68">
        <v>3</v>
      </c>
      <c r="E619" s="69" t="s">
        <v>132</v>
      </c>
      <c r="F619" s="70">
        <v>35</v>
      </c>
      <c r="G619" s="67"/>
      <c r="H619" s="71"/>
      <c r="I619" s="72"/>
      <c r="J619" s="72"/>
      <c r="K619" s="34"/>
      <c r="L619" s="79">
        <v>619</v>
      </c>
      <c r="M619" s="79"/>
      <c r="N619" s="74"/>
      <c r="O619" s="81" t="s">
        <v>394</v>
      </c>
      <c r="P619" s="83">
        <v>43656.507569444446</v>
      </c>
      <c r="Q619" s="81" t="s">
        <v>554</v>
      </c>
      <c r="R619" s="85" t="s">
        <v>718</v>
      </c>
      <c r="S619" s="81" t="s">
        <v>766</v>
      </c>
      <c r="T619" s="81" t="s">
        <v>810</v>
      </c>
      <c r="U619" s="81"/>
      <c r="V619" s="85" t="s">
        <v>999</v>
      </c>
      <c r="W619" s="83">
        <v>43656.507569444446</v>
      </c>
      <c r="X619" s="85" t="s">
        <v>1247</v>
      </c>
      <c r="Y619" s="81"/>
      <c r="Z619" s="81"/>
      <c r="AA619" s="87" t="s">
        <v>1655</v>
      </c>
      <c r="AB619" s="87" t="s">
        <v>1657</v>
      </c>
      <c r="AC619" s="81" t="b">
        <v>0</v>
      </c>
      <c r="AD619" s="81">
        <v>2</v>
      </c>
      <c r="AE619" s="87" t="s">
        <v>1860</v>
      </c>
      <c r="AF619" s="81" t="b">
        <v>0</v>
      </c>
      <c r="AG619" s="81" t="s">
        <v>1864</v>
      </c>
      <c r="AH619" s="81"/>
      <c r="AI619" s="87" t="s">
        <v>1832</v>
      </c>
      <c r="AJ619" s="81" t="b">
        <v>0</v>
      </c>
      <c r="AK619" s="81">
        <v>1</v>
      </c>
      <c r="AL619" s="87" t="s">
        <v>1832</v>
      </c>
      <c r="AM619" s="81" t="s">
        <v>1899</v>
      </c>
      <c r="AN619" s="81" t="b">
        <v>0</v>
      </c>
      <c r="AO619" s="87" t="s">
        <v>1657</v>
      </c>
      <c r="AP619" s="81" t="s">
        <v>176</v>
      </c>
      <c r="AQ619" s="81">
        <v>0</v>
      </c>
      <c r="AR619" s="81">
        <v>0</v>
      </c>
      <c r="AS619" s="81"/>
      <c r="AT619" s="81"/>
      <c r="AU619" s="81"/>
      <c r="AV619" s="81"/>
      <c r="AW619" s="81"/>
      <c r="AX619" s="81"/>
      <c r="AY619" s="81"/>
      <c r="AZ619" s="81"/>
      <c r="BA619">
        <v>1</v>
      </c>
      <c r="BB619" s="80" t="str">
        <f>REPLACE(INDEX(GroupVertices[Group],MATCH(Edges[[#This Row],[Vertex 1]],GroupVertices[Vertex],0)),1,1,"")</f>
        <v>1</v>
      </c>
      <c r="BC619" s="80" t="str">
        <f>REPLACE(INDEX(GroupVertices[Group],MATCH(Edges[[#This Row],[Vertex 2]],GroupVertices[Vertex],0)),1,1,"")</f>
        <v>1</v>
      </c>
    </row>
    <row r="620" spans="1:55" ht="15">
      <c r="A620" s="66" t="s">
        <v>303</v>
      </c>
      <c r="B620" s="66" t="s">
        <v>331</v>
      </c>
      <c r="C620" s="67" t="s">
        <v>3308</v>
      </c>
      <c r="D620" s="68">
        <v>3.466666666666667</v>
      </c>
      <c r="E620" s="69" t="s">
        <v>136</v>
      </c>
      <c r="F620" s="70">
        <v>33.46666666666667</v>
      </c>
      <c r="G620" s="67"/>
      <c r="H620" s="71"/>
      <c r="I620" s="72"/>
      <c r="J620" s="72"/>
      <c r="K620" s="34"/>
      <c r="L620" s="79">
        <v>620</v>
      </c>
      <c r="M620" s="79"/>
      <c r="N620" s="74"/>
      <c r="O620" s="81" t="s">
        <v>394</v>
      </c>
      <c r="P620" s="83">
        <v>43656.51298611111</v>
      </c>
      <c r="Q620" s="81" t="s">
        <v>555</v>
      </c>
      <c r="R620" s="85" t="s">
        <v>718</v>
      </c>
      <c r="S620" s="81" t="s">
        <v>766</v>
      </c>
      <c r="T620" s="81" t="s">
        <v>810</v>
      </c>
      <c r="U620" s="81"/>
      <c r="V620" s="85" t="s">
        <v>974</v>
      </c>
      <c r="W620" s="83">
        <v>43656.51298611111</v>
      </c>
      <c r="X620" s="85" t="s">
        <v>1248</v>
      </c>
      <c r="Y620" s="81"/>
      <c r="Z620" s="81"/>
      <c r="AA620" s="87" t="s">
        <v>1656</v>
      </c>
      <c r="AB620" s="81"/>
      <c r="AC620" s="81" t="b">
        <v>0</v>
      </c>
      <c r="AD620" s="81">
        <v>0</v>
      </c>
      <c r="AE620" s="87" t="s">
        <v>1832</v>
      </c>
      <c r="AF620" s="81" t="b">
        <v>0</v>
      </c>
      <c r="AG620" s="81" t="s">
        <v>1864</v>
      </c>
      <c r="AH620" s="81"/>
      <c r="AI620" s="87" t="s">
        <v>1832</v>
      </c>
      <c r="AJ620" s="81" t="b">
        <v>0</v>
      </c>
      <c r="AK620" s="81">
        <v>1</v>
      </c>
      <c r="AL620" s="87" t="s">
        <v>1655</v>
      </c>
      <c r="AM620" s="81" t="s">
        <v>1881</v>
      </c>
      <c r="AN620" s="81" t="b">
        <v>0</v>
      </c>
      <c r="AO620" s="87" t="s">
        <v>1655</v>
      </c>
      <c r="AP620" s="81" t="s">
        <v>176</v>
      </c>
      <c r="AQ620" s="81">
        <v>0</v>
      </c>
      <c r="AR620" s="81">
        <v>0</v>
      </c>
      <c r="AS620" s="81"/>
      <c r="AT620" s="81"/>
      <c r="AU620" s="81"/>
      <c r="AV620" s="81"/>
      <c r="AW620" s="81"/>
      <c r="AX620" s="81"/>
      <c r="AY620" s="81"/>
      <c r="AZ620" s="81"/>
      <c r="BA620">
        <v>2</v>
      </c>
      <c r="BB620" s="80" t="str">
        <f>REPLACE(INDEX(GroupVertices[Group],MATCH(Edges[[#This Row],[Vertex 1]],GroupVertices[Vertex],0)),1,1,"")</f>
        <v>1</v>
      </c>
      <c r="BC620" s="80" t="str">
        <f>REPLACE(INDEX(GroupVertices[Group],MATCH(Edges[[#This Row],[Vertex 2]],GroupVertices[Vertex],0)),1,1,"")</f>
        <v>1</v>
      </c>
    </row>
    <row r="621" spans="1:55" ht="15">
      <c r="A621" s="66" t="s">
        <v>303</v>
      </c>
      <c r="B621" s="66" t="s">
        <v>331</v>
      </c>
      <c r="C621" s="67" t="s">
        <v>3308</v>
      </c>
      <c r="D621" s="68">
        <v>3.466666666666667</v>
      </c>
      <c r="E621" s="69" t="s">
        <v>136</v>
      </c>
      <c r="F621" s="70">
        <v>33.46666666666667</v>
      </c>
      <c r="G621" s="67"/>
      <c r="H621" s="71"/>
      <c r="I621" s="72"/>
      <c r="J621" s="72"/>
      <c r="K621" s="34"/>
      <c r="L621" s="79">
        <v>621</v>
      </c>
      <c r="M621" s="79"/>
      <c r="N621" s="74"/>
      <c r="O621" s="81" t="s">
        <v>394</v>
      </c>
      <c r="P621" s="83">
        <v>43656.51305555556</v>
      </c>
      <c r="Q621" s="81" t="s">
        <v>557</v>
      </c>
      <c r="R621" s="85" t="s">
        <v>718</v>
      </c>
      <c r="S621" s="81" t="s">
        <v>766</v>
      </c>
      <c r="T621" s="81" t="s">
        <v>810</v>
      </c>
      <c r="U621" s="81"/>
      <c r="V621" s="85" t="s">
        <v>974</v>
      </c>
      <c r="W621" s="83">
        <v>43656.51305555556</v>
      </c>
      <c r="X621" s="85" t="s">
        <v>1250</v>
      </c>
      <c r="Y621" s="81"/>
      <c r="Z621" s="81"/>
      <c r="AA621" s="87" t="s">
        <v>1658</v>
      </c>
      <c r="AB621" s="81"/>
      <c r="AC621" s="81" t="b">
        <v>0</v>
      </c>
      <c r="AD621" s="81">
        <v>0</v>
      </c>
      <c r="AE621" s="87" t="s">
        <v>1832</v>
      </c>
      <c r="AF621" s="81" t="b">
        <v>0</v>
      </c>
      <c r="AG621" s="81" t="s">
        <v>1864</v>
      </c>
      <c r="AH621" s="81"/>
      <c r="AI621" s="87" t="s">
        <v>1832</v>
      </c>
      <c r="AJ621" s="81" t="b">
        <v>0</v>
      </c>
      <c r="AK621" s="81">
        <v>1</v>
      </c>
      <c r="AL621" s="87" t="s">
        <v>1657</v>
      </c>
      <c r="AM621" s="81" t="s">
        <v>1881</v>
      </c>
      <c r="AN621" s="81" t="b">
        <v>0</v>
      </c>
      <c r="AO621" s="87" t="s">
        <v>1657</v>
      </c>
      <c r="AP621" s="81" t="s">
        <v>176</v>
      </c>
      <c r="AQ621" s="81">
        <v>0</v>
      </c>
      <c r="AR621" s="81">
        <v>0</v>
      </c>
      <c r="AS621" s="81"/>
      <c r="AT621" s="81"/>
      <c r="AU621" s="81"/>
      <c r="AV621" s="81"/>
      <c r="AW621" s="81"/>
      <c r="AX621" s="81"/>
      <c r="AY621" s="81"/>
      <c r="AZ621" s="81"/>
      <c r="BA621">
        <v>2</v>
      </c>
      <c r="BB621" s="80" t="str">
        <f>REPLACE(INDEX(GroupVertices[Group],MATCH(Edges[[#This Row],[Vertex 1]],GroupVertices[Vertex],0)),1,1,"")</f>
        <v>1</v>
      </c>
      <c r="BC621" s="80" t="str">
        <f>REPLACE(INDEX(GroupVertices[Group],MATCH(Edges[[#This Row],[Vertex 2]],GroupVertices[Vertex],0)),1,1,"")</f>
        <v>1</v>
      </c>
    </row>
    <row r="622" spans="1:55" ht="15">
      <c r="A622" s="66" t="s">
        <v>332</v>
      </c>
      <c r="B622" s="66" t="s">
        <v>332</v>
      </c>
      <c r="C622" s="67" t="s">
        <v>3307</v>
      </c>
      <c r="D622" s="68">
        <v>3</v>
      </c>
      <c r="E622" s="69" t="s">
        <v>132</v>
      </c>
      <c r="F622" s="70">
        <v>35</v>
      </c>
      <c r="G622" s="67"/>
      <c r="H622" s="71"/>
      <c r="I622" s="72"/>
      <c r="J622" s="72"/>
      <c r="K622" s="34"/>
      <c r="L622" s="79">
        <v>622</v>
      </c>
      <c r="M622" s="79"/>
      <c r="N622" s="74"/>
      <c r="O622" s="81" t="s">
        <v>176</v>
      </c>
      <c r="P622" s="83">
        <v>43657.44295138889</v>
      </c>
      <c r="Q622" s="81" t="s">
        <v>558</v>
      </c>
      <c r="R622" s="81"/>
      <c r="S622" s="81"/>
      <c r="T622" s="81" t="s">
        <v>811</v>
      </c>
      <c r="U622" s="81"/>
      <c r="V622" s="85" t="s">
        <v>1000</v>
      </c>
      <c r="W622" s="83">
        <v>43657.44295138889</v>
      </c>
      <c r="X622" s="85" t="s">
        <v>1251</v>
      </c>
      <c r="Y622" s="81"/>
      <c r="Z622" s="81"/>
      <c r="AA622" s="87" t="s">
        <v>1659</v>
      </c>
      <c r="AB622" s="81"/>
      <c r="AC622" s="81" t="b">
        <v>0</v>
      </c>
      <c r="AD622" s="81">
        <v>3</v>
      </c>
      <c r="AE622" s="87" t="s">
        <v>1832</v>
      </c>
      <c r="AF622" s="81" t="b">
        <v>0</v>
      </c>
      <c r="AG622" s="81" t="s">
        <v>1864</v>
      </c>
      <c r="AH622" s="81"/>
      <c r="AI622" s="87" t="s">
        <v>1832</v>
      </c>
      <c r="AJ622" s="81" t="b">
        <v>0</v>
      </c>
      <c r="AK622" s="81">
        <v>1</v>
      </c>
      <c r="AL622" s="87" t="s">
        <v>1832</v>
      </c>
      <c r="AM622" s="81" t="s">
        <v>1879</v>
      </c>
      <c r="AN622" s="81" t="b">
        <v>0</v>
      </c>
      <c r="AO622" s="87" t="s">
        <v>1659</v>
      </c>
      <c r="AP622" s="81" t="s">
        <v>1901</v>
      </c>
      <c r="AQ622" s="81">
        <v>0</v>
      </c>
      <c r="AR622" s="81">
        <v>0</v>
      </c>
      <c r="AS622" s="81"/>
      <c r="AT622" s="81"/>
      <c r="AU622" s="81"/>
      <c r="AV622" s="81"/>
      <c r="AW622" s="81"/>
      <c r="AX622" s="81"/>
      <c r="AY622" s="81"/>
      <c r="AZ622" s="81"/>
      <c r="BA622">
        <v>1</v>
      </c>
      <c r="BB622" s="80" t="str">
        <f>REPLACE(INDEX(GroupVertices[Group],MATCH(Edges[[#This Row],[Vertex 1]],GroupVertices[Vertex],0)),1,1,"")</f>
        <v>1</v>
      </c>
      <c r="BC622" s="80" t="str">
        <f>REPLACE(INDEX(GroupVertices[Group],MATCH(Edges[[#This Row],[Vertex 2]],GroupVertices[Vertex],0)),1,1,"")</f>
        <v>1</v>
      </c>
    </row>
    <row r="623" spans="1:55" ht="15">
      <c r="A623" s="66" t="s">
        <v>303</v>
      </c>
      <c r="B623" s="66" t="s">
        <v>332</v>
      </c>
      <c r="C623" s="67" t="s">
        <v>3307</v>
      </c>
      <c r="D623" s="68">
        <v>3</v>
      </c>
      <c r="E623" s="69" t="s">
        <v>132</v>
      </c>
      <c r="F623" s="70">
        <v>35</v>
      </c>
      <c r="G623" s="67"/>
      <c r="H623" s="71"/>
      <c r="I623" s="72"/>
      <c r="J623" s="72"/>
      <c r="K623" s="34"/>
      <c r="L623" s="79">
        <v>623</v>
      </c>
      <c r="M623" s="79"/>
      <c r="N623" s="74"/>
      <c r="O623" s="81" t="s">
        <v>394</v>
      </c>
      <c r="P623" s="83">
        <v>43657.498611111114</v>
      </c>
      <c r="Q623" s="81" t="s">
        <v>559</v>
      </c>
      <c r="R623" s="81"/>
      <c r="S623" s="81"/>
      <c r="T623" s="81" t="s">
        <v>812</v>
      </c>
      <c r="U623" s="81"/>
      <c r="V623" s="85" t="s">
        <v>974</v>
      </c>
      <c r="W623" s="83">
        <v>43657.498611111114</v>
      </c>
      <c r="X623" s="85" t="s">
        <v>1252</v>
      </c>
      <c r="Y623" s="81"/>
      <c r="Z623" s="81"/>
      <c r="AA623" s="87" t="s">
        <v>1660</v>
      </c>
      <c r="AB623" s="81"/>
      <c r="AC623" s="81" t="b">
        <v>0</v>
      </c>
      <c r="AD623" s="81">
        <v>0</v>
      </c>
      <c r="AE623" s="87" t="s">
        <v>1832</v>
      </c>
      <c r="AF623" s="81" t="b">
        <v>0</v>
      </c>
      <c r="AG623" s="81" t="s">
        <v>1864</v>
      </c>
      <c r="AH623" s="81"/>
      <c r="AI623" s="87" t="s">
        <v>1832</v>
      </c>
      <c r="AJ623" s="81" t="b">
        <v>0</v>
      </c>
      <c r="AK623" s="81">
        <v>1</v>
      </c>
      <c r="AL623" s="87" t="s">
        <v>1659</v>
      </c>
      <c r="AM623" s="81" t="s">
        <v>1881</v>
      </c>
      <c r="AN623" s="81" t="b">
        <v>0</v>
      </c>
      <c r="AO623" s="87" t="s">
        <v>1659</v>
      </c>
      <c r="AP623" s="81" t="s">
        <v>176</v>
      </c>
      <c r="AQ623" s="81">
        <v>0</v>
      </c>
      <c r="AR623" s="81">
        <v>0</v>
      </c>
      <c r="AS623" s="81"/>
      <c r="AT623" s="81"/>
      <c r="AU623" s="81"/>
      <c r="AV623" s="81"/>
      <c r="AW623" s="81"/>
      <c r="AX623" s="81"/>
      <c r="AY623" s="81"/>
      <c r="AZ623" s="81"/>
      <c r="BA623">
        <v>1</v>
      </c>
      <c r="BB623" s="80" t="str">
        <f>REPLACE(INDEX(GroupVertices[Group],MATCH(Edges[[#This Row],[Vertex 1]],GroupVertices[Vertex],0)),1,1,"")</f>
        <v>1</v>
      </c>
      <c r="BC623" s="80" t="str">
        <f>REPLACE(INDEX(GroupVertices[Group],MATCH(Edges[[#This Row],[Vertex 2]],GroupVertices[Vertex],0)),1,1,"")</f>
        <v>1</v>
      </c>
    </row>
    <row r="624" spans="1:55" ht="15">
      <c r="A624" s="66" t="s">
        <v>333</v>
      </c>
      <c r="B624" s="66" t="s">
        <v>389</v>
      </c>
      <c r="C624" s="67" t="s">
        <v>3307</v>
      </c>
      <c r="D624" s="68">
        <v>3</v>
      </c>
      <c r="E624" s="69" t="s">
        <v>132</v>
      </c>
      <c r="F624" s="70">
        <v>35</v>
      </c>
      <c r="G624" s="67"/>
      <c r="H624" s="71"/>
      <c r="I624" s="72"/>
      <c r="J624" s="72"/>
      <c r="K624" s="34"/>
      <c r="L624" s="79">
        <v>624</v>
      </c>
      <c r="M624" s="79"/>
      <c r="N624" s="74"/>
      <c r="O624" s="81" t="s">
        <v>394</v>
      </c>
      <c r="P624" s="83">
        <v>43657.57439814815</v>
      </c>
      <c r="Q624" s="81" t="s">
        <v>560</v>
      </c>
      <c r="R624" s="81"/>
      <c r="S624" s="81"/>
      <c r="T624" s="81"/>
      <c r="U624" s="81"/>
      <c r="V624" s="85" t="s">
        <v>1001</v>
      </c>
      <c r="W624" s="83">
        <v>43657.57439814815</v>
      </c>
      <c r="X624" s="85" t="s">
        <v>1253</v>
      </c>
      <c r="Y624" s="81"/>
      <c r="Z624" s="81"/>
      <c r="AA624" s="87" t="s">
        <v>1661</v>
      </c>
      <c r="AB624" s="87" t="s">
        <v>1662</v>
      </c>
      <c r="AC624" s="81" t="b">
        <v>0</v>
      </c>
      <c r="AD624" s="81">
        <v>2</v>
      </c>
      <c r="AE624" s="87" t="s">
        <v>1854</v>
      </c>
      <c r="AF624" s="81" t="b">
        <v>0</v>
      </c>
      <c r="AG624" s="81" t="s">
        <v>1864</v>
      </c>
      <c r="AH624" s="81"/>
      <c r="AI624" s="87" t="s">
        <v>1832</v>
      </c>
      <c r="AJ624" s="81" t="b">
        <v>0</v>
      </c>
      <c r="AK624" s="81">
        <v>0</v>
      </c>
      <c r="AL624" s="87" t="s">
        <v>1832</v>
      </c>
      <c r="AM624" s="81" t="s">
        <v>1893</v>
      </c>
      <c r="AN624" s="81" t="b">
        <v>0</v>
      </c>
      <c r="AO624" s="87" t="s">
        <v>1662</v>
      </c>
      <c r="AP624" s="81" t="s">
        <v>176</v>
      </c>
      <c r="AQ624" s="81">
        <v>0</v>
      </c>
      <c r="AR624" s="81">
        <v>0</v>
      </c>
      <c r="AS624" s="81"/>
      <c r="AT624" s="81"/>
      <c r="AU624" s="81"/>
      <c r="AV624" s="81"/>
      <c r="AW624" s="81"/>
      <c r="AX624" s="81"/>
      <c r="AY624" s="81"/>
      <c r="AZ624" s="81"/>
      <c r="BA624">
        <v>1</v>
      </c>
      <c r="BB624" s="80" t="str">
        <f>REPLACE(INDEX(GroupVertices[Group],MATCH(Edges[[#This Row],[Vertex 1]],GroupVertices[Vertex],0)),1,1,"")</f>
        <v>7</v>
      </c>
      <c r="BC624" s="80" t="str">
        <f>REPLACE(INDEX(GroupVertices[Group],MATCH(Edges[[#This Row],[Vertex 2]],GroupVertices[Vertex],0)),1,1,"")</f>
        <v>7</v>
      </c>
    </row>
    <row r="625" spans="1:55" ht="15">
      <c r="A625" s="66" t="s">
        <v>334</v>
      </c>
      <c r="B625" s="66" t="s">
        <v>389</v>
      </c>
      <c r="C625" s="67" t="s">
        <v>3310</v>
      </c>
      <c r="D625" s="68">
        <v>3.9333333333333336</v>
      </c>
      <c r="E625" s="69" t="s">
        <v>136</v>
      </c>
      <c r="F625" s="70">
        <v>31.933333333333334</v>
      </c>
      <c r="G625" s="67"/>
      <c r="H625" s="71"/>
      <c r="I625" s="72"/>
      <c r="J625" s="72"/>
      <c r="K625" s="34"/>
      <c r="L625" s="79">
        <v>625</v>
      </c>
      <c r="M625" s="79"/>
      <c r="N625" s="74"/>
      <c r="O625" s="81" t="s">
        <v>394</v>
      </c>
      <c r="P625" s="83">
        <v>43657.56899305555</v>
      </c>
      <c r="Q625" s="81" t="s">
        <v>561</v>
      </c>
      <c r="R625" s="81"/>
      <c r="S625" s="81"/>
      <c r="T625" s="81"/>
      <c r="U625" s="81"/>
      <c r="V625" s="85" t="s">
        <v>1002</v>
      </c>
      <c r="W625" s="83">
        <v>43657.56899305555</v>
      </c>
      <c r="X625" s="85" t="s">
        <v>1254</v>
      </c>
      <c r="Y625" s="81"/>
      <c r="Z625" s="81"/>
      <c r="AA625" s="87" t="s">
        <v>1662</v>
      </c>
      <c r="AB625" s="87" t="s">
        <v>1666</v>
      </c>
      <c r="AC625" s="81" t="b">
        <v>0</v>
      </c>
      <c r="AD625" s="81">
        <v>1</v>
      </c>
      <c r="AE625" s="87" t="s">
        <v>1861</v>
      </c>
      <c r="AF625" s="81" t="b">
        <v>0</v>
      </c>
      <c r="AG625" s="81" t="s">
        <v>1864</v>
      </c>
      <c r="AH625" s="81"/>
      <c r="AI625" s="87" t="s">
        <v>1832</v>
      </c>
      <c r="AJ625" s="81" t="b">
        <v>0</v>
      </c>
      <c r="AK625" s="81">
        <v>0</v>
      </c>
      <c r="AL625" s="87" t="s">
        <v>1832</v>
      </c>
      <c r="AM625" s="81" t="s">
        <v>1879</v>
      </c>
      <c r="AN625" s="81" t="b">
        <v>0</v>
      </c>
      <c r="AO625" s="87" t="s">
        <v>1666</v>
      </c>
      <c r="AP625" s="81" t="s">
        <v>176</v>
      </c>
      <c r="AQ625" s="81">
        <v>0</v>
      </c>
      <c r="AR625" s="81">
        <v>0</v>
      </c>
      <c r="AS625" s="81"/>
      <c r="AT625" s="81"/>
      <c r="AU625" s="81"/>
      <c r="AV625" s="81"/>
      <c r="AW625" s="81"/>
      <c r="AX625" s="81"/>
      <c r="AY625" s="81"/>
      <c r="AZ625" s="81"/>
      <c r="BA625">
        <v>3</v>
      </c>
      <c r="BB625" s="80" t="str">
        <f>REPLACE(INDEX(GroupVertices[Group],MATCH(Edges[[#This Row],[Vertex 1]],GroupVertices[Vertex],0)),1,1,"")</f>
        <v>7</v>
      </c>
      <c r="BC625" s="80" t="str">
        <f>REPLACE(INDEX(GroupVertices[Group],MATCH(Edges[[#This Row],[Vertex 2]],GroupVertices[Vertex],0)),1,1,"")</f>
        <v>7</v>
      </c>
    </row>
    <row r="626" spans="1:55" ht="15">
      <c r="A626" s="66" t="s">
        <v>334</v>
      </c>
      <c r="B626" s="66" t="s">
        <v>389</v>
      </c>
      <c r="C626" s="67" t="s">
        <v>3310</v>
      </c>
      <c r="D626" s="68">
        <v>3.9333333333333336</v>
      </c>
      <c r="E626" s="69" t="s">
        <v>136</v>
      </c>
      <c r="F626" s="70">
        <v>31.933333333333334</v>
      </c>
      <c r="G626" s="67"/>
      <c r="H626" s="71"/>
      <c r="I626" s="72"/>
      <c r="J626" s="72"/>
      <c r="K626" s="34"/>
      <c r="L626" s="79">
        <v>626</v>
      </c>
      <c r="M626" s="79"/>
      <c r="N626" s="74"/>
      <c r="O626" s="81" t="s">
        <v>394</v>
      </c>
      <c r="P626" s="83">
        <v>43657.583078703705</v>
      </c>
      <c r="Q626" s="81" t="s">
        <v>562</v>
      </c>
      <c r="R626" s="81"/>
      <c r="S626" s="81"/>
      <c r="T626" s="81"/>
      <c r="U626" s="81"/>
      <c r="V626" s="85" t="s">
        <v>1002</v>
      </c>
      <c r="W626" s="83">
        <v>43657.583078703705</v>
      </c>
      <c r="X626" s="85" t="s">
        <v>1255</v>
      </c>
      <c r="Y626" s="81"/>
      <c r="Z626" s="81"/>
      <c r="AA626" s="87" t="s">
        <v>1663</v>
      </c>
      <c r="AB626" s="87" t="s">
        <v>1661</v>
      </c>
      <c r="AC626" s="81" t="b">
        <v>0</v>
      </c>
      <c r="AD626" s="81">
        <v>0</v>
      </c>
      <c r="AE626" s="87" t="s">
        <v>1861</v>
      </c>
      <c r="AF626" s="81" t="b">
        <v>0</v>
      </c>
      <c r="AG626" s="81" t="s">
        <v>1864</v>
      </c>
      <c r="AH626" s="81"/>
      <c r="AI626" s="87" t="s">
        <v>1832</v>
      </c>
      <c r="AJ626" s="81" t="b">
        <v>0</v>
      </c>
      <c r="AK626" s="81">
        <v>0</v>
      </c>
      <c r="AL626" s="87" t="s">
        <v>1832</v>
      </c>
      <c r="AM626" s="81" t="s">
        <v>1879</v>
      </c>
      <c r="AN626" s="81" t="b">
        <v>0</v>
      </c>
      <c r="AO626" s="87" t="s">
        <v>1661</v>
      </c>
      <c r="AP626" s="81" t="s">
        <v>176</v>
      </c>
      <c r="AQ626" s="81">
        <v>0</v>
      </c>
      <c r="AR626" s="81">
        <v>0</v>
      </c>
      <c r="AS626" s="81"/>
      <c r="AT626" s="81"/>
      <c r="AU626" s="81"/>
      <c r="AV626" s="81"/>
      <c r="AW626" s="81"/>
      <c r="AX626" s="81"/>
      <c r="AY626" s="81"/>
      <c r="AZ626" s="81"/>
      <c r="BA626">
        <v>3</v>
      </c>
      <c r="BB626" s="80" t="str">
        <f>REPLACE(INDEX(GroupVertices[Group],MATCH(Edges[[#This Row],[Vertex 1]],GroupVertices[Vertex],0)),1,1,"")</f>
        <v>7</v>
      </c>
      <c r="BC626" s="80" t="str">
        <f>REPLACE(INDEX(GroupVertices[Group],MATCH(Edges[[#This Row],[Vertex 2]],GroupVertices[Vertex],0)),1,1,"")</f>
        <v>7</v>
      </c>
    </row>
    <row r="627" spans="1:55" ht="15">
      <c r="A627" s="66" t="s">
        <v>334</v>
      </c>
      <c r="B627" s="66" t="s">
        <v>389</v>
      </c>
      <c r="C627" s="67" t="s">
        <v>3310</v>
      </c>
      <c r="D627" s="68">
        <v>3.9333333333333336</v>
      </c>
      <c r="E627" s="69" t="s">
        <v>136</v>
      </c>
      <c r="F627" s="70">
        <v>31.933333333333334</v>
      </c>
      <c r="G627" s="67"/>
      <c r="H627" s="71"/>
      <c r="I627" s="72"/>
      <c r="J627" s="72"/>
      <c r="K627" s="34"/>
      <c r="L627" s="79">
        <v>627</v>
      </c>
      <c r="M627" s="79"/>
      <c r="N627" s="74"/>
      <c r="O627" s="81" t="s">
        <v>394</v>
      </c>
      <c r="P627" s="83">
        <v>43657.59361111111</v>
      </c>
      <c r="Q627" s="81" t="s">
        <v>563</v>
      </c>
      <c r="R627" s="81"/>
      <c r="S627" s="81"/>
      <c r="T627" s="81"/>
      <c r="U627" s="81"/>
      <c r="V627" s="85" t="s">
        <v>1002</v>
      </c>
      <c r="W627" s="83">
        <v>43657.59361111111</v>
      </c>
      <c r="X627" s="85" t="s">
        <v>1256</v>
      </c>
      <c r="Y627" s="81"/>
      <c r="Z627" s="81"/>
      <c r="AA627" s="87" t="s">
        <v>1664</v>
      </c>
      <c r="AB627" s="81"/>
      <c r="AC627" s="81" t="b">
        <v>0</v>
      </c>
      <c r="AD627" s="81">
        <v>0</v>
      </c>
      <c r="AE627" s="87" t="s">
        <v>1832</v>
      </c>
      <c r="AF627" s="81" t="b">
        <v>0</v>
      </c>
      <c r="AG627" s="81" t="s">
        <v>1864</v>
      </c>
      <c r="AH627" s="81"/>
      <c r="AI627" s="87" t="s">
        <v>1832</v>
      </c>
      <c r="AJ627" s="81" t="b">
        <v>0</v>
      </c>
      <c r="AK627" s="81">
        <v>2</v>
      </c>
      <c r="AL627" s="87" t="s">
        <v>1563</v>
      </c>
      <c r="AM627" s="81" t="s">
        <v>1879</v>
      </c>
      <c r="AN627" s="81" t="b">
        <v>0</v>
      </c>
      <c r="AO627" s="87" t="s">
        <v>1563</v>
      </c>
      <c r="AP627" s="81" t="s">
        <v>176</v>
      </c>
      <c r="AQ627" s="81">
        <v>0</v>
      </c>
      <c r="AR627" s="81">
        <v>0</v>
      </c>
      <c r="AS627" s="81"/>
      <c r="AT627" s="81"/>
      <c r="AU627" s="81"/>
      <c r="AV627" s="81"/>
      <c r="AW627" s="81"/>
      <c r="AX627" s="81"/>
      <c r="AY627" s="81"/>
      <c r="AZ627" s="81"/>
      <c r="BA627">
        <v>3</v>
      </c>
      <c r="BB627" s="80" t="str">
        <f>REPLACE(INDEX(GroupVertices[Group],MATCH(Edges[[#This Row],[Vertex 1]],GroupVertices[Vertex],0)),1,1,"")</f>
        <v>7</v>
      </c>
      <c r="BC627" s="80" t="str">
        <f>REPLACE(INDEX(GroupVertices[Group],MATCH(Edges[[#This Row],[Vertex 2]],GroupVertices[Vertex],0)),1,1,"")</f>
        <v>7</v>
      </c>
    </row>
    <row r="628" spans="1:55" ht="15">
      <c r="A628" s="66" t="s">
        <v>301</v>
      </c>
      <c r="B628" s="66" t="s">
        <v>389</v>
      </c>
      <c r="C628" s="67" t="s">
        <v>3307</v>
      </c>
      <c r="D628" s="68">
        <v>3</v>
      </c>
      <c r="E628" s="69" t="s">
        <v>132</v>
      </c>
      <c r="F628" s="70">
        <v>35</v>
      </c>
      <c r="G628" s="67"/>
      <c r="H628" s="71"/>
      <c r="I628" s="72"/>
      <c r="J628" s="72"/>
      <c r="K628" s="34"/>
      <c r="L628" s="79">
        <v>628</v>
      </c>
      <c r="M628" s="79"/>
      <c r="N628" s="74"/>
      <c r="O628" s="81" t="s">
        <v>394</v>
      </c>
      <c r="P628" s="83">
        <v>43657.58555555555</v>
      </c>
      <c r="Q628" s="81" t="s">
        <v>483</v>
      </c>
      <c r="R628" s="85" t="s">
        <v>699</v>
      </c>
      <c r="S628" s="81" t="s">
        <v>757</v>
      </c>
      <c r="T628" s="81"/>
      <c r="U628" s="81"/>
      <c r="V628" s="85" t="s">
        <v>972</v>
      </c>
      <c r="W628" s="83">
        <v>43657.58555555555</v>
      </c>
      <c r="X628" s="85" t="s">
        <v>1155</v>
      </c>
      <c r="Y628" s="81"/>
      <c r="Z628" s="81"/>
      <c r="AA628" s="87" t="s">
        <v>1563</v>
      </c>
      <c r="AB628" s="87" t="s">
        <v>1663</v>
      </c>
      <c r="AC628" s="81" t="b">
        <v>0</v>
      </c>
      <c r="AD628" s="81">
        <v>1</v>
      </c>
      <c r="AE628" s="87" t="s">
        <v>1854</v>
      </c>
      <c r="AF628" s="81" t="b">
        <v>0</v>
      </c>
      <c r="AG628" s="81" t="s">
        <v>1864</v>
      </c>
      <c r="AH628" s="81"/>
      <c r="AI628" s="87" t="s">
        <v>1832</v>
      </c>
      <c r="AJ628" s="81" t="b">
        <v>0</v>
      </c>
      <c r="AK628" s="81">
        <v>2</v>
      </c>
      <c r="AL628" s="87" t="s">
        <v>1832</v>
      </c>
      <c r="AM628" s="81" t="s">
        <v>1879</v>
      </c>
      <c r="AN628" s="81" t="b">
        <v>0</v>
      </c>
      <c r="AO628" s="87" t="s">
        <v>1663</v>
      </c>
      <c r="AP628" s="81" t="s">
        <v>176</v>
      </c>
      <c r="AQ628" s="81">
        <v>0</v>
      </c>
      <c r="AR628" s="81">
        <v>0</v>
      </c>
      <c r="AS628" s="81"/>
      <c r="AT628" s="81"/>
      <c r="AU628" s="81"/>
      <c r="AV628" s="81"/>
      <c r="AW628" s="81"/>
      <c r="AX628" s="81"/>
      <c r="AY628" s="81"/>
      <c r="AZ628" s="81"/>
      <c r="BA628">
        <v>1</v>
      </c>
      <c r="BB628" s="80" t="str">
        <f>REPLACE(INDEX(GroupVertices[Group],MATCH(Edges[[#This Row],[Vertex 1]],GroupVertices[Vertex],0)),1,1,"")</f>
        <v>7</v>
      </c>
      <c r="BC628" s="80" t="str">
        <f>REPLACE(INDEX(GroupVertices[Group],MATCH(Edges[[#This Row],[Vertex 2]],GroupVertices[Vertex],0)),1,1,"")</f>
        <v>7</v>
      </c>
    </row>
    <row r="629" spans="1:55" ht="15">
      <c r="A629" s="66" t="s">
        <v>303</v>
      </c>
      <c r="B629" s="66" t="s">
        <v>389</v>
      </c>
      <c r="C629" s="67" t="s">
        <v>3307</v>
      </c>
      <c r="D629" s="68">
        <v>3</v>
      </c>
      <c r="E629" s="69" t="s">
        <v>132</v>
      </c>
      <c r="F629" s="70">
        <v>35</v>
      </c>
      <c r="G629" s="67"/>
      <c r="H629" s="71"/>
      <c r="I629" s="72"/>
      <c r="J629" s="72"/>
      <c r="K629" s="34"/>
      <c r="L629" s="79">
        <v>629</v>
      </c>
      <c r="M629" s="79"/>
      <c r="N629" s="74"/>
      <c r="O629" s="81" t="s">
        <v>394</v>
      </c>
      <c r="P629" s="83">
        <v>43657.66320601852</v>
      </c>
      <c r="Q629" s="81" t="s">
        <v>563</v>
      </c>
      <c r="R629" s="81"/>
      <c r="S629" s="81"/>
      <c r="T629" s="81"/>
      <c r="U629" s="81"/>
      <c r="V629" s="85" t="s">
        <v>974</v>
      </c>
      <c r="W629" s="83">
        <v>43657.66320601852</v>
      </c>
      <c r="X629" s="85" t="s">
        <v>1257</v>
      </c>
      <c r="Y629" s="81"/>
      <c r="Z629" s="81"/>
      <c r="AA629" s="87" t="s">
        <v>1665</v>
      </c>
      <c r="AB629" s="81"/>
      <c r="AC629" s="81" t="b">
        <v>0</v>
      </c>
      <c r="AD629" s="81">
        <v>0</v>
      </c>
      <c r="AE629" s="87" t="s">
        <v>1832</v>
      </c>
      <c r="AF629" s="81" t="b">
        <v>0</v>
      </c>
      <c r="AG629" s="81" t="s">
        <v>1864</v>
      </c>
      <c r="AH629" s="81"/>
      <c r="AI629" s="87" t="s">
        <v>1832</v>
      </c>
      <c r="AJ629" s="81" t="b">
        <v>0</v>
      </c>
      <c r="AK629" s="81">
        <v>2</v>
      </c>
      <c r="AL629" s="87" t="s">
        <v>1563</v>
      </c>
      <c r="AM629" s="81" t="s">
        <v>1879</v>
      </c>
      <c r="AN629" s="81" t="b">
        <v>0</v>
      </c>
      <c r="AO629" s="87" t="s">
        <v>1563</v>
      </c>
      <c r="AP629" s="81" t="s">
        <v>176</v>
      </c>
      <c r="AQ629" s="81">
        <v>0</v>
      </c>
      <c r="AR629" s="81">
        <v>0</v>
      </c>
      <c r="AS629" s="81"/>
      <c r="AT629" s="81"/>
      <c r="AU629" s="81"/>
      <c r="AV629" s="81"/>
      <c r="AW629" s="81"/>
      <c r="AX629" s="81"/>
      <c r="AY629" s="81"/>
      <c r="AZ629" s="81"/>
      <c r="BA629">
        <v>1</v>
      </c>
      <c r="BB629" s="80" t="str">
        <f>REPLACE(INDEX(GroupVertices[Group],MATCH(Edges[[#This Row],[Vertex 1]],GroupVertices[Vertex],0)),1,1,"")</f>
        <v>1</v>
      </c>
      <c r="BC629" s="80" t="str">
        <f>REPLACE(INDEX(GroupVertices[Group],MATCH(Edges[[#This Row],[Vertex 2]],GroupVertices[Vertex],0)),1,1,"")</f>
        <v>7</v>
      </c>
    </row>
    <row r="630" spans="1:55" ht="15">
      <c r="A630" s="66" t="s">
        <v>333</v>
      </c>
      <c r="B630" s="66" t="s">
        <v>390</v>
      </c>
      <c r="C630" s="67" t="s">
        <v>3307</v>
      </c>
      <c r="D630" s="68">
        <v>3</v>
      </c>
      <c r="E630" s="69" t="s">
        <v>132</v>
      </c>
      <c r="F630" s="70">
        <v>35</v>
      </c>
      <c r="G630" s="67"/>
      <c r="H630" s="71"/>
      <c r="I630" s="72"/>
      <c r="J630" s="72"/>
      <c r="K630" s="34"/>
      <c r="L630" s="79">
        <v>630</v>
      </c>
      <c r="M630" s="79"/>
      <c r="N630" s="74"/>
      <c r="O630" s="81" t="s">
        <v>394</v>
      </c>
      <c r="P630" s="83">
        <v>43657.57439814815</v>
      </c>
      <c r="Q630" s="81" t="s">
        <v>560</v>
      </c>
      <c r="R630" s="81"/>
      <c r="S630" s="81"/>
      <c r="T630" s="81"/>
      <c r="U630" s="81"/>
      <c r="V630" s="85" t="s">
        <v>1001</v>
      </c>
      <c r="W630" s="83">
        <v>43657.57439814815</v>
      </c>
      <c r="X630" s="85" t="s">
        <v>1253</v>
      </c>
      <c r="Y630" s="81"/>
      <c r="Z630" s="81"/>
      <c r="AA630" s="87" t="s">
        <v>1661</v>
      </c>
      <c r="AB630" s="87" t="s">
        <v>1662</v>
      </c>
      <c r="AC630" s="81" t="b">
        <v>0</v>
      </c>
      <c r="AD630" s="81">
        <v>2</v>
      </c>
      <c r="AE630" s="87" t="s">
        <v>1854</v>
      </c>
      <c r="AF630" s="81" t="b">
        <v>0</v>
      </c>
      <c r="AG630" s="81" t="s">
        <v>1864</v>
      </c>
      <c r="AH630" s="81"/>
      <c r="AI630" s="87" t="s">
        <v>1832</v>
      </c>
      <c r="AJ630" s="81" t="b">
        <v>0</v>
      </c>
      <c r="AK630" s="81">
        <v>0</v>
      </c>
      <c r="AL630" s="87" t="s">
        <v>1832</v>
      </c>
      <c r="AM630" s="81" t="s">
        <v>1893</v>
      </c>
      <c r="AN630" s="81" t="b">
        <v>0</v>
      </c>
      <c r="AO630" s="87" t="s">
        <v>1662</v>
      </c>
      <c r="AP630" s="81" t="s">
        <v>176</v>
      </c>
      <c r="AQ630" s="81">
        <v>0</v>
      </c>
      <c r="AR630" s="81">
        <v>0</v>
      </c>
      <c r="AS630" s="81"/>
      <c r="AT630" s="81"/>
      <c r="AU630" s="81"/>
      <c r="AV630" s="81"/>
      <c r="AW630" s="81"/>
      <c r="AX630" s="81"/>
      <c r="AY630" s="81"/>
      <c r="AZ630" s="81"/>
      <c r="BA630">
        <v>1</v>
      </c>
      <c r="BB630" s="80" t="str">
        <f>REPLACE(INDEX(GroupVertices[Group],MATCH(Edges[[#This Row],[Vertex 1]],GroupVertices[Vertex],0)),1,1,"")</f>
        <v>7</v>
      </c>
      <c r="BC630" s="80" t="str">
        <f>REPLACE(INDEX(GroupVertices[Group],MATCH(Edges[[#This Row],[Vertex 2]],GroupVertices[Vertex],0)),1,1,"")</f>
        <v>7</v>
      </c>
    </row>
    <row r="631" spans="1:55" ht="15">
      <c r="A631" s="66" t="s">
        <v>334</v>
      </c>
      <c r="B631" s="66" t="s">
        <v>390</v>
      </c>
      <c r="C631" s="67" t="s">
        <v>3310</v>
      </c>
      <c r="D631" s="68">
        <v>3.9333333333333336</v>
      </c>
      <c r="E631" s="69" t="s">
        <v>136</v>
      </c>
      <c r="F631" s="70">
        <v>31.933333333333334</v>
      </c>
      <c r="G631" s="67"/>
      <c r="H631" s="71"/>
      <c r="I631" s="72"/>
      <c r="J631" s="72"/>
      <c r="K631" s="34"/>
      <c r="L631" s="79">
        <v>631</v>
      </c>
      <c r="M631" s="79"/>
      <c r="N631" s="74"/>
      <c r="O631" s="81" t="s">
        <v>394</v>
      </c>
      <c r="P631" s="83">
        <v>43657.56899305555</v>
      </c>
      <c r="Q631" s="81" t="s">
        <v>561</v>
      </c>
      <c r="R631" s="81"/>
      <c r="S631" s="81"/>
      <c r="T631" s="81"/>
      <c r="U631" s="81"/>
      <c r="V631" s="85" t="s">
        <v>1002</v>
      </c>
      <c r="W631" s="83">
        <v>43657.56899305555</v>
      </c>
      <c r="X631" s="85" t="s">
        <v>1254</v>
      </c>
      <c r="Y631" s="81"/>
      <c r="Z631" s="81"/>
      <c r="AA631" s="87" t="s">
        <v>1662</v>
      </c>
      <c r="AB631" s="87" t="s">
        <v>1666</v>
      </c>
      <c r="AC631" s="81" t="b">
        <v>0</v>
      </c>
      <c r="AD631" s="81">
        <v>1</v>
      </c>
      <c r="AE631" s="87" t="s">
        <v>1861</v>
      </c>
      <c r="AF631" s="81" t="b">
        <v>0</v>
      </c>
      <c r="AG631" s="81" t="s">
        <v>1864</v>
      </c>
      <c r="AH631" s="81"/>
      <c r="AI631" s="87" t="s">
        <v>1832</v>
      </c>
      <c r="AJ631" s="81" t="b">
        <v>0</v>
      </c>
      <c r="AK631" s="81">
        <v>0</v>
      </c>
      <c r="AL631" s="87" t="s">
        <v>1832</v>
      </c>
      <c r="AM631" s="81" t="s">
        <v>1879</v>
      </c>
      <c r="AN631" s="81" t="b">
        <v>0</v>
      </c>
      <c r="AO631" s="87" t="s">
        <v>1666</v>
      </c>
      <c r="AP631" s="81" t="s">
        <v>176</v>
      </c>
      <c r="AQ631" s="81">
        <v>0</v>
      </c>
      <c r="AR631" s="81">
        <v>0</v>
      </c>
      <c r="AS631" s="81"/>
      <c r="AT631" s="81"/>
      <c r="AU631" s="81"/>
      <c r="AV631" s="81"/>
      <c r="AW631" s="81"/>
      <c r="AX631" s="81"/>
      <c r="AY631" s="81"/>
      <c r="AZ631" s="81"/>
      <c r="BA631">
        <v>3</v>
      </c>
      <c r="BB631" s="80" t="str">
        <f>REPLACE(INDEX(GroupVertices[Group],MATCH(Edges[[#This Row],[Vertex 1]],GroupVertices[Vertex],0)),1,1,"")</f>
        <v>7</v>
      </c>
      <c r="BC631" s="80" t="str">
        <f>REPLACE(INDEX(GroupVertices[Group],MATCH(Edges[[#This Row],[Vertex 2]],GroupVertices[Vertex],0)),1,1,"")</f>
        <v>7</v>
      </c>
    </row>
    <row r="632" spans="1:55" ht="15">
      <c r="A632" s="66" t="s">
        <v>334</v>
      </c>
      <c r="B632" s="66" t="s">
        <v>390</v>
      </c>
      <c r="C632" s="67" t="s">
        <v>3310</v>
      </c>
      <c r="D632" s="68">
        <v>3.9333333333333336</v>
      </c>
      <c r="E632" s="69" t="s">
        <v>136</v>
      </c>
      <c r="F632" s="70">
        <v>31.933333333333334</v>
      </c>
      <c r="G632" s="67"/>
      <c r="H632" s="71"/>
      <c r="I632" s="72"/>
      <c r="J632" s="72"/>
      <c r="K632" s="34"/>
      <c r="L632" s="79">
        <v>632</v>
      </c>
      <c r="M632" s="79"/>
      <c r="N632" s="74"/>
      <c r="O632" s="81" t="s">
        <v>394</v>
      </c>
      <c r="P632" s="83">
        <v>43657.583078703705</v>
      </c>
      <c r="Q632" s="81" t="s">
        <v>562</v>
      </c>
      <c r="R632" s="81"/>
      <c r="S632" s="81"/>
      <c r="T632" s="81"/>
      <c r="U632" s="81"/>
      <c r="V632" s="85" t="s">
        <v>1002</v>
      </c>
      <c r="W632" s="83">
        <v>43657.583078703705</v>
      </c>
      <c r="X632" s="85" t="s">
        <v>1255</v>
      </c>
      <c r="Y632" s="81"/>
      <c r="Z632" s="81"/>
      <c r="AA632" s="87" t="s">
        <v>1663</v>
      </c>
      <c r="AB632" s="87" t="s">
        <v>1661</v>
      </c>
      <c r="AC632" s="81" t="b">
        <v>0</v>
      </c>
      <c r="AD632" s="81">
        <v>0</v>
      </c>
      <c r="AE632" s="87" t="s">
        <v>1861</v>
      </c>
      <c r="AF632" s="81" t="b">
        <v>0</v>
      </c>
      <c r="AG632" s="81" t="s">
        <v>1864</v>
      </c>
      <c r="AH632" s="81"/>
      <c r="AI632" s="87" t="s">
        <v>1832</v>
      </c>
      <c r="AJ632" s="81" t="b">
        <v>0</v>
      </c>
      <c r="AK632" s="81">
        <v>0</v>
      </c>
      <c r="AL632" s="87" t="s">
        <v>1832</v>
      </c>
      <c r="AM632" s="81" t="s">
        <v>1879</v>
      </c>
      <c r="AN632" s="81" t="b">
        <v>0</v>
      </c>
      <c r="AO632" s="87" t="s">
        <v>1661</v>
      </c>
      <c r="AP632" s="81" t="s">
        <v>176</v>
      </c>
      <c r="AQ632" s="81">
        <v>0</v>
      </c>
      <c r="AR632" s="81">
        <v>0</v>
      </c>
      <c r="AS632" s="81"/>
      <c r="AT632" s="81"/>
      <c r="AU632" s="81"/>
      <c r="AV632" s="81"/>
      <c r="AW632" s="81"/>
      <c r="AX632" s="81"/>
      <c r="AY632" s="81"/>
      <c r="AZ632" s="81"/>
      <c r="BA632">
        <v>3</v>
      </c>
      <c r="BB632" s="80" t="str">
        <f>REPLACE(INDEX(GroupVertices[Group],MATCH(Edges[[#This Row],[Vertex 1]],GroupVertices[Vertex],0)),1,1,"")</f>
        <v>7</v>
      </c>
      <c r="BC632" s="80" t="str">
        <f>REPLACE(INDEX(GroupVertices[Group],MATCH(Edges[[#This Row],[Vertex 2]],GroupVertices[Vertex],0)),1,1,"")</f>
        <v>7</v>
      </c>
    </row>
    <row r="633" spans="1:55" ht="15">
      <c r="A633" s="66" t="s">
        <v>334</v>
      </c>
      <c r="B633" s="66" t="s">
        <v>390</v>
      </c>
      <c r="C633" s="67" t="s">
        <v>3310</v>
      </c>
      <c r="D633" s="68">
        <v>3.9333333333333336</v>
      </c>
      <c r="E633" s="69" t="s">
        <v>136</v>
      </c>
      <c r="F633" s="70">
        <v>31.933333333333334</v>
      </c>
      <c r="G633" s="67"/>
      <c r="H633" s="71"/>
      <c r="I633" s="72"/>
      <c r="J633" s="72"/>
      <c r="K633" s="34"/>
      <c r="L633" s="79">
        <v>633</v>
      </c>
      <c r="M633" s="79"/>
      <c r="N633" s="74"/>
      <c r="O633" s="81" t="s">
        <v>394</v>
      </c>
      <c r="P633" s="83">
        <v>43657.59361111111</v>
      </c>
      <c r="Q633" s="81" t="s">
        <v>563</v>
      </c>
      <c r="R633" s="81"/>
      <c r="S633" s="81"/>
      <c r="T633" s="81"/>
      <c r="U633" s="81"/>
      <c r="V633" s="85" t="s">
        <v>1002</v>
      </c>
      <c r="W633" s="83">
        <v>43657.59361111111</v>
      </c>
      <c r="X633" s="85" t="s">
        <v>1256</v>
      </c>
      <c r="Y633" s="81"/>
      <c r="Z633" s="81"/>
      <c r="AA633" s="87" t="s">
        <v>1664</v>
      </c>
      <c r="AB633" s="81"/>
      <c r="AC633" s="81" t="b">
        <v>0</v>
      </c>
      <c r="AD633" s="81">
        <v>0</v>
      </c>
      <c r="AE633" s="87" t="s">
        <v>1832</v>
      </c>
      <c r="AF633" s="81" t="b">
        <v>0</v>
      </c>
      <c r="AG633" s="81" t="s">
        <v>1864</v>
      </c>
      <c r="AH633" s="81"/>
      <c r="AI633" s="87" t="s">
        <v>1832</v>
      </c>
      <c r="AJ633" s="81" t="b">
        <v>0</v>
      </c>
      <c r="AK633" s="81">
        <v>2</v>
      </c>
      <c r="AL633" s="87" t="s">
        <v>1563</v>
      </c>
      <c r="AM633" s="81" t="s">
        <v>1879</v>
      </c>
      <c r="AN633" s="81" t="b">
        <v>0</v>
      </c>
      <c r="AO633" s="87" t="s">
        <v>1563</v>
      </c>
      <c r="AP633" s="81" t="s">
        <v>176</v>
      </c>
      <c r="AQ633" s="81">
        <v>0</v>
      </c>
      <c r="AR633" s="81">
        <v>0</v>
      </c>
      <c r="AS633" s="81"/>
      <c r="AT633" s="81"/>
      <c r="AU633" s="81"/>
      <c r="AV633" s="81"/>
      <c r="AW633" s="81"/>
      <c r="AX633" s="81"/>
      <c r="AY633" s="81"/>
      <c r="AZ633" s="81"/>
      <c r="BA633">
        <v>3</v>
      </c>
      <c r="BB633" s="80" t="str">
        <f>REPLACE(INDEX(GroupVertices[Group],MATCH(Edges[[#This Row],[Vertex 1]],GroupVertices[Vertex],0)),1,1,"")</f>
        <v>7</v>
      </c>
      <c r="BC633" s="80" t="str">
        <f>REPLACE(INDEX(GroupVertices[Group],MATCH(Edges[[#This Row],[Vertex 2]],GroupVertices[Vertex],0)),1,1,"")</f>
        <v>7</v>
      </c>
    </row>
    <row r="634" spans="1:55" ht="15">
      <c r="A634" s="66" t="s">
        <v>301</v>
      </c>
      <c r="B634" s="66" t="s">
        <v>390</v>
      </c>
      <c r="C634" s="67" t="s">
        <v>3307</v>
      </c>
      <c r="D634" s="68">
        <v>3</v>
      </c>
      <c r="E634" s="69" t="s">
        <v>132</v>
      </c>
      <c r="F634" s="70">
        <v>35</v>
      </c>
      <c r="G634" s="67"/>
      <c r="H634" s="71"/>
      <c r="I634" s="72"/>
      <c r="J634" s="72"/>
      <c r="K634" s="34"/>
      <c r="L634" s="79">
        <v>634</v>
      </c>
      <c r="M634" s="79"/>
      <c r="N634" s="74"/>
      <c r="O634" s="81" t="s">
        <v>394</v>
      </c>
      <c r="P634" s="83">
        <v>43657.58555555555</v>
      </c>
      <c r="Q634" s="81" t="s">
        <v>483</v>
      </c>
      <c r="R634" s="85" t="s">
        <v>699</v>
      </c>
      <c r="S634" s="81" t="s">
        <v>757</v>
      </c>
      <c r="T634" s="81"/>
      <c r="U634" s="81"/>
      <c r="V634" s="85" t="s">
        <v>972</v>
      </c>
      <c r="W634" s="83">
        <v>43657.58555555555</v>
      </c>
      <c r="X634" s="85" t="s">
        <v>1155</v>
      </c>
      <c r="Y634" s="81"/>
      <c r="Z634" s="81"/>
      <c r="AA634" s="87" t="s">
        <v>1563</v>
      </c>
      <c r="AB634" s="87" t="s">
        <v>1663</v>
      </c>
      <c r="AC634" s="81" t="b">
        <v>0</v>
      </c>
      <c r="AD634" s="81">
        <v>1</v>
      </c>
      <c r="AE634" s="87" t="s">
        <v>1854</v>
      </c>
      <c r="AF634" s="81" t="b">
        <v>0</v>
      </c>
      <c r="AG634" s="81" t="s">
        <v>1864</v>
      </c>
      <c r="AH634" s="81"/>
      <c r="AI634" s="87" t="s">
        <v>1832</v>
      </c>
      <c r="AJ634" s="81" t="b">
        <v>0</v>
      </c>
      <c r="AK634" s="81">
        <v>2</v>
      </c>
      <c r="AL634" s="87" t="s">
        <v>1832</v>
      </c>
      <c r="AM634" s="81" t="s">
        <v>1879</v>
      </c>
      <c r="AN634" s="81" t="b">
        <v>0</v>
      </c>
      <c r="AO634" s="87" t="s">
        <v>1663</v>
      </c>
      <c r="AP634" s="81" t="s">
        <v>176</v>
      </c>
      <c r="AQ634" s="81">
        <v>0</v>
      </c>
      <c r="AR634" s="81">
        <v>0</v>
      </c>
      <c r="AS634" s="81"/>
      <c r="AT634" s="81"/>
      <c r="AU634" s="81"/>
      <c r="AV634" s="81"/>
      <c r="AW634" s="81"/>
      <c r="AX634" s="81"/>
      <c r="AY634" s="81"/>
      <c r="AZ634" s="81"/>
      <c r="BA634">
        <v>1</v>
      </c>
      <c r="BB634" s="80" t="str">
        <f>REPLACE(INDEX(GroupVertices[Group],MATCH(Edges[[#This Row],[Vertex 1]],GroupVertices[Vertex],0)),1,1,"")</f>
        <v>7</v>
      </c>
      <c r="BC634" s="80" t="str">
        <f>REPLACE(INDEX(GroupVertices[Group],MATCH(Edges[[#This Row],[Vertex 2]],GroupVertices[Vertex],0)),1,1,"")</f>
        <v>7</v>
      </c>
    </row>
    <row r="635" spans="1:55" ht="15">
      <c r="A635" s="66" t="s">
        <v>303</v>
      </c>
      <c r="B635" s="66" t="s">
        <v>390</v>
      </c>
      <c r="C635" s="67" t="s">
        <v>3307</v>
      </c>
      <c r="D635" s="68">
        <v>3</v>
      </c>
      <c r="E635" s="69" t="s">
        <v>132</v>
      </c>
      <c r="F635" s="70">
        <v>35</v>
      </c>
      <c r="G635" s="67"/>
      <c r="H635" s="71"/>
      <c r="I635" s="72"/>
      <c r="J635" s="72"/>
      <c r="K635" s="34"/>
      <c r="L635" s="79">
        <v>635</v>
      </c>
      <c r="M635" s="79"/>
      <c r="N635" s="74"/>
      <c r="O635" s="81" t="s">
        <v>394</v>
      </c>
      <c r="P635" s="83">
        <v>43657.66320601852</v>
      </c>
      <c r="Q635" s="81" t="s">
        <v>563</v>
      </c>
      <c r="R635" s="81"/>
      <c r="S635" s="81"/>
      <c r="T635" s="81"/>
      <c r="U635" s="81"/>
      <c r="V635" s="85" t="s">
        <v>974</v>
      </c>
      <c r="W635" s="83">
        <v>43657.66320601852</v>
      </c>
      <c r="X635" s="85" t="s">
        <v>1257</v>
      </c>
      <c r="Y635" s="81"/>
      <c r="Z635" s="81"/>
      <c r="AA635" s="87" t="s">
        <v>1665</v>
      </c>
      <c r="AB635" s="81"/>
      <c r="AC635" s="81" t="b">
        <v>0</v>
      </c>
      <c r="AD635" s="81">
        <v>0</v>
      </c>
      <c r="AE635" s="87" t="s">
        <v>1832</v>
      </c>
      <c r="AF635" s="81" t="b">
        <v>0</v>
      </c>
      <c r="AG635" s="81" t="s">
        <v>1864</v>
      </c>
      <c r="AH635" s="81"/>
      <c r="AI635" s="87" t="s">
        <v>1832</v>
      </c>
      <c r="AJ635" s="81" t="b">
        <v>0</v>
      </c>
      <c r="AK635" s="81">
        <v>2</v>
      </c>
      <c r="AL635" s="87" t="s">
        <v>1563</v>
      </c>
      <c r="AM635" s="81" t="s">
        <v>1879</v>
      </c>
      <c r="AN635" s="81" t="b">
        <v>0</v>
      </c>
      <c r="AO635" s="87" t="s">
        <v>1563</v>
      </c>
      <c r="AP635" s="81" t="s">
        <v>176</v>
      </c>
      <c r="AQ635" s="81">
        <v>0</v>
      </c>
      <c r="AR635" s="81">
        <v>0</v>
      </c>
      <c r="AS635" s="81"/>
      <c r="AT635" s="81"/>
      <c r="AU635" s="81"/>
      <c r="AV635" s="81"/>
      <c r="AW635" s="81"/>
      <c r="AX635" s="81"/>
      <c r="AY635" s="81"/>
      <c r="AZ635" s="81"/>
      <c r="BA635">
        <v>1</v>
      </c>
      <c r="BB635" s="80" t="str">
        <f>REPLACE(INDEX(GroupVertices[Group],MATCH(Edges[[#This Row],[Vertex 1]],GroupVertices[Vertex],0)),1,1,"")</f>
        <v>1</v>
      </c>
      <c r="BC635" s="80" t="str">
        <f>REPLACE(INDEX(GroupVertices[Group],MATCH(Edges[[#This Row],[Vertex 2]],GroupVertices[Vertex],0)),1,1,"")</f>
        <v>7</v>
      </c>
    </row>
    <row r="636" spans="1:55" ht="15">
      <c r="A636" s="66" t="s">
        <v>333</v>
      </c>
      <c r="B636" s="66" t="s">
        <v>391</v>
      </c>
      <c r="C636" s="67" t="s">
        <v>3308</v>
      </c>
      <c r="D636" s="68">
        <v>3.466666666666667</v>
      </c>
      <c r="E636" s="69" t="s">
        <v>136</v>
      </c>
      <c r="F636" s="70">
        <v>33.46666666666667</v>
      </c>
      <c r="G636" s="67"/>
      <c r="H636" s="71"/>
      <c r="I636" s="72"/>
      <c r="J636" s="72"/>
      <c r="K636" s="34"/>
      <c r="L636" s="79">
        <v>636</v>
      </c>
      <c r="M636" s="79"/>
      <c r="N636" s="74"/>
      <c r="O636" s="81" t="s">
        <v>394</v>
      </c>
      <c r="P636" s="83">
        <v>43657.56627314815</v>
      </c>
      <c r="Q636" s="81" t="s">
        <v>564</v>
      </c>
      <c r="R636" s="85" t="s">
        <v>719</v>
      </c>
      <c r="S636" s="81" t="s">
        <v>746</v>
      </c>
      <c r="T636" s="81"/>
      <c r="U636" s="81"/>
      <c r="V636" s="85" t="s">
        <v>1001</v>
      </c>
      <c r="W636" s="83">
        <v>43657.56627314815</v>
      </c>
      <c r="X636" s="85" t="s">
        <v>1258</v>
      </c>
      <c r="Y636" s="81"/>
      <c r="Z636" s="81"/>
      <c r="AA636" s="87" t="s">
        <v>1666</v>
      </c>
      <c r="AB636" s="87" t="s">
        <v>1667</v>
      </c>
      <c r="AC636" s="81" t="b">
        <v>0</v>
      </c>
      <c r="AD636" s="81">
        <v>1</v>
      </c>
      <c r="AE636" s="87" t="s">
        <v>1854</v>
      </c>
      <c r="AF636" s="81" t="b">
        <v>0</v>
      </c>
      <c r="AG636" s="81" t="s">
        <v>1864</v>
      </c>
      <c r="AH636" s="81"/>
      <c r="AI636" s="87" t="s">
        <v>1832</v>
      </c>
      <c r="AJ636" s="81" t="b">
        <v>0</v>
      </c>
      <c r="AK636" s="81">
        <v>0</v>
      </c>
      <c r="AL636" s="87" t="s">
        <v>1832</v>
      </c>
      <c r="AM636" s="81" t="s">
        <v>1893</v>
      </c>
      <c r="AN636" s="81" t="b">
        <v>0</v>
      </c>
      <c r="AO636" s="87" t="s">
        <v>1667</v>
      </c>
      <c r="AP636" s="81" t="s">
        <v>176</v>
      </c>
      <c r="AQ636" s="81">
        <v>0</v>
      </c>
      <c r="AR636" s="81">
        <v>0</v>
      </c>
      <c r="AS636" s="81"/>
      <c r="AT636" s="81"/>
      <c r="AU636" s="81"/>
      <c r="AV636" s="81"/>
      <c r="AW636" s="81"/>
      <c r="AX636" s="81"/>
      <c r="AY636" s="81"/>
      <c r="AZ636" s="81"/>
      <c r="BA636">
        <v>2</v>
      </c>
      <c r="BB636" s="80" t="str">
        <f>REPLACE(INDEX(GroupVertices[Group],MATCH(Edges[[#This Row],[Vertex 1]],GroupVertices[Vertex],0)),1,1,"")</f>
        <v>7</v>
      </c>
      <c r="BC636" s="80" t="str">
        <f>REPLACE(INDEX(GroupVertices[Group],MATCH(Edges[[#This Row],[Vertex 2]],GroupVertices[Vertex],0)),1,1,"")</f>
        <v>7</v>
      </c>
    </row>
    <row r="637" spans="1:55" ht="15">
      <c r="A637" s="66" t="s">
        <v>333</v>
      </c>
      <c r="B637" s="66" t="s">
        <v>391</v>
      </c>
      <c r="C637" s="67" t="s">
        <v>3308</v>
      </c>
      <c r="D637" s="68">
        <v>3.466666666666667</v>
      </c>
      <c r="E637" s="69" t="s">
        <v>136</v>
      </c>
      <c r="F637" s="70">
        <v>33.46666666666667</v>
      </c>
      <c r="G637" s="67"/>
      <c r="H637" s="71"/>
      <c r="I637" s="72"/>
      <c r="J637" s="72"/>
      <c r="K637" s="34"/>
      <c r="L637" s="79">
        <v>637</v>
      </c>
      <c r="M637" s="79"/>
      <c r="N637" s="74"/>
      <c r="O637" s="81" t="s">
        <v>394</v>
      </c>
      <c r="P637" s="83">
        <v>43657.57439814815</v>
      </c>
      <c r="Q637" s="81" t="s">
        <v>560</v>
      </c>
      <c r="R637" s="81"/>
      <c r="S637" s="81"/>
      <c r="T637" s="81"/>
      <c r="U637" s="81"/>
      <c r="V637" s="85" t="s">
        <v>1001</v>
      </c>
      <c r="W637" s="83">
        <v>43657.57439814815</v>
      </c>
      <c r="X637" s="85" t="s">
        <v>1253</v>
      </c>
      <c r="Y637" s="81"/>
      <c r="Z637" s="81"/>
      <c r="AA637" s="87" t="s">
        <v>1661</v>
      </c>
      <c r="AB637" s="87" t="s">
        <v>1662</v>
      </c>
      <c r="AC637" s="81" t="b">
        <v>0</v>
      </c>
      <c r="AD637" s="81">
        <v>2</v>
      </c>
      <c r="AE637" s="87" t="s">
        <v>1854</v>
      </c>
      <c r="AF637" s="81" t="b">
        <v>0</v>
      </c>
      <c r="AG637" s="81" t="s">
        <v>1864</v>
      </c>
      <c r="AH637" s="81"/>
      <c r="AI637" s="87" t="s">
        <v>1832</v>
      </c>
      <c r="AJ637" s="81" t="b">
        <v>0</v>
      </c>
      <c r="AK637" s="81">
        <v>0</v>
      </c>
      <c r="AL637" s="87" t="s">
        <v>1832</v>
      </c>
      <c r="AM637" s="81" t="s">
        <v>1893</v>
      </c>
      <c r="AN637" s="81" t="b">
        <v>0</v>
      </c>
      <c r="AO637" s="87" t="s">
        <v>1662</v>
      </c>
      <c r="AP637" s="81" t="s">
        <v>176</v>
      </c>
      <c r="AQ637" s="81">
        <v>0</v>
      </c>
      <c r="AR637" s="81">
        <v>0</v>
      </c>
      <c r="AS637" s="81"/>
      <c r="AT637" s="81"/>
      <c r="AU637" s="81"/>
      <c r="AV637" s="81"/>
      <c r="AW637" s="81"/>
      <c r="AX637" s="81"/>
      <c r="AY637" s="81"/>
      <c r="AZ637" s="81"/>
      <c r="BA637">
        <v>2</v>
      </c>
      <c r="BB637" s="80" t="str">
        <f>REPLACE(INDEX(GroupVertices[Group],MATCH(Edges[[#This Row],[Vertex 1]],GroupVertices[Vertex],0)),1,1,"")</f>
        <v>7</v>
      </c>
      <c r="BC637" s="80" t="str">
        <f>REPLACE(INDEX(GroupVertices[Group],MATCH(Edges[[#This Row],[Vertex 2]],GroupVertices[Vertex],0)),1,1,"")</f>
        <v>7</v>
      </c>
    </row>
    <row r="638" spans="1:55" ht="15">
      <c r="A638" s="66" t="s">
        <v>334</v>
      </c>
      <c r="B638" s="66" t="s">
        <v>391</v>
      </c>
      <c r="C638" s="67" t="s">
        <v>3309</v>
      </c>
      <c r="D638" s="68">
        <v>4.4</v>
      </c>
      <c r="E638" s="69" t="s">
        <v>136</v>
      </c>
      <c r="F638" s="70">
        <v>30.4</v>
      </c>
      <c r="G638" s="67"/>
      <c r="H638" s="71"/>
      <c r="I638" s="72"/>
      <c r="J638" s="72"/>
      <c r="K638" s="34"/>
      <c r="L638" s="79">
        <v>638</v>
      </c>
      <c r="M638" s="79"/>
      <c r="N638" s="74"/>
      <c r="O638" s="81" t="s">
        <v>394</v>
      </c>
      <c r="P638" s="83">
        <v>43657.562893518516</v>
      </c>
      <c r="Q638" s="81" t="s">
        <v>565</v>
      </c>
      <c r="R638" s="81"/>
      <c r="S638" s="81"/>
      <c r="T638" s="81"/>
      <c r="U638" s="81"/>
      <c r="V638" s="85" t="s">
        <v>1002</v>
      </c>
      <c r="W638" s="83">
        <v>43657.562893518516</v>
      </c>
      <c r="X638" s="85" t="s">
        <v>1259</v>
      </c>
      <c r="Y638" s="81"/>
      <c r="Z638" s="81"/>
      <c r="AA638" s="87" t="s">
        <v>1667</v>
      </c>
      <c r="AB638" s="87" t="s">
        <v>1668</v>
      </c>
      <c r="AC638" s="81" t="b">
        <v>0</v>
      </c>
      <c r="AD638" s="81">
        <v>1</v>
      </c>
      <c r="AE638" s="87" t="s">
        <v>1862</v>
      </c>
      <c r="AF638" s="81" t="b">
        <v>0</v>
      </c>
      <c r="AG638" s="81" t="s">
        <v>1864</v>
      </c>
      <c r="AH638" s="81"/>
      <c r="AI638" s="87" t="s">
        <v>1832</v>
      </c>
      <c r="AJ638" s="81" t="b">
        <v>0</v>
      </c>
      <c r="AK638" s="81">
        <v>0</v>
      </c>
      <c r="AL638" s="87" t="s">
        <v>1832</v>
      </c>
      <c r="AM638" s="81" t="s">
        <v>1879</v>
      </c>
      <c r="AN638" s="81" t="b">
        <v>0</v>
      </c>
      <c r="AO638" s="87" t="s">
        <v>1668</v>
      </c>
      <c r="AP638" s="81" t="s">
        <v>176</v>
      </c>
      <c r="AQ638" s="81">
        <v>0</v>
      </c>
      <c r="AR638" s="81">
        <v>0</v>
      </c>
      <c r="AS638" s="81"/>
      <c r="AT638" s="81"/>
      <c r="AU638" s="81"/>
      <c r="AV638" s="81"/>
      <c r="AW638" s="81"/>
      <c r="AX638" s="81"/>
      <c r="AY638" s="81"/>
      <c r="AZ638" s="81"/>
      <c r="BA638">
        <v>4</v>
      </c>
      <c r="BB638" s="80" t="str">
        <f>REPLACE(INDEX(GroupVertices[Group],MATCH(Edges[[#This Row],[Vertex 1]],GroupVertices[Vertex],0)),1,1,"")</f>
        <v>7</v>
      </c>
      <c r="BC638" s="80" t="str">
        <f>REPLACE(INDEX(GroupVertices[Group],MATCH(Edges[[#This Row],[Vertex 2]],GroupVertices[Vertex],0)),1,1,"")</f>
        <v>7</v>
      </c>
    </row>
    <row r="639" spans="1:55" ht="15">
      <c r="A639" s="66" t="s">
        <v>334</v>
      </c>
      <c r="B639" s="66" t="s">
        <v>391</v>
      </c>
      <c r="C639" s="67" t="s">
        <v>3309</v>
      </c>
      <c r="D639" s="68">
        <v>4.4</v>
      </c>
      <c r="E639" s="69" t="s">
        <v>136</v>
      </c>
      <c r="F639" s="70">
        <v>30.4</v>
      </c>
      <c r="G639" s="67"/>
      <c r="H639" s="71"/>
      <c r="I639" s="72"/>
      <c r="J639" s="72"/>
      <c r="K639" s="34"/>
      <c r="L639" s="79">
        <v>639</v>
      </c>
      <c r="M639" s="79"/>
      <c r="N639" s="74"/>
      <c r="O639" s="81" t="s">
        <v>394</v>
      </c>
      <c r="P639" s="83">
        <v>43657.56899305555</v>
      </c>
      <c r="Q639" s="81" t="s">
        <v>561</v>
      </c>
      <c r="R639" s="81"/>
      <c r="S639" s="81"/>
      <c r="T639" s="81"/>
      <c r="U639" s="81"/>
      <c r="V639" s="85" t="s">
        <v>1002</v>
      </c>
      <c r="W639" s="83">
        <v>43657.56899305555</v>
      </c>
      <c r="X639" s="85" t="s">
        <v>1254</v>
      </c>
      <c r="Y639" s="81"/>
      <c r="Z639" s="81"/>
      <c r="AA639" s="87" t="s">
        <v>1662</v>
      </c>
      <c r="AB639" s="87" t="s">
        <v>1666</v>
      </c>
      <c r="AC639" s="81" t="b">
        <v>0</v>
      </c>
      <c r="AD639" s="81">
        <v>1</v>
      </c>
      <c r="AE639" s="87" t="s">
        <v>1861</v>
      </c>
      <c r="AF639" s="81" t="b">
        <v>0</v>
      </c>
      <c r="AG639" s="81" t="s">
        <v>1864</v>
      </c>
      <c r="AH639" s="81"/>
      <c r="AI639" s="87" t="s">
        <v>1832</v>
      </c>
      <c r="AJ639" s="81" t="b">
        <v>0</v>
      </c>
      <c r="AK639" s="81">
        <v>0</v>
      </c>
      <c r="AL639" s="87" t="s">
        <v>1832</v>
      </c>
      <c r="AM639" s="81" t="s">
        <v>1879</v>
      </c>
      <c r="AN639" s="81" t="b">
        <v>0</v>
      </c>
      <c r="AO639" s="87" t="s">
        <v>1666</v>
      </c>
      <c r="AP639" s="81" t="s">
        <v>176</v>
      </c>
      <c r="AQ639" s="81">
        <v>0</v>
      </c>
      <c r="AR639" s="81">
        <v>0</v>
      </c>
      <c r="AS639" s="81"/>
      <c r="AT639" s="81"/>
      <c r="AU639" s="81"/>
      <c r="AV639" s="81"/>
      <c r="AW639" s="81"/>
      <c r="AX639" s="81"/>
      <c r="AY639" s="81"/>
      <c r="AZ639" s="81"/>
      <c r="BA639">
        <v>4</v>
      </c>
      <c r="BB639" s="80" t="str">
        <f>REPLACE(INDEX(GroupVertices[Group],MATCH(Edges[[#This Row],[Vertex 1]],GroupVertices[Vertex],0)),1,1,"")</f>
        <v>7</v>
      </c>
      <c r="BC639" s="80" t="str">
        <f>REPLACE(INDEX(GroupVertices[Group],MATCH(Edges[[#This Row],[Vertex 2]],GroupVertices[Vertex],0)),1,1,"")</f>
        <v>7</v>
      </c>
    </row>
    <row r="640" spans="1:55" ht="15">
      <c r="A640" s="66" t="s">
        <v>334</v>
      </c>
      <c r="B640" s="66" t="s">
        <v>391</v>
      </c>
      <c r="C640" s="67" t="s">
        <v>3309</v>
      </c>
      <c r="D640" s="68">
        <v>4.4</v>
      </c>
      <c r="E640" s="69" t="s">
        <v>136</v>
      </c>
      <c r="F640" s="70">
        <v>30.4</v>
      </c>
      <c r="G640" s="67"/>
      <c r="H640" s="71"/>
      <c r="I640" s="72"/>
      <c r="J640" s="72"/>
      <c r="K640" s="34"/>
      <c r="L640" s="79">
        <v>640</v>
      </c>
      <c r="M640" s="79"/>
      <c r="N640" s="74"/>
      <c r="O640" s="81" t="s">
        <v>394</v>
      </c>
      <c r="P640" s="83">
        <v>43657.583078703705</v>
      </c>
      <c r="Q640" s="81" t="s">
        <v>562</v>
      </c>
      <c r="R640" s="81"/>
      <c r="S640" s="81"/>
      <c r="T640" s="81"/>
      <c r="U640" s="81"/>
      <c r="V640" s="85" t="s">
        <v>1002</v>
      </c>
      <c r="W640" s="83">
        <v>43657.583078703705</v>
      </c>
      <c r="X640" s="85" t="s">
        <v>1255</v>
      </c>
      <c r="Y640" s="81"/>
      <c r="Z640" s="81"/>
      <c r="AA640" s="87" t="s">
        <v>1663</v>
      </c>
      <c r="AB640" s="87" t="s">
        <v>1661</v>
      </c>
      <c r="AC640" s="81" t="b">
        <v>0</v>
      </c>
      <c r="AD640" s="81">
        <v>0</v>
      </c>
      <c r="AE640" s="87" t="s">
        <v>1861</v>
      </c>
      <c r="AF640" s="81" t="b">
        <v>0</v>
      </c>
      <c r="AG640" s="81" t="s">
        <v>1864</v>
      </c>
      <c r="AH640" s="81"/>
      <c r="AI640" s="87" t="s">
        <v>1832</v>
      </c>
      <c r="AJ640" s="81" t="b">
        <v>0</v>
      </c>
      <c r="AK640" s="81">
        <v>0</v>
      </c>
      <c r="AL640" s="87" t="s">
        <v>1832</v>
      </c>
      <c r="AM640" s="81" t="s">
        <v>1879</v>
      </c>
      <c r="AN640" s="81" t="b">
        <v>0</v>
      </c>
      <c r="AO640" s="87" t="s">
        <v>1661</v>
      </c>
      <c r="AP640" s="81" t="s">
        <v>176</v>
      </c>
      <c r="AQ640" s="81">
        <v>0</v>
      </c>
      <c r="AR640" s="81">
        <v>0</v>
      </c>
      <c r="AS640" s="81"/>
      <c r="AT640" s="81"/>
      <c r="AU640" s="81"/>
      <c r="AV640" s="81"/>
      <c r="AW640" s="81"/>
      <c r="AX640" s="81"/>
      <c r="AY640" s="81"/>
      <c r="AZ640" s="81"/>
      <c r="BA640">
        <v>4</v>
      </c>
      <c r="BB640" s="80" t="str">
        <f>REPLACE(INDEX(GroupVertices[Group],MATCH(Edges[[#This Row],[Vertex 1]],GroupVertices[Vertex],0)),1,1,"")</f>
        <v>7</v>
      </c>
      <c r="BC640" s="80" t="str">
        <f>REPLACE(INDEX(GroupVertices[Group],MATCH(Edges[[#This Row],[Vertex 2]],GroupVertices[Vertex],0)),1,1,"")</f>
        <v>7</v>
      </c>
    </row>
    <row r="641" spans="1:55" ht="15">
      <c r="A641" s="66" t="s">
        <v>334</v>
      </c>
      <c r="B641" s="66" t="s">
        <v>391</v>
      </c>
      <c r="C641" s="67" t="s">
        <v>3309</v>
      </c>
      <c r="D641" s="68">
        <v>4.4</v>
      </c>
      <c r="E641" s="69" t="s">
        <v>136</v>
      </c>
      <c r="F641" s="70">
        <v>30.4</v>
      </c>
      <c r="G641" s="67"/>
      <c r="H641" s="71"/>
      <c r="I641" s="72"/>
      <c r="J641" s="72"/>
      <c r="K641" s="34"/>
      <c r="L641" s="79">
        <v>641</v>
      </c>
      <c r="M641" s="79"/>
      <c r="N641" s="74"/>
      <c r="O641" s="81" t="s">
        <v>394</v>
      </c>
      <c r="P641" s="83">
        <v>43657.59361111111</v>
      </c>
      <c r="Q641" s="81" t="s">
        <v>563</v>
      </c>
      <c r="R641" s="81"/>
      <c r="S641" s="81"/>
      <c r="T641" s="81"/>
      <c r="U641" s="81"/>
      <c r="V641" s="85" t="s">
        <v>1002</v>
      </c>
      <c r="W641" s="83">
        <v>43657.59361111111</v>
      </c>
      <c r="X641" s="85" t="s">
        <v>1256</v>
      </c>
      <c r="Y641" s="81"/>
      <c r="Z641" s="81"/>
      <c r="AA641" s="87" t="s">
        <v>1664</v>
      </c>
      <c r="AB641" s="81"/>
      <c r="AC641" s="81" t="b">
        <v>0</v>
      </c>
      <c r="AD641" s="81">
        <v>0</v>
      </c>
      <c r="AE641" s="87" t="s">
        <v>1832</v>
      </c>
      <c r="AF641" s="81" t="b">
        <v>0</v>
      </c>
      <c r="AG641" s="81" t="s">
        <v>1864</v>
      </c>
      <c r="AH641" s="81"/>
      <c r="AI641" s="87" t="s">
        <v>1832</v>
      </c>
      <c r="AJ641" s="81" t="b">
        <v>0</v>
      </c>
      <c r="AK641" s="81">
        <v>2</v>
      </c>
      <c r="AL641" s="87" t="s">
        <v>1563</v>
      </c>
      <c r="AM641" s="81" t="s">
        <v>1879</v>
      </c>
      <c r="AN641" s="81" t="b">
        <v>0</v>
      </c>
      <c r="AO641" s="87" t="s">
        <v>1563</v>
      </c>
      <c r="AP641" s="81" t="s">
        <v>176</v>
      </c>
      <c r="AQ641" s="81">
        <v>0</v>
      </c>
      <c r="AR641" s="81">
        <v>0</v>
      </c>
      <c r="AS641" s="81"/>
      <c r="AT641" s="81"/>
      <c r="AU641" s="81"/>
      <c r="AV641" s="81"/>
      <c r="AW641" s="81"/>
      <c r="AX641" s="81"/>
      <c r="AY641" s="81"/>
      <c r="AZ641" s="81"/>
      <c r="BA641">
        <v>4</v>
      </c>
      <c r="BB641" s="80" t="str">
        <f>REPLACE(INDEX(GroupVertices[Group],MATCH(Edges[[#This Row],[Vertex 1]],GroupVertices[Vertex],0)),1,1,"")</f>
        <v>7</v>
      </c>
      <c r="BC641" s="80" t="str">
        <f>REPLACE(INDEX(GroupVertices[Group],MATCH(Edges[[#This Row],[Vertex 2]],GroupVertices[Vertex],0)),1,1,"")</f>
        <v>7</v>
      </c>
    </row>
    <row r="642" spans="1:55" ht="15">
      <c r="A642" s="66" t="s">
        <v>301</v>
      </c>
      <c r="B642" s="66" t="s">
        <v>391</v>
      </c>
      <c r="C642" s="67" t="s">
        <v>3308</v>
      </c>
      <c r="D642" s="68">
        <v>3.466666666666667</v>
      </c>
      <c r="E642" s="69" t="s">
        <v>136</v>
      </c>
      <c r="F642" s="70">
        <v>33.46666666666667</v>
      </c>
      <c r="G642" s="67"/>
      <c r="H642" s="71"/>
      <c r="I642" s="72"/>
      <c r="J642" s="72"/>
      <c r="K642" s="34"/>
      <c r="L642" s="79">
        <v>642</v>
      </c>
      <c r="M642" s="79"/>
      <c r="N642" s="74"/>
      <c r="O642" s="81" t="s">
        <v>394</v>
      </c>
      <c r="P642" s="83">
        <v>43657.51460648148</v>
      </c>
      <c r="Q642" s="81" t="s">
        <v>566</v>
      </c>
      <c r="R642" s="81" t="s">
        <v>720</v>
      </c>
      <c r="S642" s="81" t="s">
        <v>767</v>
      </c>
      <c r="T642" s="81"/>
      <c r="U642" s="81"/>
      <c r="V642" s="85" t="s">
        <v>972</v>
      </c>
      <c r="W642" s="83">
        <v>43657.51460648148</v>
      </c>
      <c r="X642" s="85" t="s">
        <v>1260</v>
      </c>
      <c r="Y642" s="81"/>
      <c r="Z642" s="81"/>
      <c r="AA642" s="87" t="s">
        <v>1668</v>
      </c>
      <c r="AB642" s="81"/>
      <c r="AC642" s="81" t="b">
        <v>0</v>
      </c>
      <c r="AD642" s="81">
        <v>2</v>
      </c>
      <c r="AE642" s="87" t="s">
        <v>1832</v>
      </c>
      <c r="AF642" s="81" t="b">
        <v>1</v>
      </c>
      <c r="AG642" s="81" t="s">
        <v>1864</v>
      </c>
      <c r="AH642" s="81"/>
      <c r="AI642" s="87" t="s">
        <v>1877</v>
      </c>
      <c r="AJ642" s="81" t="b">
        <v>0</v>
      </c>
      <c r="AK642" s="81">
        <v>0</v>
      </c>
      <c r="AL642" s="87" t="s">
        <v>1832</v>
      </c>
      <c r="AM642" s="81" t="s">
        <v>1879</v>
      </c>
      <c r="AN642" s="81" t="b">
        <v>0</v>
      </c>
      <c r="AO642" s="87" t="s">
        <v>1668</v>
      </c>
      <c r="AP642" s="81" t="s">
        <v>176</v>
      </c>
      <c r="AQ642" s="81">
        <v>0</v>
      </c>
      <c r="AR642" s="81">
        <v>0</v>
      </c>
      <c r="AS642" s="81"/>
      <c r="AT642" s="81"/>
      <c r="AU642" s="81"/>
      <c r="AV642" s="81"/>
      <c r="AW642" s="81"/>
      <c r="AX642" s="81"/>
      <c r="AY642" s="81"/>
      <c r="AZ642" s="81"/>
      <c r="BA642">
        <v>2</v>
      </c>
      <c r="BB642" s="80" t="str">
        <f>REPLACE(INDEX(GroupVertices[Group],MATCH(Edges[[#This Row],[Vertex 1]],GroupVertices[Vertex],0)),1,1,"")</f>
        <v>7</v>
      </c>
      <c r="BC642" s="80" t="str">
        <f>REPLACE(INDEX(GroupVertices[Group],MATCH(Edges[[#This Row],[Vertex 2]],GroupVertices[Vertex],0)),1,1,"")</f>
        <v>7</v>
      </c>
    </row>
    <row r="643" spans="1:55" ht="15">
      <c r="A643" s="66" t="s">
        <v>301</v>
      </c>
      <c r="B643" s="66" t="s">
        <v>391</v>
      </c>
      <c r="C643" s="67" t="s">
        <v>3308</v>
      </c>
      <c r="D643" s="68">
        <v>3.466666666666667</v>
      </c>
      <c r="E643" s="69" t="s">
        <v>136</v>
      </c>
      <c r="F643" s="70">
        <v>33.46666666666667</v>
      </c>
      <c r="G643" s="67"/>
      <c r="H643" s="71"/>
      <c r="I643" s="72"/>
      <c r="J643" s="72"/>
      <c r="K643" s="34"/>
      <c r="L643" s="79">
        <v>643</v>
      </c>
      <c r="M643" s="79"/>
      <c r="N643" s="74"/>
      <c r="O643" s="81" t="s">
        <v>394</v>
      </c>
      <c r="P643" s="83">
        <v>43657.58555555555</v>
      </c>
      <c r="Q643" s="81" t="s">
        <v>483</v>
      </c>
      <c r="R643" s="85" t="s">
        <v>699</v>
      </c>
      <c r="S643" s="81" t="s">
        <v>757</v>
      </c>
      <c r="T643" s="81"/>
      <c r="U643" s="81"/>
      <c r="V643" s="85" t="s">
        <v>972</v>
      </c>
      <c r="W643" s="83">
        <v>43657.58555555555</v>
      </c>
      <c r="X643" s="85" t="s">
        <v>1155</v>
      </c>
      <c r="Y643" s="81"/>
      <c r="Z643" s="81"/>
      <c r="AA643" s="87" t="s">
        <v>1563</v>
      </c>
      <c r="AB643" s="87" t="s">
        <v>1663</v>
      </c>
      <c r="AC643" s="81" t="b">
        <v>0</v>
      </c>
      <c r="AD643" s="81">
        <v>1</v>
      </c>
      <c r="AE643" s="87" t="s">
        <v>1854</v>
      </c>
      <c r="AF643" s="81" t="b">
        <v>0</v>
      </c>
      <c r="AG643" s="81" t="s">
        <v>1864</v>
      </c>
      <c r="AH643" s="81"/>
      <c r="AI643" s="87" t="s">
        <v>1832</v>
      </c>
      <c r="AJ643" s="81" t="b">
        <v>0</v>
      </c>
      <c r="AK643" s="81">
        <v>2</v>
      </c>
      <c r="AL643" s="87" t="s">
        <v>1832</v>
      </c>
      <c r="AM643" s="81" t="s">
        <v>1879</v>
      </c>
      <c r="AN643" s="81" t="b">
        <v>0</v>
      </c>
      <c r="AO643" s="87" t="s">
        <v>1663</v>
      </c>
      <c r="AP643" s="81" t="s">
        <v>176</v>
      </c>
      <c r="AQ643" s="81">
        <v>0</v>
      </c>
      <c r="AR643" s="81">
        <v>0</v>
      </c>
      <c r="AS643" s="81"/>
      <c r="AT643" s="81"/>
      <c r="AU643" s="81"/>
      <c r="AV643" s="81"/>
      <c r="AW643" s="81"/>
      <c r="AX643" s="81"/>
      <c r="AY643" s="81"/>
      <c r="AZ643" s="81"/>
      <c r="BA643">
        <v>2</v>
      </c>
      <c r="BB643" s="80" t="str">
        <f>REPLACE(INDEX(GroupVertices[Group],MATCH(Edges[[#This Row],[Vertex 1]],GroupVertices[Vertex],0)),1,1,"")</f>
        <v>7</v>
      </c>
      <c r="BC643" s="80" t="str">
        <f>REPLACE(INDEX(GroupVertices[Group],MATCH(Edges[[#This Row],[Vertex 2]],GroupVertices[Vertex],0)),1,1,"")</f>
        <v>7</v>
      </c>
    </row>
    <row r="644" spans="1:55" ht="15">
      <c r="A644" s="66" t="s">
        <v>303</v>
      </c>
      <c r="B644" s="66" t="s">
        <v>391</v>
      </c>
      <c r="C644" s="67" t="s">
        <v>3308</v>
      </c>
      <c r="D644" s="68">
        <v>3.466666666666667</v>
      </c>
      <c r="E644" s="69" t="s">
        <v>136</v>
      </c>
      <c r="F644" s="70">
        <v>33.46666666666667</v>
      </c>
      <c r="G644" s="67"/>
      <c r="H644" s="71"/>
      <c r="I644" s="72"/>
      <c r="J644" s="72"/>
      <c r="K644" s="34"/>
      <c r="L644" s="79">
        <v>644</v>
      </c>
      <c r="M644" s="79"/>
      <c r="N644" s="74"/>
      <c r="O644" s="81" t="s">
        <v>394</v>
      </c>
      <c r="P644" s="83">
        <v>43657.66275462963</v>
      </c>
      <c r="Q644" s="81" t="s">
        <v>567</v>
      </c>
      <c r="R644" s="85" t="s">
        <v>721</v>
      </c>
      <c r="S644" s="81" t="s">
        <v>746</v>
      </c>
      <c r="T644" s="81"/>
      <c r="U644" s="81"/>
      <c r="V644" s="85" t="s">
        <v>974</v>
      </c>
      <c r="W644" s="83">
        <v>43657.66275462963</v>
      </c>
      <c r="X644" s="85" t="s">
        <v>1261</v>
      </c>
      <c r="Y644" s="81"/>
      <c r="Z644" s="81"/>
      <c r="AA644" s="87" t="s">
        <v>1669</v>
      </c>
      <c r="AB644" s="81"/>
      <c r="AC644" s="81" t="b">
        <v>0</v>
      </c>
      <c r="AD644" s="81">
        <v>0</v>
      </c>
      <c r="AE644" s="87" t="s">
        <v>1832</v>
      </c>
      <c r="AF644" s="81" t="b">
        <v>1</v>
      </c>
      <c r="AG644" s="81" t="s">
        <v>1864</v>
      </c>
      <c r="AH644" s="81"/>
      <c r="AI644" s="87" t="s">
        <v>1877</v>
      </c>
      <c r="AJ644" s="81" t="b">
        <v>0</v>
      </c>
      <c r="AK644" s="81">
        <v>0</v>
      </c>
      <c r="AL644" s="87" t="s">
        <v>1668</v>
      </c>
      <c r="AM644" s="81" t="s">
        <v>1879</v>
      </c>
      <c r="AN644" s="81" t="b">
        <v>0</v>
      </c>
      <c r="AO644" s="87" t="s">
        <v>1668</v>
      </c>
      <c r="AP644" s="81" t="s">
        <v>176</v>
      </c>
      <c r="AQ644" s="81">
        <v>0</v>
      </c>
      <c r="AR644" s="81">
        <v>0</v>
      </c>
      <c r="AS644" s="81"/>
      <c r="AT644" s="81"/>
      <c r="AU644" s="81"/>
      <c r="AV644" s="81"/>
      <c r="AW644" s="81"/>
      <c r="AX644" s="81"/>
      <c r="AY644" s="81"/>
      <c r="AZ644" s="81"/>
      <c r="BA644">
        <v>2</v>
      </c>
      <c r="BB644" s="80" t="str">
        <f>REPLACE(INDEX(GroupVertices[Group],MATCH(Edges[[#This Row],[Vertex 1]],GroupVertices[Vertex],0)),1,1,"")</f>
        <v>1</v>
      </c>
      <c r="BC644" s="80" t="str">
        <f>REPLACE(INDEX(GroupVertices[Group],MATCH(Edges[[#This Row],[Vertex 2]],GroupVertices[Vertex],0)),1,1,"")</f>
        <v>7</v>
      </c>
    </row>
    <row r="645" spans="1:55" ht="15">
      <c r="A645" s="66" t="s">
        <v>303</v>
      </c>
      <c r="B645" s="66" t="s">
        <v>391</v>
      </c>
      <c r="C645" s="67" t="s">
        <v>3308</v>
      </c>
      <c r="D645" s="68">
        <v>3.466666666666667</v>
      </c>
      <c r="E645" s="69" t="s">
        <v>136</v>
      </c>
      <c r="F645" s="70">
        <v>33.46666666666667</v>
      </c>
      <c r="G645" s="67"/>
      <c r="H645" s="71"/>
      <c r="I645" s="72"/>
      <c r="J645" s="72"/>
      <c r="K645" s="34"/>
      <c r="L645" s="79">
        <v>645</v>
      </c>
      <c r="M645" s="79"/>
      <c r="N645" s="74"/>
      <c r="O645" s="81" t="s">
        <v>394</v>
      </c>
      <c r="P645" s="83">
        <v>43657.66320601852</v>
      </c>
      <c r="Q645" s="81" t="s">
        <v>563</v>
      </c>
      <c r="R645" s="81"/>
      <c r="S645" s="81"/>
      <c r="T645" s="81"/>
      <c r="U645" s="81"/>
      <c r="V645" s="85" t="s">
        <v>974</v>
      </c>
      <c r="W645" s="83">
        <v>43657.66320601852</v>
      </c>
      <c r="X645" s="85" t="s">
        <v>1257</v>
      </c>
      <c r="Y645" s="81"/>
      <c r="Z645" s="81"/>
      <c r="AA645" s="87" t="s">
        <v>1665</v>
      </c>
      <c r="AB645" s="81"/>
      <c r="AC645" s="81" t="b">
        <v>0</v>
      </c>
      <c r="AD645" s="81">
        <v>0</v>
      </c>
      <c r="AE645" s="87" t="s">
        <v>1832</v>
      </c>
      <c r="AF645" s="81" t="b">
        <v>0</v>
      </c>
      <c r="AG645" s="81" t="s">
        <v>1864</v>
      </c>
      <c r="AH645" s="81"/>
      <c r="AI645" s="87" t="s">
        <v>1832</v>
      </c>
      <c r="AJ645" s="81" t="b">
        <v>0</v>
      </c>
      <c r="AK645" s="81">
        <v>2</v>
      </c>
      <c r="AL645" s="87" t="s">
        <v>1563</v>
      </c>
      <c r="AM645" s="81" t="s">
        <v>1879</v>
      </c>
      <c r="AN645" s="81" t="b">
        <v>0</v>
      </c>
      <c r="AO645" s="87" t="s">
        <v>1563</v>
      </c>
      <c r="AP645" s="81" t="s">
        <v>176</v>
      </c>
      <c r="AQ645" s="81">
        <v>0</v>
      </c>
      <c r="AR645" s="81">
        <v>0</v>
      </c>
      <c r="AS645" s="81"/>
      <c r="AT645" s="81"/>
      <c r="AU645" s="81"/>
      <c r="AV645" s="81"/>
      <c r="AW645" s="81"/>
      <c r="AX645" s="81"/>
      <c r="AY645" s="81"/>
      <c r="AZ645" s="81"/>
      <c r="BA645">
        <v>2</v>
      </c>
      <c r="BB645" s="80" t="str">
        <f>REPLACE(INDEX(GroupVertices[Group],MATCH(Edges[[#This Row],[Vertex 1]],GroupVertices[Vertex],0)),1,1,"")</f>
        <v>1</v>
      </c>
      <c r="BC645" s="80" t="str">
        <f>REPLACE(INDEX(GroupVertices[Group],MATCH(Edges[[#This Row],[Vertex 2]],GroupVertices[Vertex],0)),1,1,"")</f>
        <v>7</v>
      </c>
    </row>
    <row r="646" spans="1:55" ht="15">
      <c r="A646" s="66" t="s">
        <v>333</v>
      </c>
      <c r="B646" s="66" t="s">
        <v>303</v>
      </c>
      <c r="C646" s="67" t="s">
        <v>3308</v>
      </c>
      <c r="D646" s="68">
        <v>3.466666666666667</v>
      </c>
      <c r="E646" s="69" t="s">
        <v>136</v>
      </c>
      <c r="F646" s="70">
        <v>33.46666666666667</v>
      </c>
      <c r="G646" s="67"/>
      <c r="H646" s="71"/>
      <c r="I646" s="72"/>
      <c r="J646" s="72"/>
      <c r="K646" s="34"/>
      <c r="L646" s="79">
        <v>646</v>
      </c>
      <c r="M646" s="79"/>
      <c r="N646" s="74"/>
      <c r="O646" s="81" t="s">
        <v>394</v>
      </c>
      <c r="P646" s="83">
        <v>43657.56627314815</v>
      </c>
      <c r="Q646" s="81" t="s">
        <v>564</v>
      </c>
      <c r="R646" s="85" t="s">
        <v>719</v>
      </c>
      <c r="S646" s="81" t="s">
        <v>746</v>
      </c>
      <c r="T646" s="81"/>
      <c r="U646" s="81"/>
      <c r="V646" s="85" t="s">
        <v>1001</v>
      </c>
      <c r="W646" s="83">
        <v>43657.56627314815</v>
      </c>
      <c r="X646" s="85" t="s">
        <v>1258</v>
      </c>
      <c r="Y646" s="81"/>
      <c r="Z646" s="81"/>
      <c r="AA646" s="87" t="s">
        <v>1666</v>
      </c>
      <c r="AB646" s="87" t="s">
        <v>1667</v>
      </c>
      <c r="AC646" s="81" t="b">
        <v>0</v>
      </c>
      <c r="AD646" s="81">
        <v>1</v>
      </c>
      <c r="AE646" s="87" t="s">
        <v>1854</v>
      </c>
      <c r="AF646" s="81" t="b">
        <v>0</v>
      </c>
      <c r="AG646" s="81" t="s">
        <v>1864</v>
      </c>
      <c r="AH646" s="81"/>
      <c r="AI646" s="87" t="s">
        <v>1832</v>
      </c>
      <c r="AJ646" s="81" t="b">
        <v>0</v>
      </c>
      <c r="AK646" s="81">
        <v>0</v>
      </c>
      <c r="AL646" s="87" t="s">
        <v>1832</v>
      </c>
      <c r="AM646" s="81" t="s">
        <v>1893</v>
      </c>
      <c r="AN646" s="81" t="b">
        <v>0</v>
      </c>
      <c r="AO646" s="87" t="s">
        <v>1667</v>
      </c>
      <c r="AP646" s="81" t="s">
        <v>176</v>
      </c>
      <c r="AQ646" s="81">
        <v>0</v>
      </c>
      <c r="AR646" s="81">
        <v>0</v>
      </c>
      <c r="AS646" s="81"/>
      <c r="AT646" s="81"/>
      <c r="AU646" s="81"/>
      <c r="AV646" s="81"/>
      <c r="AW646" s="81"/>
      <c r="AX646" s="81"/>
      <c r="AY646" s="81"/>
      <c r="AZ646" s="81"/>
      <c r="BA646">
        <v>2</v>
      </c>
      <c r="BB646" s="80" t="str">
        <f>REPLACE(INDEX(GroupVertices[Group],MATCH(Edges[[#This Row],[Vertex 1]],GroupVertices[Vertex],0)),1,1,"")</f>
        <v>7</v>
      </c>
      <c r="BC646" s="80" t="str">
        <f>REPLACE(INDEX(GroupVertices[Group],MATCH(Edges[[#This Row],[Vertex 2]],GroupVertices[Vertex],0)),1,1,"")</f>
        <v>1</v>
      </c>
    </row>
    <row r="647" spans="1:55" ht="15">
      <c r="A647" s="66" t="s">
        <v>333</v>
      </c>
      <c r="B647" s="66" t="s">
        <v>301</v>
      </c>
      <c r="C647" s="67" t="s">
        <v>3308</v>
      </c>
      <c r="D647" s="68">
        <v>3.466666666666667</v>
      </c>
      <c r="E647" s="69" t="s">
        <v>136</v>
      </c>
      <c r="F647" s="70">
        <v>33.46666666666667</v>
      </c>
      <c r="G647" s="67"/>
      <c r="H647" s="71"/>
      <c r="I647" s="72"/>
      <c r="J647" s="72"/>
      <c r="K647" s="34"/>
      <c r="L647" s="79">
        <v>647</v>
      </c>
      <c r="M647" s="79"/>
      <c r="N647" s="74"/>
      <c r="O647" s="81" t="s">
        <v>394</v>
      </c>
      <c r="P647" s="83">
        <v>43657.56627314815</v>
      </c>
      <c r="Q647" s="81" t="s">
        <v>564</v>
      </c>
      <c r="R647" s="85" t="s">
        <v>719</v>
      </c>
      <c r="S647" s="81" t="s">
        <v>746</v>
      </c>
      <c r="T647" s="81"/>
      <c r="U647" s="81"/>
      <c r="V647" s="85" t="s">
        <v>1001</v>
      </c>
      <c r="W647" s="83">
        <v>43657.56627314815</v>
      </c>
      <c r="X647" s="85" t="s">
        <v>1258</v>
      </c>
      <c r="Y647" s="81"/>
      <c r="Z647" s="81"/>
      <c r="AA647" s="87" t="s">
        <v>1666</v>
      </c>
      <c r="AB647" s="87" t="s">
        <v>1667</v>
      </c>
      <c r="AC647" s="81" t="b">
        <v>0</v>
      </c>
      <c r="AD647" s="81">
        <v>1</v>
      </c>
      <c r="AE647" s="87" t="s">
        <v>1854</v>
      </c>
      <c r="AF647" s="81" t="b">
        <v>0</v>
      </c>
      <c r="AG647" s="81" t="s">
        <v>1864</v>
      </c>
      <c r="AH647" s="81"/>
      <c r="AI647" s="87" t="s">
        <v>1832</v>
      </c>
      <c r="AJ647" s="81" t="b">
        <v>0</v>
      </c>
      <c r="AK647" s="81">
        <v>0</v>
      </c>
      <c r="AL647" s="87" t="s">
        <v>1832</v>
      </c>
      <c r="AM647" s="81" t="s">
        <v>1893</v>
      </c>
      <c r="AN647" s="81" t="b">
        <v>0</v>
      </c>
      <c r="AO647" s="87" t="s">
        <v>1667</v>
      </c>
      <c r="AP647" s="81" t="s">
        <v>176</v>
      </c>
      <c r="AQ647" s="81">
        <v>0</v>
      </c>
      <c r="AR647" s="81">
        <v>0</v>
      </c>
      <c r="AS647" s="81"/>
      <c r="AT647" s="81"/>
      <c r="AU647" s="81"/>
      <c r="AV647" s="81"/>
      <c r="AW647" s="81"/>
      <c r="AX647" s="81"/>
      <c r="AY647" s="81"/>
      <c r="AZ647" s="81"/>
      <c r="BA647">
        <v>2</v>
      </c>
      <c r="BB647" s="80" t="str">
        <f>REPLACE(INDEX(GroupVertices[Group],MATCH(Edges[[#This Row],[Vertex 1]],GroupVertices[Vertex],0)),1,1,"")</f>
        <v>7</v>
      </c>
      <c r="BC647" s="80" t="str">
        <f>REPLACE(INDEX(GroupVertices[Group],MATCH(Edges[[#This Row],[Vertex 2]],GroupVertices[Vertex],0)),1,1,"")</f>
        <v>7</v>
      </c>
    </row>
    <row r="648" spans="1:55" ht="15">
      <c r="A648" s="66" t="s">
        <v>333</v>
      </c>
      <c r="B648" s="66" t="s">
        <v>334</v>
      </c>
      <c r="C648" s="67" t="s">
        <v>3308</v>
      </c>
      <c r="D648" s="68">
        <v>3.466666666666667</v>
      </c>
      <c r="E648" s="69" t="s">
        <v>136</v>
      </c>
      <c r="F648" s="70">
        <v>33.46666666666667</v>
      </c>
      <c r="G648" s="67"/>
      <c r="H648" s="71"/>
      <c r="I648" s="72"/>
      <c r="J648" s="72"/>
      <c r="K648" s="34"/>
      <c r="L648" s="79">
        <v>648</v>
      </c>
      <c r="M648" s="79"/>
      <c r="N648" s="74"/>
      <c r="O648" s="81" t="s">
        <v>395</v>
      </c>
      <c r="P648" s="83">
        <v>43657.56627314815</v>
      </c>
      <c r="Q648" s="81" t="s">
        <v>564</v>
      </c>
      <c r="R648" s="85" t="s">
        <v>719</v>
      </c>
      <c r="S648" s="81" t="s">
        <v>746</v>
      </c>
      <c r="T648" s="81"/>
      <c r="U648" s="81"/>
      <c r="V648" s="85" t="s">
        <v>1001</v>
      </c>
      <c r="W648" s="83">
        <v>43657.56627314815</v>
      </c>
      <c r="X648" s="85" t="s">
        <v>1258</v>
      </c>
      <c r="Y648" s="81"/>
      <c r="Z648" s="81"/>
      <c r="AA648" s="87" t="s">
        <v>1666</v>
      </c>
      <c r="AB648" s="87" t="s">
        <v>1667</v>
      </c>
      <c r="AC648" s="81" t="b">
        <v>0</v>
      </c>
      <c r="AD648" s="81">
        <v>1</v>
      </c>
      <c r="AE648" s="87" t="s">
        <v>1854</v>
      </c>
      <c r="AF648" s="81" t="b">
        <v>0</v>
      </c>
      <c r="AG648" s="81" t="s">
        <v>1864</v>
      </c>
      <c r="AH648" s="81"/>
      <c r="AI648" s="87" t="s">
        <v>1832</v>
      </c>
      <c r="AJ648" s="81" t="b">
        <v>0</v>
      </c>
      <c r="AK648" s="81">
        <v>0</v>
      </c>
      <c r="AL648" s="87" t="s">
        <v>1832</v>
      </c>
      <c r="AM648" s="81" t="s">
        <v>1893</v>
      </c>
      <c r="AN648" s="81" t="b">
        <v>0</v>
      </c>
      <c r="AO648" s="87" t="s">
        <v>1667</v>
      </c>
      <c r="AP648" s="81" t="s">
        <v>176</v>
      </c>
      <c r="AQ648" s="81">
        <v>0</v>
      </c>
      <c r="AR648" s="81">
        <v>0</v>
      </c>
      <c r="AS648" s="81"/>
      <c r="AT648" s="81"/>
      <c r="AU648" s="81"/>
      <c r="AV648" s="81"/>
      <c r="AW648" s="81"/>
      <c r="AX648" s="81"/>
      <c r="AY648" s="81"/>
      <c r="AZ648" s="81"/>
      <c r="BA648">
        <v>2</v>
      </c>
      <c r="BB648" s="80" t="str">
        <f>REPLACE(INDEX(GroupVertices[Group],MATCH(Edges[[#This Row],[Vertex 1]],GroupVertices[Vertex],0)),1,1,"")</f>
        <v>7</v>
      </c>
      <c r="BC648" s="80" t="str">
        <f>REPLACE(INDEX(GroupVertices[Group],MATCH(Edges[[#This Row],[Vertex 2]],GroupVertices[Vertex],0)),1,1,"")</f>
        <v>7</v>
      </c>
    </row>
    <row r="649" spans="1:55" ht="15">
      <c r="A649" s="66" t="s">
        <v>333</v>
      </c>
      <c r="B649" s="66" t="s">
        <v>303</v>
      </c>
      <c r="C649" s="67" t="s">
        <v>3308</v>
      </c>
      <c r="D649" s="68">
        <v>3.466666666666667</v>
      </c>
      <c r="E649" s="69" t="s">
        <v>136</v>
      </c>
      <c r="F649" s="70">
        <v>33.46666666666667</v>
      </c>
      <c r="G649" s="67"/>
      <c r="H649" s="71"/>
      <c r="I649" s="72"/>
      <c r="J649" s="72"/>
      <c r="K649" s="34"/>
      <c r="L649" s="79">
        <v>649</v>
      </c>
      <c r="M649" s="79"/>
      <c r="N649" s="74"/>
      <c r="O649" s="81" t="s">
        <v>394</v>
      </c>
      <c r="P649" s="83">
        <v>43657.57439814815</v>
      </c>
      <c r="Q649" s="81" t="s">
        <v>560</v>
      </c>
      <c r="R649" s="81"/>
      <c r="S649" s="81"/>
      <c r="T649" s="81"/>
      <c r="U649" s="81"/>
      <c r="V649" s="85" t="s">
        <v>1001</v>
      </c>
      <c r="W649" s="83">
        <v>43657.57439814815</v>
      </c>
      <c r="X649" s="85" t="s">
        <v>1253</v>
      </c>
      <c r="Y649" s="81"/>
      <c r="Z649" s="81"/>
      <c r="AA649" s="87" t="s">
        <v>1661</v>
      </c>
      <c r="AB649" s="87" t="s">
        <v>1662</v>
      </c>
      <c r="AC649" s="81" t="b">
        <v>0</v>
      </c>
      <c r="AD649" s="81">
        <v>2</v>
      </c>
      <c r="AE649" s="87" t="s">
        <v>1854</v>
      </c>
      <c r="AF649" s="81" t="b">
        <v>0</v>
      </c>
      <c r="AG649" s="81" t="s">
        <v>1864</v>
      </c>
      <c r="AH649" s="81"/>
      <c r="AI649" s="87" t="s">
        <v>1832</v>
      </c>
      <c r="AJ649" s="81" t="b">
        <v>0</v>
      </c>
      <c r="AK649" s="81">
        <v>0</v>
      </c>
      <c r="AL649" s="87" t="s">
        <v>1832</v>
      </c>
      <c r="AM649" s="81" t="s">
        <v>1893</v>
      </c>
      <c r="AN649" s="81" t="b">
        <v>0</v>
      </c>
      <c r="AO649" s="87" t="s">
        <v>1662</v>
      </c>
      <c r="AP649" s="81" t="s">
        <v>176</v>
      </c>
      <c r="AQ649" s="81">
        <v>0</v>
      </c>
      <c r="AR649" s="81">
        <v>0</v>
      </c>
      <c r="AS649" s="81"/>
      <c r="AT649" s="81"/>
      <c r="AU649" s="81"/>
      <c r="AV649" s="81"/>
      <c r="AW649" s="81"/>
      <c r="AX649" s="81"/>
      <c r="AY649" s="81"/>
      <c r="AZ649" s="81"/>
      <c r="BA649">
        <v>2</v>
      </c>
      <c r="BB649" s="80" t="str">
        <f>REPLACE(INDEX(GroupVertices[Group],MATCH(Edges[[#This Row],[Vertex 1]],GroupVertices[Vertex],0)),1,1,"")</f>
        <v>7</v>
      </c>
      <c r="BC649" s="80" t="str">
        <f>REPLACE(INDEX(GroupVertices[Group],MATCH(Edges[[#This Row],[Vertex 2]],GroupVertices[Vertex],0)),1,1,"")</f>
        <v>1</v>
      </c>
    </row>
    <row r="650" spans="1:55" ht="15">
      <c r="A650" s="66" t="s">
        <v>333</v>
      </c>
      <c r="B650" s="66" t="s">
        <v>301</v>
      </c>
      <c r="C650" s="67" t="s">
        <v>3308</v>
      </c>
      <c r="D650" s="68">
        <v>3.466666666666667</v>
      </c>
      <c r="E650" s="69" t="s">
        <v>136</v>
      </c>
      <c r="F650" s="70">
        <v>33.46666666666667</v>
      </c>
      <c r="G650" s="67"/>
      <c r="H650" s="71"/>
      <c r="I650" s="72"/>
      <c r="J650" s="72"/>
      <c r="K650" s="34"/>
      <c r="L650" s="79">
        <v>650</v>
      </c>
      <c r="M650" s="79"/>
      <c r="N650" s="74"/>
      <c r="O650" s="81" t="s">
        <v>394</v>
      </c>
      <c r="P650" s="83">
        <v>43657.57439814815</v>
      </c>
      <c r="Q650" s="81" t="s">
        <v>560</v>
      </c>
      <c r="R650" s="81"/>
      <c r="S650" s="81"/>
      <c r="T650" s="81"/>
      <c r="U650" s="81"/>
      <c r="V650" s="85" t="s">
        <v>1001</v>
      </c>
      <c r="W650" s="83">
        <v>43657.57439814815</v>
      </c>
      <c r="X650" s="85" t="s">
        <v>1253</v>
      </c>
      <c r="Y650" s="81"/>
      <c r="Z650" s="81"/>
      <c r="AA650" s="87" t="s">
        <v>1661</v>
      </c>
      <c r="AB650" s="87" t="s">
        <v>1662</v>
      </c>
      <c r="AC650" s="81" t="b">
        <v>0</v>
      </c>
      <c r="AD650" s="81">
        <v>2</v>
      </c>
      <c r="AE650" s="87" t="s">
        <v>1854</v>
      </c>
      <c r="AF650" s="81" t="b">
        <v>0</v>
      </c>
      <c r="AG650" s="81" t="s">
        <v>1864</v>
      </c>
      <c r="AH650" s="81"/>
      <c r="AI650" s="87" t="s">
        <v>1832</v>
      </c>
      <c r="AJ650" s="81" t="b">
        <v>0</v>
      </c>
      <c r="AK650" s="81">
        <v>0</v>
      </c>
      <c r="AL650" s="87" t="s">
        <v>1832</v>
      </c>
      <c r="AM650" s="81" t="s">
        <v>1893</v>
      </c>
      <c r="AN650" s="81" t="b">
        <v>0</v>
      </c>
      <c r="AO650" s="87" t="s">
        <v>1662</v>
      </c>
      <c r="AP650" s="81" t="s">
        <v>176</v>
      </c>
      <c r="AQ650" s="81">
        <v>0</v>
      </c>
      <c r="AR650" s="81">
        <v>0</v>
      </c>
      <c r="AS650" s="81"/>
      <c r="AT650" s="81"/>
      <c r="AU650" s="81"/>
      <c r="AV650" s="81"/>
      <c r="AW650" s="81"/>
      <c r="AX650" s="81"/>
      <c r="AY650" s="81"/>
      <c r="AZ650" s="81"/>
      <c r="BA650">
        <v>2</v>
      </c>
      <c r="BB650" s="80" t="str">
        <f>REPLACE(INDEX(GroupVertices[Group],MATCH(Edges[[#This Row],[Vertex 1]],GroupVertices[Vertex],0)),1,1,"")</f>
        <v>7</v>
      </c>
      <c r="BC650" s="80" t="str">
        <f>REPLACE(INDEX(GroupVertices[Group],MATCH(Edges[[#This Row],[Vertex 2]],GroupVertices[Vertex],0)),1,1,"")</f>
        <v>7</v>
      </c>
    </row>
    <row r="651" spans="1:55" ht="15">
      <c r="A651" s="66" t="s">
        <v>333</v>
      </c>
      <c r="B651" s="66" t="s">
        <v>334</v>
      </c>
      <c r="C651" s="67" t="s">
        <v>3308</v>
      </c>
      <c r="D651" s="68">
        <v>3.466666666666667</v>
      </c>
      <c r="E651" s="69" t="s">
        <v>136</v>
      </c>
      <c r="F651" s="70">
        <v>33.46666666666667</v>
      </c>
      <c r="G651" s="67"/>
      <c r="H651" s="71"/>
      <c r="I651" s="72"/>
      <c r="J651" s="72"/>
      <c r="K651" s="34"/>
      <c r="L651" s="79">
        <v>651</v>
      </c>
      <c r="M651" s="79"/>
      <c r="N651" s="74"/>
      <c r="O651" s="81" t="s">
        <v>395</v>
      </c>
      <c r="P651" s="83">
        <v>43657.57439814815</v>
      </c>
      <c r="Q651" s="81" t="s">
        <v>560</v>
      </c>
      <c r="R651" s="81"/>
      <c r="S651" s="81"/>
      <c r="T651" s="81"/>
      <c r="U651" s="81"/>
      <c r="V651" s="85" t="s">
        <v>1001</v>
      </c>
      <c r="W651" s="83">
        <v>43657.57439814815</v>
      </c>
      <c r="X651" s="85" t="s">
        <v>1253</v>
      </c>
      <c r="Y651" s="81"/>
      <c r="Z651" s="81"/>
      <c r="AA651" s="87" t="s">
        <v>1661</v>
      </c>
      <c r="AB651" s="87" t="s">
        <v>1662</v>
      </c>
      <c r="AC651" s="81" t="b">
        <v>0</v>
      </c>
      <c r="AD651" s="81">
        <v>2</v>
      </c>
      <c r="AE651" s="87" t="s">
        <v>1854</v>
      </c>
      <c r="AF651" s="81" t="b">
        <v>0</v>
      </c>
      <c r="AG651" s="81" t="s">
        <v>1864</v>
      </c>
      <c r="AH651" s="81"/>
      <c r="AI651" s="87" t="s">
        <v>1832</v>
      </c>
      <c r="AJ651" s="81" t="b">
        <v>0</v>
      </c>
      <c r="AK651" s="81">
        <v>0</v>
      </c>
      <c r="AL651" s="87" t="s">
        <v>1832</v>
      </c>
      <c r="AM651" s="81" t="s">
        <v>1893</v>
      </c>
      <c r="AN651" s="81" t="b">
        <v>0</v>
      </c>
      <c r="AO651" s="87" t="s">
        <v>1662</v>
      </c>
      <c r="AP651" s="81" t="s">
        <v>176</v>
      </c>
      <c r="AQ651" s="81">
        <v>0</v>
      </c>
      <c r="AR651" s="81">
        <v>0</v>
      </c>
      <c r="AS651" s="81"/>
      <c r="AT651" s="81"/>
      <c r="AU651" s="81"/>
      <c r="AV651" s="81"/>
      <c r="AW651" s="81"/>
      <c r="AX651" s="81"/>
      <c r="AY651" s="81"/>
      <c r="AZ651" s="81"/>
      <c r="BA651">
        <v>2</v>
      </c>
      <c r="BB651" s="80" t="str">
        <f>REPLACE(INDEX(GroupVertices[Group],MATCH(Edges[[#This Row],[Vertex 1]],GroupVertices[Vertex],0)),1,1,"")</f>
        <v>7</v>
      </c>
      <c r="BC651" s="80" t="str">
        <f>REPLACE(INDEX(GroupVertices[Group],MATCH(Edges[[#This Row],[Vertex 2]],GroupVertices[Vertex],0)),1,1,"")</f>
        <v>7</v>
      </c>
    </row>
    <row r="652" spans="1:55" ht="15">
      <c r="A652" s="66" t="s">
        <v>334</v>
      </c>
      <c r="B652" s="66" t="s">
        <v>333</v>
      </c>
      <c r="C652" s="67" t="s">
        <v>3308</v>
      </c>
      <c r="D652" s="68">
        <v>3.466666666666667</v>
      </c>
      <c r="E652" s="69" t="s">
        <v>136</v>
      </c>
      <c r="F652" s="70">
        <v>33.46666666666667</v>
      </c>
      <c r="G652" s="67"/>
      <c r="H652" s="71"/>
      <c r="I652" s="72"/>
      <c r="J652" s="72"/>
      <c r="K652" s="34"/>
      <c r="L652" s="79">
        <v>652</v>
      </c>
      <c r="M652" s="79"/>
      <c r="N652" s="74"/>
      <c r="O652" s="81" t="s">
        <v>395</v>
      </c>
      <c r="P652" s="83">
        <v>43657.56899305555</v>
      </c>
      <c r="Q652" s="81" t="s">
        <v>561</v>
      </c>
      <c r="R652" s="81"/>
      <c r="S652" s="81"/>
      <c r="T652" s="81"/>
      <c r="U652" s="81"/>
      <c r="V652" s="85" t="s">
        <v>1002</v>
      </c>
      <c r="W652" s="83">
        <v>43657.56899305555</v>
      </c>
      <c r="X652" s="85" t="s">
        <v>1254</v>
      </c>
      <c r="Y652" s="81"/>
      <c r="Z652" s="81"/>
      <c r="AA652" s="87" t="s">
        <v>1662</v>
      </c>
      <c r="AB652" s="87" t="s">
        <v>1666</v>
      </c>
      <c r="AC652" s="81" t="b">
        <v>0</v>
      </c>
      <c r="AD652" s="81">
        <v>1</v>
      </c>
      <c r="AE652" s="87" t="s">
        <v>1861</v>
      </c>
      <c r="AF652" s="81" t="b">
        <v>0</v>
      </c>
      <c r="AG652" s="81" t="s">
        <v>1864</v>
      </c>
      <c r="AH652" s="81"/>
      <c r="AI652" s="87" t="s">
        <v>1832</v>
      </c>
      <c r="AJ652" s="81" t="b">
        <v>0</v>
      </c>
      <c r="AK652" s="81">
        <v>0</v>
      </c>
      <c r="AL652" s="87" t="s">
        <v>1832</v>
      </c>
      <c r="AM652" s="81" t="s">
        <v>1879</v>
      </c>
      <c r="AN652" s="81" t="b">
        <v>0</v>
      </c>
      <c r="AO652" s="87" t="s">
        <v>1666</v>
      </c>
      <c r="AP652" s="81" t="s">
        <v>176</v>
      </c>
      <c r="AQ652" s="81">
        <v>0</v>
      </c>
      <c r="AR652" s="81">
        <v>0</v>
      </c>
      <c r="AS652" s="81"/>
      <c r="AT652" s="81"/>
      <c r="AU652" s="81"/>
      <c r="AV652" s="81"/>
      <c r="AW652" s="81"/>
      <c r="AX652" s="81"/>
      <c r="AY652" s="81"/>
      <c r="AZ652" s="81"/>
      <c r="BA652">
        <v>2</v>
      </c>
      <c r="BB652" s="80" t="str">
        <f>REPLACE(INDEX(GroupVertices[Group],MATCH(Edges[[#This Row],[Vertex 1]],GroupVertices[Vertex],0)),1,1,"")</f>
        <v>7</v>
      </c>
      <c r="BC652" s="80" t="str">
        <f>REPLACE(INDEX(GroupVertices[Group],MATCH(Edges[[#This Row],[Vertex 2]],GroupVertices[Vertex],0)),1,1,"")</f>
        <v>7</v>
      </c>
    </row>
    <row r="653" spans="1:55" ht="15">
      <c r="A653" s="66" t="s">
        <v>334</v>
      </c>
      <c r="B653" s="66" t="s">
        <v>333</v>
      </c>
      <c r="C653" s="67" t="s">
        <v>3308</v>
      </c>
      <c r="D653" s="68">
        <v>3.466666666666667</v>
      </c>
      <c r="E653" s="69" t="s">
        <v>136</v>
      </c>
      <c r="F653" s="70">
        <v>33.46666666666667</v>
      </c>
      <c r="G653" s="67"/>
      <c r="H653" s="71"/>
      <c r="I653" s="72"/>
      <c r="J653" s="72"/>
      <c r="K653" s="34"/>
      <c r="L653" s="79">
        <v>653</v>
      </c>
      <c r="M653" s="79"/>
      <c r="N653" s="74"/>
      <c r="O653" s="81" t="s">
        <v>395</v>
      </c>
      <c r="P653" s="83">
        <v>43657.583078703705</v>
      </c>
      <c r="Q653" s="81" t="s">
        <v>562</v>
      </c>
      <c r="R653" s="81"/>
      <c r="S653" s="81"/>
      <c r="T653" s="81"/>
      <c r="U653" s="81"/>
      <c r="V653" s="85" t="s">
        <v>1002</v>
      </c>
      <c r="W653" s="83">
        <v>43657.583078703705</v>
      </c>
      <c r="X653" s="85" t="s">
        <v>1255</v>
      </c>
      <c r="Y653" s="81"/>
      <c r="Z653" s="81"/>
      <c r="AA653" s="87" t="s">
        <v>1663</v>
      </c>
      <c r="AB653" s="87" t="s">
        <v>1661</v>
      </c>
      <c r="AC653" s="81" t="b">
        <v>0</v>
      </c>
      <c r="AD653" s="81">
        <v>0</v>
      </c>
      <c r="AE653" s="87" t="s">
        <v>1861</v>
      </c>
      <c r="AF653" s="81" t="b">
        <v>0</v>
      </c>
      <c r="AG653" s="81" t="s">
        <v>1864</v>
      </c>
      <c r="AH653" s="81"/>
      <c r="AI653" s="87" t="s">
        <v>1832</v>
      </c>
      <c r="AJ653" s="81" t="b">
        <v>0</v>
      </c>
      <c r="AK653" s="81">
        <v>0</v>
      </c>
      <c r="AL653" s="87" t="s">
        <v>1832</v>
      </c>
      <c r="AM653" s="81" t="s">
        <v>1879</v>
      </c>
      <c r="AN653" s="81" t="b">
        <v>0</v>
      </c>
      <c r="AO653" s="87" t="s">
        <v>1661</v>
      </c>
      <c r="AP653" s="81" t="s">
        <v>176</v>
      </c>
      <c r="AQ653" s="81">
        <v>0</v>
      </c>
      <c r="AR653" s="81">
        <v>0</v>
      </c>
      <c r="AS653" s="81"/>
      <c r="AT653" s="81"/>
      <c r="AU653" s="81"/>
      <c r="AV653" s="81"/>
      <c r="AW653" s="81"/>
      <c r="AX653" s="81"/>
      <c r="AY653" s="81"/>
      <c r="AZ653" s="81"/>
      <c r="BA653">
        <v>2</v>
      </c>
      <c r="BB653" s="80" t="str">
        <f>REPLACE(INDEX(GroupVertices[Group],MATCH(Edges[[#This Row],[Vertex 1]],GroupVertices[Vertex],0)),1,1,"")</f>
        <v>7</v>
      </c>
      <c r="BC653" s="80" t="str">
        <f>REPLACE(INDEX(GroupVertices[Group],MATCH(Edges[[#This Row],[Vertex 2]],GroupVertices[Vertex],0)),1,1,"")</f>
        <v>7</v>
      </c>
    </row>
    <row r="654" spans="1:55" ht="15">
      <c r="A654" s="66" t="s">
        <v>334</v>
      </c>
      <c r="B654" s="66" t="s">
        <v>333</v>
      </c>
      <c r="C654" s="67" t="s">
        <v>3307</v>
      </c>
      <c r="D654" s="68">
        <v>3</v>
      </c>
      <c r="E654" s="69" t="s">
        <v>132</v>
      </c>
      <c r="F654" s="70">
        <v>35</v>
      </c>
      <c r="G654" s="67"/>
      <c r="H654" s="71"/>
      <c r="I654" s="72"/>
      <c r="J654" s="72"/>
      <c r="K654" s="34"/>
      <c r="L654" s="79">
        <v>654</v>
      </c>
      <c r="M654" s="79"/>
      <c r="N654" s="74"/>
      <c r="O654" s="81" t="s">
        <v>394</v>
      </c>
      <c r="P654" s="83">
        <v>43657.59361111111</v>
      </c>
      <c r="Q654" s="81" t="s">
        <v>563</v>
      </c>
      <c r="R654" s="81"/>
      <c r="S654" s="81"/>
      <c r="T654" s="81"/>
      <c r="U654" s="81"/>
      <c r="V654" s="85" t="s">
        <v>1002</v>
      </c>
      <c r="W654" s="83">
        <v>43657.59361111111</v>
      </c>
      <c r="X654" s="85" t="s">
        <v>1256</v>
      </c>
      <c r="Y654" s="81"/>
      <c r="Z654" s="81"/>
      <c r="AA654" s="87" t="s">
        <v>1664</v>
      </c>
      <c r="AB654" s="81"/>
      <c r="AC654" s="81" t="b">
        <v>0</v>
      </c>
      <c r="AD654" s="81">
        <v>0</v>
      </c>
      <c r="AE654" s="87" t="s">
        <v>1832</v>
      </c>
      <c r="AF654" s="81" t="b">
        <v>0</v>
      </c>
      <c r="AG654" s="81" t="s">
        <v>1864</v>
      </c>
      <c r="AH654" s="81"/>
      <c r="AI654" s="87" t="s">
        <v>1832</v>
      </c>
      <c r="AJ654" s="81" t="b">
        <v>0</v>
      </c>
      <c r="AK654" s="81">
        <v>2</v>
      </c>
      <c r="AL654" s="87" t="s">
        <v>1563</v>
      </c>
      <c r="AM654" s="81" t="s">
        <v>1879</v>
      </c>
      <c r="AN654" s="81" t="b">
        <v>0</v>
      </c>
      <c r="AO654" s="87" t="s">
        <v>1563</v>
      </c>
      <c r="AP654" s="81" t="s">
        <v>176</v>
      </c>
      <c r="AQ654" s="81">
        <v>0</v>
      </c>
      <c r="AR654" s="81">
        <v>0</v>
      </c>
      <c r="AS654" s="81"/>
      <c r="AT654" s="81"/>
      <c r="AU654" s="81"/>
      <c r="AV654" s="81"/>
      <c r="AW654" s="81"/>
      <c r="AX654" s="81"/>
      <c r="AY654" s="81"/>
      <c r="AZ654" s="81"/>
      <c r="BA654">
        <v>1</v>
      </c>
      <c r="BB654" s="80" t="str">
        <f>REPLACE(INDEX(GroupVertices[Group],MATCH(Edges[[#This Row],[Vertex 1]],GroupVertices[Vertex],0)),1,1,"")</f>
        <v>7</v>
      </c>
      <c r="BC654" s="80" t="str">
        <f>REPLACE(INDEX(GroupVertices[Group],MATCH(Edges[[#This Row],[Vertex 2]],GroupVertices[Vertex],0)),1,1,"")</f>
        <v>7</v>
      </c>
    </row>
    <row r="655" spans="1:55" ht="15">
      <c r="A655" s="66" t="s">
        <v>301</v>
      </c>
      <c r="B655" s="66" t="s">
        <v>333</v>
      </c>
      <c r="C655" s="67" t="s">
        <v>3307</v>
      </c>
      <c r="D655" s="68">
        <v>3</v>
      </c>
      <c r="E655" s="69" t="s">
        <v>132</v>
      </c>
      <c r="F655" s="70">
        <v>35</v>
      </c>
      <c r="G655" s="67"/>
      <c r="H655" s="71"/>
      <c r="I655" s="72"/>
      <c r="J655" s="72"/>
      <c r="K655" s="34"/>
      <c r="L655" s="79">
        <v>655</v>
      </c>
      <c r="M655" s="79"/>
      <c r="N655" s="74"/>
      <c r="O655" s="81" t="s">
        <v>394</v>
      </c>
      <c r="P655" s="83">
        <v>43657.58555555555</v>
      </c>
      <c r="Q655" s="81" t="s">
        <v>483</v>
      </c>
      <c r="R655" s="85" t="s">
        <v>699</v>
      </c>
      <c r="S655" s="81" t="s">
        <v>757</v>
      </c>
      <c r="T655" s="81"/>
      <c r="U655" s="81"/>
      <c r="V655" s="85" t="s">
        <v>972</v>
      </c>
      <c r="W655" s="83">
        <v>43657.58555555555</v>
      </c>
      <c r="X655" s="85" t="s">
        <v>1155</v>
      </c>
      <c r="Y655" s="81"/>
      <c r="Z655" s="81"/>
      <c r="AA655" s="87" t="s">
        <v>1563</v>
      </c>
      <c r="AB655" s="87" t="s">
        <v>1663</v>
      </c>
      <c r="AC655" s="81" t="b">
        <v>0</v>
      </c>
      <c r="AD655" s="81">
        <v>1</v>
      </c>
      <c r="AE655" s="87" t="s">
        <v>1854</v>
      </c>
      <c r="AF655" s="81" t="b">
        <v>0</v>
      </c>
      <c r="AG655" s="81" t="s">
        <v>1864</v>
      </c>
      <c r="AH655" s="81"/>
      <c r="AI655" s="87" t="s">
        <v>1832</v>
      </c>
      <c r="AJ655" s="81" t="b">
        <v>0</v>
      </c>
      <c r="AK655" s="81">
        <v>2</v>
      </c>
      <c r="AL655" s="87" t="s">
        <v>1832</v>
      </c>
      <c r="AM655" s="81" t="s">
        <v>1879</v>
      </c>
      <c r="AN655" s="81" t="b">
        <v>0</v>
      </c>
      <c r="AO655" s="87" t="s">
        <v>1663</v>
      </c>
      <c r="AP655" s="81" t="s">
        <v>176</v>
      </c>
      <c r="AQ655" s="81">
        <v>0</v>
      </c>
      <c r="AR655" s="81">
        <v>0</v>
      </c>
      <c r="AS655" s="81"/>
      <c r="AT655" s="81"/>
      <c r="AU655" s="81"/>
      <c r="AV655" s="81"/>
      <c r="AW655" s="81"/>
      <c r="AX655" s="81"/>
      <c r="AY655" s="81"/>
      <c r="AZ655" s="81"/>
      <c r="BA655">
        <v>1</v>
      </c>
      <c r="BB655" s="80" t="str">
        <f>REPLACE(INDEX(GroupVertices[Group],MATCH(Edges[[#This Row],[Vertex 1]],GroupVertices[Vertex],0)),1,1,"")</f>
        <v>7</v>
      </c>
      <c r="BC655" s="80" t="str">
        <f>REPLACE(INDEX(GroupVertices[Group],MATCH(Edges[[#This Row],[Vertex 2]],GroupVertices[Vertex],0)),1,1,"")</f>
        <v>7</v>
      </c>
    </row>
    <row r="656" spans="1:55" ht="15">
      <c r="A656" s="66" t="s">
        <v>303</v>
      </c>
      <c r="B656" s="66" t="s">
        <v>333</v>
      </c>
      <c r="C656" s="67" t="s">
        <v>3307</v>
      </c>
      <c r="D656" s="68">
        <v>3</v>
      </c>
      <c r="E656" s="69" t="s">
        <v>132</v>
      </c>
      <c r="F656" s="70">
        <v>35</v>
      </c>
      <c r="G656" s="67"/>
      <c r="H656" s="71"/>
      <c r="I656" s="72"/>
      <c r="J656" s="72"/>
      <c r="K656" s="34"/>
      <c r="L656" s="79">
        <v>656</v>
      </c>
      <c r="M656" s="79"/>
      <c r="N656" s="74"/>
      <c r="O656" s="81" t="s">
        <v>394</v>
      </c>
      <c r="P656" s="83">
        <v>43657.66320601852</v>
      </c>
      <c r="Q656" s="81" t="s">
        <v>563</v>
      </c>
      <c r="R656" s="81"/>
      <c r="S656" s="81"/>
      <c r="T656" s="81"/>
      <c r="U656" s="81"/>
      <c r="V656" s="85" t="s">
        <v>974</v>
      </c>
      <c r="W656" s="83">
        <v>43657.66320601852</v>
      </c>
      <c r="X656" s="85" t="s">
        <v>1257</v>
      </c>
      <c r="Y656" s="81"/>
      <c r="Z656" s="81"/>
      <c r="AA656" s="87" t="s">
        <v>1665</v>
      </c>
      <c r="AB656" s="81"/>
      <c r="AC656" s="81" t="b">
        <v>0</v>
      </c>
      <c r="AD656" s="81">
        <v>0</v>
      </c>
      <c r="AE656" s="87" t="s">
        <v>1832</v>
      </c>
      <c r="AF656" s="81" t="b">
        <v>0</v>
      </c>
      <c r="AG656" s="81" t="s">
        <v>1864</v>
      </c>
      <c r="AH656" s="81"/>
      <c r="AI656" s="87" t="s">
        <v>1832</v>
      </c>
      <c r="AJ656" s="81" t="b">
        <v>0</v>
      </c>
      <c r="AK656" s="81">
        <v>2</v>
      </c>
      <c r="AL656" s="87" t="s">
        <v>1563</v>
      </c>
      <c r="AM656" s="81" t="s">
        <v>1879</v>
      </c>
      <c r="AN656" s="81" t="b">
        <v>0</v>
      </c>
      <c r="AO656" s="87" t="s">
        <v>1563</v>
      </c>
      <c r="AP656" s="81" t="s">
        <v>176</v>
      </c>
      <c r="AQ656" s="81">
        <v>0</v>
      </c>
      <c r="AR656" s="81">
        <v>0</v>
      </c>
      <c r="AS656" s="81"/>
      <c r="AT656" s="81"/>
      <c r="AU656" s="81"/>
      <c r="AV656" s="81"/>
      <c r="AW656" s="81"/>
      <c r="AX656" s="81"/>
      <c r="AY656" s="81"/>
      <c r="AZ656" s="81"/>
      <c r="BA656">
        <v>1</v>
      </c>
      <c r="BB656" s="80" t="str">
        <f>REPLACE(INDEX(GroupVertices[Group],MATCH(Edges[[#This Row],[Vertex 1]],GroupVertices[Vertex],0)),1,1,"")</f>
        <v>1</v>
      </c>
      <c r="BC656" s="80" t="str">
        <f>REPLACE(INDEX(GroupVertices[Group],MATCH(Edges[[#This Row],[Vertex 2]],GroupVertices[Vertex],0)),1,1,"")</f>
        <v>7</v>
      </c>
    </row>
    <row r="657" spans="1:55" ht="15">
      <c r="A657" s="66" t="s">
        <v>334</v>
      </c>
      <c r="B657" s="66" t="s">
        <v>303</v>
      </c>
      <c r="C657" s="67" t="s">
        <v>3309</v>
      </c>
      <c r="D657" s="68">
        <v>4.4</v>
      </c>
      <c r="E657" s="69" t="s">
        <v>136</v>
      </c>
      <c r="F657" s="70">
        <v>30.4</v>
      </c>
      <c r="G657" s="67"/>
      <c r="H657" s="71"/>
      <c r="I657" s="72"/>
      <c r="J657" s="72"/>
      <c r="K657" s="34"/>
      <c r="L657" s="79">
        <v>657</v>
      </c>
      <c r="M657" s="79"/>
      <c r="N657" s="74"/>
      <c r="O657" s="81" t="s">
        <v>394</v>
      </c>
      <c r="P657" s="83">
        <v>43657.562893518516</v>
      </c>
      <c r="Q657" s="81" t="s">
        <v>565</v>
      </c>
      <c r="R657" s="81"/>
      <c r="S657" s="81"/>
      <c r="T657" s="81"/>
      <c r="U657" s="81"/>
      <c r="V657" s="85" t="s">
        <v>1002</v>
      </c>
      <c r="W657" s="83">
        <v>43657.562893518516</v>
      </c>
      <c r="X657" s="85" t="s">
        <v>1259</v>
      </c>
      <c r="Y657" s="81"/>
      <c r="Z657" s="81"/>
      <c r="AA657" s="87" t="s">
        <v>1667</v>
      </c>
      <c r="AB657" s="87" t="s">
        <v>1668</v>
      </c>
      <c r="AC657" s="81" t="b">
        <v>0</v>
      </c>
      <c r="AD657" s="81">
        <v>1</v>
      </c>
      <c r="AE657" s="87" t="s">
        <v>1862</v>
      </c>
      <c r="AF657" s="81" t="b">
        <v>0</v>
      </c>
      <c r="AG657" s="81" t="s">
        <v>1864</v>
      </c>
      <c r="AH657" s="81"/>
      <c r="AI657" s="87" t="s">
        <v>1832</v>
      </c>
      <c r="AJ657" s="81" t="b">
        <v>0</v>
      </c>
      <c r="AK657" s="81">
        <v>0</v>
      </c>
      <c r="AL657" s="87" t="s">
        <v>1832</v>
      </c>
      <c r="AM657" s="81" t="s">
        <v>1879</v>
      </c>
      <c r="AN657" s="81" t="b">
        <v>0</v>
      </c>
      <c r="AO657" s="87" t="s">
        <v>1668</v>
      </c>
      <c r="AP657" s="81" t="s">
        <v>176</v>
      </c>
      <c r="AQ657" s="81">
        <v>0</v>
      </c>
      <c r="AR657" s="81">
        <v>0</v>
      </c>
      <c r="AS657" s="81"/>
      <c r="AT657" s="81"/>
      <c r="AU657" s="81"/>
      <c r="AV657" s="81"/>
      <c r="AW657" s="81"/>
      <c r="AX657" s="81"/>
      <c r="AY657" s="81"/>
      <c r="AZ657" s="81"/>
      <c r="BA657">
        <v>4</v>
      </c>
      <c r="BB657" s="80" t="str">
        <f>REPLACE(INDEX(GroupVertices[Group],MATCH(Edges[[#This Row],[Vertex 1]],GroupVertices[Vertex],0)),1,1,"")</f>
        <v>7</v>
      </c>
      <c r="BC657" s="80" t="str">
        <f>REPLACE(INDEX(GroupVertices[Group],MATCH(Edges[[#This Row],[Vertex 2]],GroupVertices[Vertex],0)),1,1,"")</f>
        <v>1</v>
      </c>
    </row>
    <row r="658" spans="1:55" ht="15">
      <c r="A658" s="66" t="s">
        <v>334</v>
      </c>
      <c r="B658" s="66" t="s">
        <v>301</v>
      </c>
      <c r="C658" s="67" t="s">
        <v>3307</v>
      </c>
      <c r="D658" s="68">
        <v>3</v>
      </c>
      <c r="E658" s="69" t="s">
        <v>132</v>
      </c>
      <c r="F658" s="70">
        <v>35</v>
      </c>
      <c r="G658" s="67"/>
      <c r="H658" s="71"/>
      <c r="I658" s="72"/>
      <c r="J658" s="72"/>
      <c r="K658" s="34"/>
      <c r="L658" s="79">
        <v>658</v>
      </c>
      <c r="M658" s="79"/>
      <c r="N658" s="74"/>
      <c r="O658" s="81" t="s">
        <v>395</v>
      </c>
      <c r="P658" s="83">
        <v>43657.562893518516</v>
      </c>
      <c r="Q658" s="81" t="s">
        <v>565</v>
      </c>
      <c r="R658" s="81"/>
      <c r="S658" s="81"/>
      <c r="T658" s="81"/>
      <c r="U658" s="81"/>
      <c r="V658" s="85" t="s">
        <v>1002</v>
      </c>
      <c r="W658" s="83">
        <v>43657.562893518516</v>
      </c>
      <c r="X658" s="85" t="s">
        <v>1259</v>
      </c>
      <c r="Y658" s="81"/>
      <c r="Z658" s="81"/>
      <c r="AA658" s="87" t="s">
        <v>1667</v>
      </c>
      <c r="AB658" s="87" t="s">
        <v>1668</v>
      </c>
      <c r="AC658" s="81" t="b">
        <v>0</v>
      </c>
      <c r="AD658" s="81">
        <v>1</v>
      </c>
      <c r="AE658" s="87" t="s">
        <v>1862</v>
      </c>
      <c r="AF658" s="81" t="b">
        <v>0</v>
      </c>
      <c r="AG658" s="81" t="s">
        <v>1864</v>
      </c>
      <c r="AH658" s="81"/>
      <c r="AI658" s="87" t="s">
        <v>1832</v>
      </c>
      <c r="AJ658" s="81" t="b">
        <v>0</v>
      </c>
      <c r="AK658" s="81">
        <v>0</v>
      </c>
      <c r="AL658" s="87" t="s">
        <v>1832</v>
      </c>
      <c r="AM658" s="81" t="s">
        <v>1879</v>
      </c>
      <c r="AN658" s="81" t="b">
        <v>0</v>
      </c>
      <c r="AO658" s="87" t="s">
        <v>1668</v>
      </c>
      <c r="AP658" s="81" t="s">
        <v>176</v>
      </c>
      <c r="AQ658" s="81">
        <v>0</v>
      </c>
      <c r="AR658" s="81">
        <v>0</v>
      </c>
      <c r="AS658" s="81"/>
      <c r="AT658" s="81"/>
      <c r="AU658" s="81"/>
      <c r="AV658" s="81"/>
      <c r="AW658" s="81"/>
      <c r="AX658" s="81"/>
      <c r="AY658" s="81"/>
      <c r="AZ658" s="81"/>
      <c r="BA658">
        <v>1</v>
      </c>
      <c r="BB658" s="80" t="str">
        <f>REPLACE(INDEX(GroupVertices[Group],MATCH(Edges[[#This Row],[Vertex 1]],GroupVertices[Vertex],0)),1,1,"")</f>
        <v>7</v>
      </c>
      <c r="BC658" s="80" t="str">
        <f>REPLACE(INDEX(GroupVertices[Group],MATCH(Edges[[#This Row],[Vertex 2]],GroupVertices[Vertex],0)),1,1,"")</f>
        <v>7</v>
      </c>
    </row>
    <row r="659" spans="1:55" ht="15">
      <c r="A659" s="66" t="s">
        <v>334</v>
      </c>
      <c r="B659" s="66" t="s">
        <v>303</v>
      </c>
      <c r="C659" s="67" t="s">
        <v>3309</v>
      </c>
      <c r="D659" s="68">
        <v>4.4</v>
      </c>
      <c r="E659" s="69" t="s">
        <v>136</v>
      </c>
      <c r="F659" s="70">
        <v>30.4</v>
      </c>
      <c r="G659" s="67"/>
      <c r="H659" s="71"/>
      <c r="I659" s="72"/>
      <c r="J659" s="72"/>
      <c r="K659" s="34"/>
      <c r="L659" s="79">
        <v>659</v>
      </c>
      <c r="M659" s="79"/>
      <c r="N659" s="74"/>
      <c r="O659" s="81" t="s">
        <v>394</v>
      </c>
      <c r="P659" s="83">
        <v>43657.56899305555</v>
      </c>
      <c r="Q659" s="81" t="s">
        <v>561</v>
      </c>
      <c r="R659" s="81"/>
      <c r="S659" s="81"/>
      <c r="T659" s="81"/>
      <c r="U659" s="81"/>
      <c r="V659" s="85" t="s">
        <v>1002</v>
      </c>
      <c r="W659" s="83">
        <v>43657.56899305555</v>
      </c>
      <c r="X659" s="85" t="s">
        <v>1254</v>
      </c>
      <c r="Y659" s="81"/>
      <c r="Z659" s="81"/>
      <c r="AA659" s="87" t="s">
        <v>1662</v>
      </c>
      <c r="AB659" s="87" t="s">
        <v>1666</v>
      </c>
      <c r="AC659" s="81" t="b">
        <v>0</v>
      </c>
      <c r="AD659" s="81">
        <v>1</v>
      </c>
      <c r="AE659" s="87" t="s">
        <v>1861</v>
      </c>
      <c r="AF659" s="81" t="b">
        <v>0</v>
      </c>
      <c r="AG659" s="81" t="s">
        <v>1864</v>
      </c>
      <c r="AH659" s="81"/>
      <c r="AI659" s="87" t="s">
        <v>1832</v>
      </c>
      <c r="AJ659" s="81" t="b">
        <v>0</v>
      </c>
      <c r="AK659" s="81">
        <v>0</v>
      </c>
      <c r="AL659" s="87" t="s">
        <v>1832</v>
      </c>
      <c r="AM659" s="81" t="s">
        <v>1879</v>
      </c>
      <c r="AN659" s="81" t="b">
        <v>0</v>
      </c>
      <c r="AO659" s="87" t="s">
        <v>1666</v>
      </c>
      <c r="AP659" s="81" t="s">
        <v>176</v>
      </c>
      <c r="AQ659" s="81">
        <v>0</v>
      </c>
      <c r="AR659" s="81">
        <v>0</v>
      </c>
      <c r="AS659" s="81"/>
      <c r="AT659" s="81"/>
      <c r="AU659" s="81"/>
      <c r="AV659" s="81"/>
      <c r="AW659" s="81"/>
      <c r="AX659" s="81"/>
      <c r="AY659" s="81"/>
      <c r="AZ659" s="81"/>
      <c r="BA659">
        <v>4</v>
      </c>
      <c r="BB659" s="80" t="str">
        <f>REPLACE(INDEX(GroupVertices[Group],MATCH(Edges[[#This Row],[Vertex 1]],GroupVertices[Vertex],0)),1,1,"")</f>
        <v>7</v>
      </c>
      <c r="BC659" s="80" t="str">
        <f>REPLACE(INDEX(GroupVertices[Group],MATCH(Edges[[#This Row],[Vertex 2]],GroupVertices[Vertex],0)),1,1,"")</f>
        <v>1</v>
      </c>
    </row>
    <row r="660" spans="1:55" ht="15">
      <c r="A660" s="66" t="s">
        <v>334</v>
      </c>
      <c r="B660" s="66" t="s">
        <v>301</v>
      </c>
      <c r="C660" s="67" t="s">
        <v>3310</v>
      </c>
      <c r="D660" s="68">
        <v>3.9333333333333336</v>
      </c>
      <c r="E660" s="69" t="s">
        <v>136</v>
      </c>
      <c r="F660" s="70">
        <v>31.933333333333334</v>
      </c>
      <c r="G660" s="67"/>
      <c r="H660" s="71"/>
      <c r="I660" s="72"/>
      <c r="J660" s="72"/>
      <c r="K660" s="34"/>
      <c r="L660" s="79">
        <v>660</v>
      </c>
      <c r="M660" s="79"/>
      <c r="N660" s="74"/>
      <c r="O660" s="81" t="s">
        <v>394</v>
      </c>
      <c r="P660" s="83">
        <v>43657.56899305555</v>
      </c>
      <c r="Q660" s="81" t="s">
        <v>561</v>
      </c>
      <c r="R660" s="81"/>
      <c r="S660" s="81"/>
      <c r="T660" s="81"/>
      <c r="U660" s="81"/>
      <c r="V660" s="85" t="s">
        <v>1002</v>
      </c>
      <c r="W660" s="83">
        <v>43657.56899305555</v>
      </c>
      <c r="X660" s="85" t="s">
        <v>1254</v>
      </c>
      <c r="Y660" s="81"/>
      <c r="Z660" s="81"/>
      <c r="AA660" s="87" t="s">
        <v>1662</v>
      </c>
      <c r="AB660" s="87" t="s">
        <v>1666</v>
      </c>
      <c r="AC660" s="81" t="b">
        <v>0</v>
      </c>
      <c r="AD660" s="81">
        <v>1</v>
      </c>
      <c r="AE660" s="87" t="s">
        <v>1861</v>
      </c>
      <c r="AF660" s="81" t="b">
        <v>0</v>
      </c>
      <c r="AG660" s="81" t="s">
        <v>1864</v>
      </c>
      <c r="AH660" s="81"/>
      <c r="AI660" s="87" t="s">
        <v>1832</v>
      </c>
      <c r="AJ660" s="81" t="b">
        <v>0</v>
      </c>
      <c r="AK660" s="81">
        <v>0</v>
      </c>
      <c r="AL660" s="87" t="s">
        <v>1832</v>
      </c>
      <c r="AM660" s="81" t="s">
        <v>1879</v>
      </c>
      <c r="AN660" s="81" t="b">
        <v>0</v>
      </c>
      <c r="AO660" s="87" t="s">
        <v>1666</v>
      </c>
      <c r="AP660" s="81" t="s">
        <v>176</v>
      </c>
      <c r="AQ660" s="81">
        <v>0</v>
      </c>
      <c r="AR660" s="81">
        <v>0</v>
      </c>
      <c r="AS660" s="81"/>
      <c r="AT660" s="81"/>
      <c r="AU660" s="81"/>
      <c r="AV660" s="81"/>
      <c r="AW660" s="81"/>
      <c r="AX660" s="81"/>
      <c r="AY660" s="81"/>
      <c r="AZ660" s="81"/>
      <c r="BA660">
        <v>3</v>
      </c>
      <c r="BB660" s="80" t="str">
        <f>REPLACE(INDEX(GroupVertices[Group],MATCH(Edges[[#This Row],[Vertex 1]],GroupVertices[Vertex],0)),1,1,"")</f>
        <v>7</v>
      </c>
      <c r="BC660" s="80" t="str">
        <f>REPLACE(INDEX(GroupVertices[Group],MATCH(Edges[[#This Row],[Vertex 2]],GroupVertices[Vertex],0)),1,1,"")</f>
        <v>7</v>
      </c>
    </row>
    <row r="661" spans="1:55" ht="15">
      <c r="A661" s="66" t="s">
        <v>334</v>
      </c>
      <c r="B661" s="66" t="s">
        <v>303</v>
      </c>
      <c r="C661" s="67" t="s">
        <v>3309</v>
      </c>
      <c r="D661" s="68">
        <v>4.4</v>
      </c>
      <c r="E661" s="69" t="s">
        <v>136</v>
      </c>
      <c r="F661" s="70">
        <v>30.4</v>
      </c>
      <c r="G661" s="67"/>
      <c r="H661" s="71"/>
      <c r="I661" s="72"/>
      <c r="J661" s="72"/>
      <c r="K661" s="34"/>
      <c r="L661" s="79">
        <v>661</v>
      </c>
      <c r="M661" s="79"/>
      <c r="N661" s="74"/>
      <c r="O661" s="81" t="s">
        <v>394</v>
      </c>
      <c r="P661" s="83">
        <v>43657.583078703705</v>
      </c>
      <c r="Q661" s="81" t="s">
        <v>562</v>
      </c>
      <c r="R661" s="81"/>
      <c r="S661" s="81"/>
      <c r="T661" s="81"/>
      <c r="U661" s="81"/>
      <c r="V661" s="85" t="s">
        <v>1002</v>
      </c>
      <c r="W661" s="83">
        <v>43657.583078703705</v>
      </c>
      <c r="X661" s="85" t="s">
        <v>1255</v>
      </c>
      <c r="Y661" s="81"/>
      <c r="Z661" s="81"/>
      <c r="AA661" s="87" t="s">
        <v>1663</v>
      </c>
      <c r="AB661" s="87" t="s">
        <v>1661</v>
      </c>
      <c r="AC661" s="81" t="b">
        <v>0</v>
      </c>
      <c r="AD661" s="81">
        <v>0</v>
      </c>
      <c r="AE661" s="87" t="s">
        <v>1861</v>
      </c>
      <c r="AF661" s="81" t="b">
        <v>0</v>
      </c>
      <c r="AG661" s="81" t="s">
        <v>1864</v>
      </c>
      <c r="AH661" s="81"/>
      <c r="AI661" s="87" t="s">
        <v>1832</v>
      </c>
      <c r="AJ661" s="81" t="b">
        <v>0</v>
      </c>
      <c r="AK661" s="81">
        <v>0</v>
      </c>
      <c r="AL661" s="87" t="s">
        <v>1832</v>
      </c>
      <c r="AM661" s="81" t="s">
        <v>1879</v>
      </c>
      <c r="AN661" s="81" t="b">
        <v>0</v>
      </c>
      <c r="AO661" s="87" t="s">
        <v>1661</v>
      </c>
      <c r="AP661" s="81" t="s">
        <v>176</v>
      </c>
      <c r="AQ661" s="81">
        <v>0</v>
      </c>
      <c r="AR661" s="81">
        <v>0</v>
      </c>
      <c r="AS661" s="81"/>
      <c r="AT661" s="81"/>
      <c r="AU661" s="81"/>
      <c r="AV661" s="81"/>
      <c r="AW661" s="81"/>
      <c r="AX661" s="81"/>
      <c r="AY661" s="81"/>
      <c r="AZ661" s="81"/>
      <c r="BA661">
        <v>4</v>
      </c>
      <c r="BB661" s="80" t="str">
        <f>REPLACE(INDEX(GroupVertices[Group],MATCH(Edges[[#This Row],[Vertex 1]],GroupVertices[Vertex],0)),1,1,"")</f>
        <v>7</v>
      </c>
      <c r="BC661" s="80" t="str">
        <f>REPLACE(INDEX(GroupVertices[Group],MATCH(Edges[[#This Row],[Vertex 2]],GroupVertices[Vertex],0)),1,1,"")</f>
        <v>1</v>
      </c>
    </row>
    <row r="662" spans="1:55" ht="15">
      <c r="A662" s="66" t="s">
        <v>334</v>
      </c>
      <c r="B662" s="66" t="s">
        <v>301</v>
      </c>
      <c r="C662" s="67" t="s">
        <v>3310</v>
      </c>
      <c r="D662" s="68">
        <v>3.9333333333333336</v>
      </c>
      <c r="E662" s="69" t="s">
        <v>136</v>
      </c>
      <c r="F662" s="70">
        <v>31.933333333333334</v>
      </c>
      <c r="G662" s="67"/>
      <c r="H662" s="71"/>
      <c r="I662" s="72"/>
      <c r="J662" s="72"/>
      <c r="K662" s="34"/>
      <c r="L662" s="79">
        <v>662</v>
      </c>
      <c r="M662" s="79"/>
      <c r="N662" s="74"/>
      <c r="O662" s="81" t="s">
        <v>394</v>
      </c>
      <c r="P662" s="83">
        <v>43657.583078703705</v>
      </c>
      <c r="Q662" s="81" t="s">
        <v>562</v>
      </c>
      <c r="R662" s="81"/>
      <c r="S662" s="81"/>
      <c r="T662" s="81"/>
      <c r="U662" s="81"/>
      <c r="V662" s="85" t="s">
        <v>1002</v>
      </c>
      <c r="W662" s="83">
        <v>43657.583078703705</v>
      </c>
      <c r="X662" s="85" t="s">
        <v>1255</v>
      </c>
      <c r="Y662" s="81"/>
      <c r="Z662" s="81"/>
      <c r="AA662" s="87" t="s">
        <v>1663</v>
      </c>
      <c r="AB662" s="87" t="s">
        <v>1661</v>
      </c>
      <c r="AC662" s="81" t="b">
        <v>0</v>
      </c>
      <c r="AD662" s="81">
        <v>0</v>
      </c>
      <c r="AE662" s="87" t="s">
        <v>1861</v>
      </c>
      <c r="AF662" s="81" t="b">
        <v>0</v>
      </c>
      <c r="AG662" s="81" t="s">
        <v>1864</v>
      </c>
      <c r="AH662" s="81"/>
      <c r="AI662" s="87" t="s">
        <v>1832</v>
      </c>
      <c r="AJ662" s="81" t="b">
        <v>0</v>
      </c>
      <c r="AK662" s="81">
        <v>0</v>
      </c>
      <c r="AL662" s="87" t="s">
        <v>1832</v>
      </c>
      <c r="AM662" s="81" t="s">
        <v>1879</v>
      </c>
      <c r="AN662" s="81" t="b">
        <v>0</v>
      </c>
      <c r="AO662" s="87" t="s">
        <v>1661</v>
      </c>
      <c r="AP662" s="81" t="s">
        <v>176</v>
      </c>
      <c r="AQ662" s="81">
        <v>0</v>
      </c>
      <c r="AR662" s="81">
        <v>0</v>
      </c>
      <c r="AS662" s="81"/>
      <c r="AT662" s="81"/>
      <c r="AU662" s="81"/>
      <c r="AV662" s="81"/>
      <c r="AW662" s="81"/>
      <c r="AX662" s="81"/>
      <c r="AY662" s="81"/>
      <c r="AZ662" s="81"/>
      <c r="BA662">
        <v>3</v>
      </c>
      <c r="BB662" s="80" t="str">
        <f>REPLACE(INDEX(GroupVertices[Group],MATCH(Edges[[#This Row],[Vertex 1]],GroupVertices[Vertex],0)),1,1,"")</f>
        <v>7</v>
      </c>
      <c r="BC662" s="80" t="str">
        <f>REPLACE(INDEX(GroupVertices[Group],MATCH(Edges[[#This Row],[Vertex 2]],GroupVertices[Vertex],0)),1,1,"")</f>
        <v>7</v>
      </c>
    </row>
    <row r="663" spans="1:55" ht="15">
      <c r="A663" s="66" t="s">
        <v>334</v>
      </c>
      <c r="B663" s="66" t="s">
        <v>303</v>
      </c>
      <c r="C663" s="67" t="s">
        <v>3309</v>
      </c>
      <c r="D663" s="68">
        <v>4.4</v>
      </c>
      <c r="E663" s="69" t="s">
        <v>136</v>
      </c>
      <c r="F663" s="70">
        <v>30.4</v>
      </c>
      <c r="G663" s="67"/>
      <c r="H663" s="71"/>
      <c r="I663" s="72"/>
      <c r="J663" s="72"/>
      <c r="K663" s="34"/>
      <c r="L663" s="79">
        <v>663</v>
      </c>
      <c r="M663" s="79"/>
      <c r="N663" s="74"/>
      <c r="O663" s="81" t="s">
        <v>394</v>
      </c>
      <c r="P663" s="83">
        <v>43657.59361111111</v>
      </c>
      <c r="Q663" s="81" t="s">
        <v>563</v>
      </c>
      <c r="R663" s="81"/>
      <c r="S663" s="81"/>
      <c r="T663" s="81"/>
      <c r="U663" s="81"/>
      <c r="V663" s="85" t="s">
        <v>1002</v>
      </c>
      <c r="W663" s="83">
        <v>43657.59361111111</v>
      </c>
      <c r="X663" s="85" t="s">
        <v>1256</v>
      </c>
      <c r="Y663" s="81"/>
      <c r="Z663" s="81"/>
      <c r="AA663" s="87" t="s">
        <v>1664</v>
      </c>
      <c r="AB663" s="81"/>
      <c r="AC663" s="81" t="b">
        <v>0</v>
      </c>
      <c r="AD663" s="81">
        <v>0</v>
      </c>
      <c r="AE663" s="87" t="s">
        <v>1832</v>
      </c>
      <c r="AF663" s="81" t="b">
        <v>0</v>
      </c>
      <c r="AG663" s="81" t="s">
        <v>1864</v>
      </c>
      <c r="AH663" s="81"/>
      <c r="AI663" s="87" t="s">
        <v>1832</v>
      </c>
      <c r="AJ663" s="81" t="b">
        <v>0</v>
      </c>
      <c r="AK663" s="81">
        <v>2</v>
      </c>
      <c r="AL663" s="87" t="s">
        <v>1563</v>
      </c>
      <c r="AM663" s="81" t="s">
        <v>1879</v>
      </c>
      <c r="AN663" s="81" t="b">
        <v>0</v>
      </c>
      <c r="AO663" s="87" t="s">
        <v>1563</v>
      </c>
      <c r="AP663" s="81" t="s">
        <v>176</v>
      </c>
      <c r="AQ663" s="81">
        <v>0</v>
      </c>
      <c r="AR663" s="81">
        <v>0</v>
      </c>
      <c r="AS663" s="81"/>
      <c r="AT663" s="81"/>
      <c r="AU663" s="81"/>
      <c r="AV663" s="81"/>
      <c r="AW663" s="81"/>
      <c r="AX663" s="81"/>
      <c r="AY663" s="81"/>
      <c r="AZ663" s="81"/>
      <c r="BA663">
        <v>4</v>
      </c>
      <c r="BB663" s="80" t="str">
        <f>REPLACE(INDEX(GroupVertices[Group],MATCH(Edges[[#This Row],[Vertex 1]],GroupVertices[Vertex],0)),1,1,"")</f>
        <v>7</v>
      </c>
      <c r="BC663" s="80" t="str">
        <f>REPLACE(INDEX(GroupVertices[Group],MATCH(Edges[[#This Row],[Vertex 2]],GroupVertices[Vertex],0)),1,1,"")</f>
        <v>1</v>
      </c>
    </row>
    <row r="664" spans="1:55" ht="15">
      <c r="A664" s="66" t="s">
        <v>334</v>
      </c>
      <c r="B664" s="66" t="s">
        <v>301</v>
      </c>
      <c r="C664" s="67" t="s">
        <v>3310</v>
      </c>
      <c r="D664" s="68">
        <v>3.9333333333333336</v>
      </c>
      <c r="E664" s="69" t="s">
        <v>136</v>
      </c>
      <c r="F664" s="70">
        <v>31.933333333333334</v>
      </c>
      <c r="G664" s="67"/>
      <c r="H664" s="71"/>
      <c r="I664" s="72"/>
      <c r="J664" s="72"/>
      <c r="K664" s="34"/>
      <c r="L664" s="79">
        <v>664</v>
      </c>
      <c r="M664" s="79"/>
      <c r="N664" s="74"/>
      <c r="O664" s="81" t="s">
        <v>394</v>
      </c>
      <c r="P664" s="83">
        <v>43657.59361111111</v>
      </c>
      <c r="Q664" s="81" t="s">
        <v>563</v>
      </c>
      <c r="R664" s="81"/>
      <c r="S664" s="81"/>
      <c r="T664" s="81"/>
      <c r="U664" s="81"/>
      <c r="V664" s="85" t="s">
        <v>1002</v>
      </c>
      <c r="W664" s="83">
        <v>43657.59361111111</v>
      </c>
      <c r="X664" s="85" t="s">
        <v>1256</v>
      </c>
      <c r="Y664" s="81"/>
      <c r="Z664" s="81"/>
      <c r="AA664" s="87" t="s">
        <v>1664</v>
      </c>
      <c r="AB664" s="81"/>
      <c r="AC664" s="81" t="b">
        <v>0</v>
      </c>
      <c r="AD664" s="81">
        <v>0</v>
      </c>
      <c r="AE664" s="87" t="s">
        <v>1832</v>
      </c>
      <c r="AF664" s="81" t="b">
        <v>0</v>
      </c>
      <c r="AG664" s="81" t="s">
        <v>1864</v>
      </c>
      <c r="AH664" s="81"/>
      <c r="AI664" s="87" t="s">
        <v>1832</v>
      </c>
      <c r="AJ664" s="81" t="b">
        <v>0</v>
      </c>
      <c r="AK664" s="81">
        <v>2</v>
      </c>
      <c r="AL664" s="87" t="s">
        <v>1563</v>
      </c>
      <c r="AM664" s="81" t="s">
        <v>1879</v>
      </c>
      <c r="AN664" s="81" t="b">
        <v>0</v>
      </c>
      <c r="AO664" s="87" t="s">
        <v>1563</v>
      </c>
      <c r="AP664" s="81" t="s">
        <v>176</v>
      </c>
      <c r="AQ664" s="81">
        <v>0</v>
      </c>
      <c r="AR664" s="81">
        <v>0</v>
      </c>
      <c r="AS664" s="81"/>
      <c r="AT664" s="81"/>
      <c r="AU664" s="81"/>
      <c r="AV664" s="81"/>
      <c r="AW664" s="81"/>
      <c r="AX664" s="81"/>
      <c r="AY664" s="81"/>
      <c r="AZ664" s="81"/>
      <c r="BA664">
        <v>3</v>
      </c>
      <c r="BB664" s="80" t="str">
        <f>REPLACE(INDEX(GroupVertices[Group],MATCH(Edges[[#This Row],[Vertex 1]],GroupVertices[Vertex],0)),1,1,"")</f>
        <v>7</v>
      </c>
      <c r="BC664" s="80" t="str">
        <f>REPLACE(INDEX(GroupVertices[Group],MATCH(Edges[[#This Row],[Vertex 2]],GroupVertices[Vertex],0)),1,1,"")</f>
        <v>7</v>
      </c>
    </row>
    <row r="665" spans="1:55" ht="15">
      <c r="A665" s="66" t="s">
        <v>301</v>
      </c>
      <c r="B665" s="66" t="s">
        <v>334</v>
      </c>
      <c r="C665" s="67" t="s">
        <v>3307</v>
      </c>
      <c r="D665" s="68">
        <v>3</v>
      </c>
      <c r="E665" s="69" t="s">
        <v>132</v>
      </c>
      <c r="F665" s="70">
        <v>35</v>
      </c>
      <c r="G665" s="67"/>
      <c r="H665" s="71"/>
      <c r="I665" s="72"/>
      <c r="J665" s="72"/>
      <c r="K665" s="34"/>
      <c r="L665" s="79">
        <v>665</v>
      </c>
      <c r="M665" s="79"/>
      <c r="N665" s="74"/>
      <c r="O665" s="81" t="s">
        <v>394</v>
      </c>
      <c r="P665" s="83">
        <v>43657.51460648148</v>
      </c>
      <c r="Q665" s="81" t="s">
        <v>566</v>
      </c>
      <c r="R665" s="81" t="s">
        <v>720</v>
      </c>
      <c r="S665" s="81" t="s">
        <v>767</v>
      </c>
      <c r="T665" s="81"/>
      <c r="U665" s="81"/>
      <c r="V665" s="85" t="s">
        <v>972</v>
      </c>
      <c r="W665" s="83">
        <v>43657.51460648148</v>
      </c>
      <c r="X665" s="85" t="s">
        <v>1260</v>
      </c>
      <c r="Y665" s="81"/>
      <c r="Z665" s="81"/>
      <c r="AA665" s="87" t="s">
        <v>1668</v>
      </c>
      <c r="AB665" s="81"/>
      <c r="AC665" s="81" t="b">
        <v>0</v>
      </c>
      <c r="AD665" s="81">
        <v>2</v>
      </c>
      <c r="AE665" s="87" t="s">
        <v>1832</v>
      </c>
      <c r="AF665" s="81" t="b">
        <v>1</v>
      </c>
      <c r="AG665" s="81" t="s">
        <v>1864</v>
      </c>
      <c r="AH665" s="81"/>
      <c r="AI665" s="87" t="s">
        <v>1877</v>
      </c>
      <c r="AJ665" s="81" t="b">
        <v>0</v>
      </c>
      <c r="AK665" s="81">
        <v>0</v>
      </c>
      <c r="AL665" s="87" t="s">
        <v>1832</v>
      </c>
      <c r="AM665" s="81" t="s">
        <v>1879</v>
      </c>
      <c r="AN665" s="81" t="b">
        <v>0</v>
      </c>
      <c r="AO665" s="87" t="s">
        <v>1668</v>
      </c>
      <c r="AP665" s="81" t="s">
        <v>176</v>
      </c>
      <c r="AQ665" s="81">
        <v>0</v>
      </c>
      <c r="AR665" s="81">
        <v>0</v>
      </c>
      <c r="AS665" s="81"/>
      <c r="AT665" s="81"/>
      <c r="AU665" s="81"/>
      <c r="AV665" s="81"/>
      <c r="AW665" s="81"/>
      <c r="AX665" s="81"/>
      <c r="AY665" s="81"/>
      <c r="AZ665" s="81"/>
      <c r="BA665">
        <v>1</v>
      </c>
      <c r="BB665" s="80" t="str">
        <f>REPLACE(INDEX(GroupVertices[Group],MATCH(Edges[[#This Row],[Vertex 1]],GroupVertices[Vertex],0)),1,1,"")</f>
        <v>7</v>
      </c>
      <c r="BC665" s="80" t="str">
        <f>REPLACE(INDEX(GroupVertices[Group],MATCH(Edges[[#This Row],[Vertex 2]],GroupVertices[Vertex],0)),1,1,"")</f>
        <v>7</v>
      </c>
    </row>
    <row r="666" spans="1:55" ht="15">
      <c r="A666" s="66" t="s">
        <v>301</v>
      </c>
      <c r="B666" s="66" t="s">
        <v>334</v>
      </c>
      <c r="C666" s="67" t="s">
        <v>3307</v>
      </c>
      <c r="D666" s="68">
        <v>3</v>
      </c>
      <c r="E666" s="69" t="s">
        <v>132</v>
      </c>
      <c r="F666" s="70">
        <v>35</v>
      </c>
      <c r="G666" s="67"/>
      <c r="H666" s="71"/>
      <c r="I666" s="72"/>
      <c r="J666" s="72"/>
      <c r="K666" s="34"/>
      <c r="L666" s="79">
        <v>666</v>
      </c>
      <c r="M666" s="79"/>
      <c r="N666" s="74"/>
      <c r="O666" s="81" t="s">
        <v>395</v>
      </c>
      <c r="P666" s="83">
        <v>43657.58555555555</v>
      </c>
      <c r="Q666" s="81" t="s">
        <v>483</v>
      </c>
      <c r="R666" s="85" t="s">
        <v>699</v>
      </c>
      <c r="S666" s="81" t="s">
        <v>757</v>
      </c>
      <c r="T666" s="81"/>
      <c r="U666" s="81"/>
      <c r="V666" s="85" t="s">
        <v>972</v>
      </c>
      <c r="W666" s="83">
        <v>43657.58555555555</v>
      </c>
      <c r="X666" s="85" t="s">
        <v>1155</v>
      </c>
      <c r="Y666" s="81"/>
      <c r="Z666" s="81"/>
      <c r="AA666" s="87" t="s">
        <v>1563</v>
      </c>
      <c r="AB666" s="87" t="s">
        <v>1663</v>
      </c>
      <c r="AC666" s="81" t="b">
        <v>0</v>
      </c>
      <c r="AD666" s="81">
        <v>1</v>
      </c>
      <c r="AE666" s="87" t="s">
        <v>1854</v>
      </c>
      <c r="AF666" s="81" t="b">
        <v>0</v>
      </c>
      <c r="AG666" s="81" t="s">
        <v>1864</v>
      </c>
      <c r="AH666" s="81"/>
      <c r="AI666" s="87" t="s">
        <v>1832</v>
      </c>
      <c r="AJ666" s="81" t="b">
        <v>0</v>
      </c>
      <c r="AK666" s="81">
        <v>2</v>
      </c>
      <c r="AL666" s="87" t="s">
        <v>1832</v>
      </c>
      <c r="AM666" s="81" t="s">
        <v>1879</v>
      </c>
      <c r="AN666" s="81" t="b">
        <v>0</v>
      </c>
      <c r="AO666" s="87" t="s">
        <v>1663</v>
      </c>
      <c r="AP666" s="81" t="s">
        <v>176</v>
      </c>
      <c r="AQ666" s="81">
        <v>0</v>
      </c>
      <c r="AR666" s="81">
        <v>0</v>
      </c>
      <c r="AS666" s="81"/>
      <c r="AT666" s="81"/>
      <c r="AU666" s="81"/>
      <c r="AV666" s="81"/>
      <c r="AW666" s="81"/>
      <c r="AX666" s="81"/>
      <c r="AY666" s="81"/>
      <c r="AZ666" s="81"/>
      <c r="BA666">
        <v>1</v>
      </c>
      <c r="BB666" s="80" t="str">
        <f>REPLACE(INDEX(GroupVertices[Group],MATCH(Edges[[#This Row],[Vertex 1]],GroupVertices[Vertex],0)),1,1,"")</f>
        <v>7</v>
      </c>
      <c r="BC666" s="80" t="str">
        <f>REPLACE(INDEX(GroupVertices[Group],MATCH(Edges[[#This Row],[Vertex 2]],GroupVertices[Vertex],0)),1,1,"")</f>
        <v>7</v>
      </c>
    </row>
    <row r="667" spans="1:55" ht="15">
      <c r="A667" s="66" t="s">
        <v>303</v>
      </c>
      <c r="B667" s="66" t="s">
        <v>334</v>
      </c>
      <c r="C667" s="67" t="s">
        <v>3308</v>
      </c>
      <c r="D667" s="68">
        <v>3.466666666666667</v>
      </c>
      <c r="E667" s="69" t="s">
        <v>136</v>
      </c>
      <c r="F667" s="70">
        <v>33.46666666666667</v>
      </c>
      <c r="G667" s="67"/>
      <c r="H667" s="71"/>
      <c r="I667" s="72"/>
      <c r="J667" s="72"/>
      <c r="K667" s="34"/>
      <c r="L667" s="79">
        <v>667</v>
      </c>
      <c r="M667" s="79"/>
      <c r="N667" s="74"/>
      <c r="O667" s="81" t="s">
        <v>394</v>
      </c>
      <c r="P667" s="83">
        <v>43657.66275462963</v>
      </c>
      <c r="Q667" s="81" t="s">
        <v>567</v>
      </c>
      <c r="R667" s="85" t="s">
        <v>721</v>
      </c>
      <c r="S667" s="81" t="s">
        <v>746</v>
      </c>
      <c r="T667" s="81"/>
      <c r="U667" s="81"/>
      <c r="V667" s="85" t="s">
        <v>974</v>
      </c>
      <c r="W667" s="83">
        <v>43657.66275462963</v>
      </c>
      <c r="X667" s="85" t="s">
        <v>1261</v>
      </c>
      <c r="Y667" s="81"/>
      <c r="Z667" s="81"/>
      <c r="AA667" s="87" t="s">
        <v>1669</v>
      </c>
      <c r="AB667" s="81"/>
      <c r="AC667" s="81" t="b">
        <v>0</v>
      </c>
      <c r="AD667" s="81">
        <v>0</v>
      </c>
      <c r="AE667" s="87" t="s">
        <v>1832</v>
      </c>
      <c r="AF667" s="81" t="b">
        <v>1</v>
      </c>
      <c r="AG667" s="81" t="s">
        <v>1864</v>
      </c>
      <c r="AH667" s="81"/>
      <c r="AI667" s="87" t="s">
        <v>1877</v>
      </c>
      <c r="AJ667" s="81" t="b">
        <v>0</v>
      </c>
      <c r="AK667" s="81">
        <v>0</v>
      </c>
      <c r="AL667" s="87" t="s">
        <v>1668</v>
      </c>
      <c r="AM667" s="81" t="s">
        <v>1879</v>
      </c>
      <c r="AN667" s="81" t="b">
        <v>0</v>
      </c>
      <c r="AO667" s="87" t="s">
        <v>1668</v>
      </c>
      <c r="AP667" s="81" t="s">
        <v>176</v>
      </c>
      <c r="AQ667" s="81">
        <v>0</v>
      </c>
      <c r="AR667" s="81">
        <v>0</v>
      </c>
      <c r="AS667" s="81"/>
      <c r="AT667" s="81"/>
      <c r="AU667" s="81"/>
      <c r="AV667" s="81"/>
      <c r="AW667" s="81"/>
      <c r="AX667" s="81"/>
      <c r="AY667" s="81"/>
      <c r="AZ667" s="81"/>
      <c r="BA667">
        <v>2</v>
      </c>
      <c r="BB667" s="80" t="str">
        <f>REPLACE(INDEX(GroupVertices[Group],MATCH(Edges[[#This Row],[Vertex 1]],GroupVertices[Vertex],0)),1,1,"")</f>
        <v>1</v>
      </c>
      <c r="BC667" s="80" t="str">
        <f>REPLACE(INDEX(GroupVertices[Group],MATCH(Edges[[#This Row],[Vertex 2]],GroupVertices[Vertex],0)),1,1,"")</f>
        <v>7</v>
      </c>
    </row>
    <row r="668" spans="1:55" ht="15">
      <c r="A668" s="66" t="s">
        <v>303</v>
      </c>
      <c r="B668" s="66" t="s">
        <v>334</v>
      </c>
      <c r="C668" s="67" t="s">
        <v>3308</v>
      </c>
      <c r="D668" s="68">
        <v>3.466666666666667</v>
      </c>
      <c r="E668" s="69" t="s">
        <v>136</v>
      </c>
      <c r="F668" s="70">
        <v>33.46666666666667</v>
      </c>
      <c r="G668" s="67"/>
      <c r="H668" s="71"/>
      <c r="I668" s="72"/>
      <c r="J668" s="72"/>
      <c r="K668" s="34"/>
      <c r="L668" s="79">
        <v>668</v>
      </c>
      <c r="M668" s="79"/>
      <c r="N668" s="74"/>
      <c r="O668" s="81" t="s">
        <v>394</v>
      </c>
      <c r="P668" s="83">
        <v>43657.66320601852</v>
      </c>
      <c r="Q668" s="81" t="s">
        <v>563</v>
      </c>
      <c r="R668" s="81"/>
      <c r="S668" s="81"/>
      <c r="T668" s="81"/>
      <c r="U668" s="81"/>
      <c r="V668" s="85" t="s">
        <v>974</v>
      </c>
      <c r="W668" s="83">
        <v>43657.66320601852</v>
      </c>
      <c r="X668" s="85" t="s">
        <v>1257</v>
      </c>
      <c r="Y668" s="81"/>
      <c r="Z668" s="81"/>
      <c r="AA668" s="87" t="s">
        <v>1665</v>
      </c>
      <c r="AB668" s="81"/>
      <c r="AC668" s="81" t="b">
        <v>0</v>
      </c>
      <c r="AD668" s="81">
        <v>0</v>
      </c>
      <c r="AE668" s="87" t="s">
        <v>1832</v>
      </c>
      <c r="AF668" s="81" t="b">
        <v>0</v>
      </c>
      <c r="AG668" s="81" t="s">
        <v>1864</v>
      </c>
      <c r="AH668" s="81"/>
      <c r="AI668" s="87" t="s">
        <v>1832</v>
      </c>
      <c r="AJ668" s="81" t="b">
        <v>0</v>
      </c>
      <c r="AK668" s="81">
        <v>2</v>
      </c>
      <c r="AL668" s="87" t="s">
        <v>1563</v>
      </c>
      <c r="AM668" s="81" t="s">
        <v>1879</v>
      </c>
      <c r="AN668" s="81" t="b">
        <v>0</v>
      </c>
      <c r="AO668" s="87" t="s">
        <v>1563</v>
      </c>
      <c r="AP668" s="81" t="s">
        <v>176</v>
      </c>
      <c r="AQ668" s="81">
        <v>0</v>
      </c>
      <c r="AR668" s="81">
        <v>0</v>
      </c>
      <c r="AS668" s="81"/>
      <c r="AT668" s="81"/>
      <c r="AU668" s="81"/>
      <c r="AV668" s="81"/>
      <c r="AW668" s="81"/>
      <c r="AX668" s="81"/>
      <c r="AY668" s="81"/>
      <c r="AZ668" s="81"/>
      <c r="BA668">
        <v>2</v>
      </c>
      <c r="BB668" s="80" t="str">
        <f>REPLACE(INDEX(GroupVertices[Group],MATCH(Edges[[#This Row],[Vertex 1]],GroupVertices[Vertex],0)),1,1,"")</f>
        <v>1</v>
      </c>
      <c r="BC668" s="80" t="str">
        <f>REPLACE(INDEX(GroupVertices[Group],MATCH(Edges[[#This Row],[Vertex 2]],GroupVertices[Vertex],0)),1,1,"")</f>
        <v>7</v>
      </c>
    </row>
    <row r="669" spans="1:55" ht="15">
      <c r="A669" s="66" t="s">
        <v>301</v>
      </c>
      <c r="B669" s="66" t="s">
        <v>303</v>
      </c>
      <c r="C669" s="67" t="s">
        <v>3310</v>
      </c>
      <c r="D669" s="68">
        <v>3.9333333333333336</v>
      </c>
      <c r="E669" s="69" t="s">
        <v>136</v>
      </c>
      <c r="F669" s="70">
        <v>31.933333333333334</v>
      </c>
      <c r="G669" s="67"/>
      <c r="H669" s="71"/>
      <c r="I669" s="72"/>
      <c r="J669" s="72"/>
      <c r="K669" s="34"/>
      <c r="L669" s="79">
        <v>669</v>
      </c>
      <c r="M669" s="79"/>
      <c r="N669" s="74"/>
      <c r="O669" s="81" t="s">
        <v>394</v>
      </c>
      <c r="P669" s="83">
        <v>43657.51460648148</v>
      </c>
      <c r="Q669" s="81" t="s">
        <v>566</v>
      </c>
      <c r="R669" s="81" t="s">
        <v>720</v>
      </c>
      <c r="S669" s="81" t="s">
        <v>767</v>
      </c>
      <c r="T669" s="81"/>
      <c r="U669" s="81"/>
      <c r="V669" s="85" t="s">
        <v>972</v>
      </c>
      <c r="W669" s="83">
        <v>43657.51460648148</v>
      </c>
      <c r="X669" s="85" t="s">
        <v>1260</v>
      </c>
      <c r="Y669" s="81"/>
      <c r="Z669" s="81"/>
      <c r="AA669" s="87" t="s">
        <v>1668</v>
      </c>
      <c r="AB669" s="81"/>
      <c r="AC669" s="81" t="b">
        <v>0</v>
      </c>
      <c r="AD669" s="81">
        <v>2</v>
      </c>
      <c r="AE669" s="87" t="s">
        <v>1832</v>
      </c>
      <c r="AF669" s="81" t="b">
        <v>1</v>
      </c>
      <c r="AG669" s="81" t="s">
        <v>1864</v>
      </c>
      <c r="AH669" s="81"/>
      <c r="AI669" s="87" t="s">
        <v>1877</v>
      </c>
      <c r="AJ669" s="81" t="b">
        <v>0</v>
      </c>
      <c r="AK669" s="81">
        <v>0</v>
      </c>
      <c r="AL669" s="87" t="s">
        <v>1832</v>
      </c>
      <c r="AM669" s="81" t="s">
        <v>1879</v>
      </c>
      <c r="AN669" s="81" t="b">
        <v>0</v>
      </c>
      <c r="AO669" s="87" t="s">
        <v>1668</v>
      </c>
      <c r="AP669" s="81" t="s">
        <v>176</v>
      </c>
      <c r="AQ669" s="81">
        <v>0</v>
      </c>
      <c r="AR669" s="81">
        <v>0</v>
      </c>
      <c r="AS669" s="81"/>
      <c r="AT669" s="81"/>
      <c r="AU669" s="81"/>
      <c r="AV669" s="81"/>
      <c r="AW669" s="81"/>
      <c r="AX669" s="81"/>
      <c r="AY669" s="81"/>
      <c r="AZ669" s="81"/>
      <c r="BA669">
        <v>3</v>
      </c>
      <c r="BB669" s="80" t="str">
        <f>REPLACE(INDEX(GroupVertices[Group],MATCH(Edges[[#This Row],[Vertex 1]],GroupVertices[Vertex],0)),1,1,"")</f>
        <v>7</v>
      </c>
      <c r="BC669" s="80" t="str">
        <f>REPLACE(INDEX(GroupVertices[Group],MATCH(Edges[[#This Row],[Vertex 2]],GroupVertices[Vertex],0)),1,1,"")</f>
        <v>1</v>
      </c>
    </row>
    <row r="670" spans="1:55" ht="15">
      <c r="A670" s="66" t="s">
        <v>301</v>
      </c>
      <c r="B670" s="66" t="s">
        <v>303</v>
      </c>
      <c r="C670" s="67" t="s">
        <v>3310</v>
      </c>
      <c r="D670" s="68">
        <v>3.9333333333333336</v>
      </c>
      <c r="E670" s="69" t="s">
        <v>136</v>
      </c>
      <c r="F670" s="70">
        <v>31.933333333333334</v>
      </c>
      <c r="G670" s="67"/>
      <c r="H670" s="71"/>
      <c r="I670" s="72"/>
      <c r="J670" s="72"/>
      <c r="K670" s="34"/>
      <c r="L670" s="79">
        <v>670</v>
      </c>
      <c r="M670" s="79"/>
      <c r="N670" s="74"/>
      <c r="O670" s="81" t="s">
        <v>394</v>
      </c>
      <c r="P670" s="83">
        <v>43657.58555555555</v>
      </c>
      <c r="Q670" s="81" t="s">
        <v>483</v>
      </c>
      <c r="R670" s="85" t="s">
        <v>699</v>
      </c>
      <c r="S670" s="81" t="s">
        <v>757</v>
      </c>
      <c r="T670" s="81"/>
      <c r="U670" s="81"/>
      <c r="V670" s="85" t="s">
        <v>972</v>
      </c>
      <c r="W670" s="83">
        <v>43657.58555555555</v>
      </c>
      <c r="X670" s="85" t="s">
        <v>1155</v>
      </c>
      <c r="Y670" s="81"/>
      <c r="Z670" s="81"/>
      <c r="AA670" s="87" t="s">
        <v>1563</v>
      </c>
      <c r="AB670" s="87" t="s">
        <v>1663</v>
      </c>
      <c r="AC670" s="81" t="b">
        <v>0</v>
      </c>
      <c r="AD670" s="81">
        <v>1</v>
      </c>
      <c r="AE670" s="87" t="s">
        <v>1854</v>
      </c>
      <c r="AF670" s="81" t="b">
        <v>0</v>
      </c>
      <c r="AG670" s="81" t="s">
        <v>1864</v>
      </c>
      <c r="AH670" s="81"/>
      <c r="AI670" s="87" t="s">
        <v>1832</v>
      </c>
      <c r="AJ670" s="81" t="b">
        <v>0</v>
      </c>
      <c r="AK670" s="81">
        <v>2</v>
      </c>
      <c r="AL670" s="87" t="s">
        <v>1832</v>
      </c>
      <c r="AM670" s="81" t="s">
        <v>1879</v>
      </c>
      <c r="AN670" s="81" t="b">
        <v>0</v>
      </c>
      <c r="AO670" s="87" t="s">
        <v>1663</v>
      </c>
      <c r="AP670" s="81" t="s">
        <v>176</v>
      </c>
      <c r="AQ670" s="81">
        <v>0</v>
      </c>
      <c r="AR670" s="81">
        <v>0</v>
      </c>
      <c r="AS670" s="81"/>
      <c r="AT670" s="81"/>
      <c r="AU670" s="81"/>
      <c r="AV670" s="81"/>
      <c r="AW670" s="81"/>
      <c r="AX670" s="81"/>
      <c r="AY670" s="81"/>
      <c r="AZ670" s="81"/>
      <c r="BA670">
        <v>3</v>
      </c>
      <c r="BB670" s="80" t="str">
        <f>REPLACE(INDEX(GroupVertices[Group],MATCH(Edges[[#This Row],[Vertex 1]],GroupVertices[Vertex],0)),1,1,"")</f>
        <v>7</v>
      </c>
      <c r="BC670" s="80" t="str">
        <f>REPLACE(INDEX(GroupVertices[Group],MATCH(Edges[[#This Row],[Vertex 2]],GroupVertices[Vertex],0)),1,1,"")</f>
        <v>1</v>
      </c>
    </row>
    <row r="671" spans="1:55" ht="15">
      <c r="A671" s="66" t="s">
        <v>301</v>
      </c>
      <c r="B671" s="66" t="s">
        <v>303</v>
      </c>
      <c r="C671" s="67" t="s">
        <v>3310</v>
      </c>
      <c r="D671" s="68">
        <v>3.9333333333333336</v>
      </c>
      <c r="E671" s="69" t="s">
        <v>136</v>
      </c>
      <c r="F671" s="70">
        <v>31.933333333333334</v>
      </c>
      <c r="G671" s="67"/>
      <c r="H671" s="71"/>
      <c r="I671" s="72"/>
      <c r="J671" s="72"/>
      <c r="K671" s="34"/>
      <c r="L671" s="79">
        <v>671</v>
      </c>
      <c r="M671" s="79"/>
      <c r="N671" s="74"/>
      <c r="O671" s="81" t="s">
        <v>394</v>
      </c>
      <c r="P671" s="83">
        <v>43659.801354166666</v>
      </c>
      <c r="Q671" s="81" t="s">
        <v>482</v>
      </c>
      <c r="R671" s="81"/>
      <c r="S671" s="81"/>
      <c r="T671" s="81"/>
      <c r="U671" s="81"/>
      <c r="V671" s="85" t="s">
        <v>972</v>
      </c>
      <c r="W671" s="83">
        <v>43659.801354166666</v>
      </c>
      <c r="X671" s="85" t="s">
        <v>1262</v>
      </c>
      <c r="Y671" s="81"/>
      <c r="Z671" s="81"/>
      <c r="AA671" s="87" t="s">
        <v>1670</v>
      </c>
      <c r="AB671" s="81"/>
      <c r="AC671" s="81" t="b">
        <v>0</v>
      </c>
      <c r="AD671" s="81">
        <v>0</v>
      </c>
      <c r="AE671" s="87" t="s">
        <v>1832</v>
      </c>
      <c r="AF671" s="81" t="b">
        <v>1</v>
      </c>
      <c r="AG671" s="81" t="s">
        <v>1864</v>
      </c>
      <c r="AH671" s="81"/>
      <c r="AI671" s="87" t="s">
        <v>1874</v>
      </c>
      <c r="AJ671" s="81" t="b">
        <v>0</v>
      </c>
      <c r="AK671" s="81">
        <v>2</v>
      </c>
      <c r="AL671" s="87" t="s">
        <v>1821</v>
      </c>
      <c r="AM671" s="81" t="s">
        <v>1886</v>
      </c>
      <c r="AN671" s="81" t="b">
        <v>0</v>
      </c>
      <c r="AO671" s="87" t="s">
        <v>1821</v>
      </c>
      <c r="AP671" s="81" t="s">
        <v>176</v>
      </c>
      <c r="AQ671" s="81">
        <v>0</v>
      </c>
      <c r="AR671" s="81">
        <v>0</v>
      </c>
      <c r="AS671" s="81"/>
      <c r="AT671" s="81"/>
      <c r="AU671" s="81"/>
      <c r="AV671" s="81"/>
      <c r="AW671" s="81"/>
      <c r="AX671" s="81"/>
      <c r="AY671" s="81"/>
      <c r="AZ671" s="81"/>
      <c r="BA671">
        <v>3</v>
      </c>
      <c r="BB671" s="80" t="str">
        <f>REPLACE(INDEX(GroupVertices[Group],MATCH(Edges[[#This Row],[Vertex 1]],GroupVertices[Vertex],0)),1,1,"")</f>
        <v>7</v>
      </c>
      <c r="BC671" s="80" t="str">
        <f>REPLACE(INDEX(GroupVertices[Group],MATCH(Edges[[#This Row],[Vertex 2]],GroupVertices[Vertex],0)),1,1,"")</f>
        <v>1</v>
      </c>
    </row>
    <row r="672" spans="1:55" ht="15">
      <c r="A672" s="66" t="s">
        <v>303</v>
      </c>
      <c r="B672" s="66" t="s">
        <v>301</v>
      </c>
      <c r="C672" s="67" t="s">
        <v>3308</v>
      </c>
      <c r="D672" s="68">
        <v>3.466666666666667</v>
      </c>
      <c r="E672" s="69" t="s">
        <v>136</v>
      </c>
      <c r="F672" s="70">
        <v>33.46666666666667</v>
      </c>
      <c r="G672" s="67"/>
      <c r="H672" s="71"/>
      <c r="I672" s="72"/>
      <c r="J672" s="72"/>
      <c r="K672" s="34"/>
      <c r="L672" s="79">
        <v>672</v>
      </c>
      <c r="M672" s="79"/>
      <c r="N672" s="74"/>
      <c r="O672" s="81" t="s">
        <v>394</v>
      </c>
      <c r="P672" s="83">
        <v>43657.66275462963</v>
      </c>
      <c r="Q672" s="81" t="s">
        <v>567</v>
      </c>
      <c r="R672" s="85" t="s">
        <v>721</v>
      </c>
      <c r="S672" s="81" t="s">
        <v>746</v>
      </c>
      <c r="T672" s="81"/>
      <c r="U672" s="81"/>
      <c r="V672" s="85" t="s">
        <v>974</v>
      </c>
      <c r="W672" s="83">
        <v>43657.66275462963</v>
      </c>
      <c r="X672" s="85" t="s">
        <v>1261</v>
      </c>
      <c r="Y672" s="81"/>
      <c r="Z672" s="81"/>
      <c r="AA672" s="87" t="s">
        <v>1669</v>
      </c>
      <c r="AB672" s="81"/>
      <c r="AC672" s="81" t="b">
        <v>0</v>
      </c>
      <c r="AD672" s="81">
        <v>0</v>
      </c>
      <c r="AE672" s="87" t="s">
        <v>1832</v>
      </c>
      <c r="AF672" s="81" t="b">
        <v>1</v>
      </c>
      <c r="AG672" s="81" t="s">
        <v>1864</v>
      </c>
      <c r="AH672" s="81"/>
      <c r="AI672" s="87" t="s">
        <v>1877</v>
      </c>
      <c r="AJ672" s="81" t="b">
        <v>0</v>
      </c>
      <c r="AK672" s="81">
        <v>0</v>
      </c>
      <c r="AL672" s="87" t="s">
        <v>1668</v>
      </c>
      <c r="AM672" s="81" t="s">
        <v>1879</v>
      </c>
      <c r="AN672" s="81" t="b">
        <v>0</v>
      </c>
      <c r="AO672" s="87" t="s">
        <v>1668</v>
      </c>
      <c r="AP672" s="81" t="s">
        <v>176</v>
      </c>
      <c r="AQ672" s="81">
        <v>0</v>
      </c>
      <c r="AR672" s="81">
        <v>0</v>
      </c>
      <c r="AS672" s="81"/>
      <c r="AT672" s="81"/>
      <c r="AU672" s="81"/>
      <c r="AV672" s="81"/>
      <c r="AW672" s="81"/>
      <c r="AX672" s="81"/>
      <c r="AY672" s="81"/>
      <c r="AZ672" s="81"/>
      <c r="BA672">
        <v>2</v>
      </c>
      <c r="BB672" s="80" t="str">
        <f>REPLACE(INDEX(GroupVertices[Group],MATCH(Edges[[#This Row],[Vertex 1]],GroupVertices[Vertex],0)),1,1,"")</f>
        <v>1</v>
      </c>
      <c r="BC672" s="80" t="str">
        <f>REPLACE(INDEX(GroupVertices[Group],MATCH(Edges[[#This Row],[Vertex 2]],GroupVertices[Vertex],0)),1,1,"")</f>
        <v>7</v>
      </c>
    </row>
    <row r="673" spans="1:55" ht="15">
      <c r="A673" s="66" t="s">
        <v>303</v>
      </c>
      <c r="B673" s="66" t="s">
        <v>301</v>
      </c>
      <c r="C673" s="67" t="s">
        <v>3308</v>
      </c>
      <c r="D673" s="68">
        <v>3.466666666666667</v>
      </c>
      <c r="E673" s="69" t="s">
        <v>136</v>
      </c>
      <c r="F673" s="70">
        <v>33.46666666666667</v>
      </c>
      <c r="G673" s="67"/>
      <c r="H673" s="71"/>
      <c r="I673" s="72"/>
      <c r="J673" s="72"/>
      <c r="K673" s="34"/>
      <c r="L673" s="79">
        <v>673</v>
      </c>
      <c r="M673" s="79"/>
      <c r="N673" s="74"/>
      <c r="O673" s="81" t="s">
        <v>394</v>
      </c>
      <c r="P673" s="83">
        <v>43657.66320601852</v>
      </c>
      <c r="Q673" s="81" t="s">
        <v>563</v>
      </c>
      <c r="R673" s="81"/>
      <c r="S673" s="81"/>
      <c r="T673" s="81"/>
      <c r="U673" s="81"/>
      <c r="V673" s="85" t="s">
        <v>974</v>
      </c>
      <c r="W673" s="83">
        <v>43657.66320601852</v>
      </c>
      <c r="X673" s="85" t="s">
        <v>1257</v>
      </c>
      <c r="Y673" s="81"/>
      <c r="Z673" s="81"/>
      <c r="AA673" s="87" t="s">
        <v>1665</v>
      </c>
      <c r="AB673" s="81"/>
      <c r="AC673" s="81" t="b">
        <v>0</v>
      </c>
      <c r="AD673" s="81">
        <v>0</v>
      </c>
      <c r="AE673" s="87" t="s">
        <v>1832</v>
      </c>
      <c r="AF673" s="81" t="b">
        <v>0</v>
      </c>
      <c r="AG673" s="81" t="s">
        <v>1864</v>
      </c>
      <c r="AH673" s="81"/>
      <c r="AI673" s="87" t="s">
        <v>1832</v>
      </c>
      <c r="AJ673" s="81" t="b">
        <v>0</v>
      </c>
      <c r="AK673" s="81">
        <v>2</v>
      </c>
      <c r="AL673" s="87" t="s">
        <v>1563</v>
      </c>
      <c r="AM673" s="81" t="s">
        <v>1879</v>
      </c>
      <c r="AN673" s="81" t="b">
        <v>0</v>
      </c>
      <c r="AO673" s="87" t="s">
        <v>1563</v>
      </c>
      <c r="AP673" s="81" t="s">
        <v>176</v>
      </c>
      <c r="AQ673" s="81">
        <v>0</v>
      </c>
      <c r="AR673" s="81">
        <v>0</v>
      </c>
      <c r="AS673" s="81"/>
      <c r="AT673" s="81"/>
      <c r="AU673" s="81"/>
      <c r="AV673" s="81"/>
      <c r="AW673" s="81"/>
      <c r="AX673" s="81"/>
      <c r="AY673" s="81"/>
      <c r="AZ673" s="81"/>
      <c r="BA673">
        <v>2</v>
      </c>
      <c r="BB673" s="80" t="str">
        <f>REPLACE(INDEX(GroupVertices[Group],MATCH(Edges[[#This Row],[Vertex 1]],GroupVertices[Vertex],0)),1,1,"")</f>
        <v>1</v>
      </c>
      <c r="BC673" s="80" t="str">
        <f>REPLACE(INDEX(GroupVertices[Group],MATCH(Edges[[#This Row],[Vertex 2]],GroupVertices[Vertex],0)),1,1,"")</f>
        <v>7</v>
      </c>
    </row>
    <row r="674" spans="1:55" ht="15">
      <c r="A674" s="66" t="s">
        <v>335</v>
      </c>
      <c r="B674" s="66" t="s">
        <v>303</v>
      </c>
      <c r="C674" s="67" t="s">
        <v>3307</v>
      </c>
      <c r="D674" s="68">
        <v>3</v>
      </c>
      <c r="E674" s="69" t="s">
        <v>132</v>
      </c>
      <c r="F674" s="70">
        <v>35</v>
      </c>
      <c r="G674" s="67"/>
      <c r="H674" s="71"/>
      <c r="I674" s="72"/>
      <c r="J674" s="72"/>
      <c r="K674" s="34"/>
      <c r="L674" s="79">
        <v>674</v>
      </c>
      <c r="M674" s="79"/>
      <c r="N674" s="74"/>
      <c r="O674" s="81" t="s">
        <v>395</v>
      </c>
      <c r="P674" s="83">
        <v>43657.74806712963</v>
      </c>
      <c r="Q674" s="81" t="s">
        <v>568</v>
      </c>
      <c r="R674" s="81"/>
      <c r="S674" s="81"/>
      <c r="T674" s="81"/>
      <c r="U674" s="81"/>
      <c r="V674" s="85" t="s">
        <v>1003</v>
      </c>
      <c r="W674" s="83">
        <v>43657.74806712963</v>
      </c>
      <c r="X674" s="85" t="s">
        <v>1263</v>
      </c>
      <c r="Y674" s="81"/>
      <c r="Z674" s="81"/>
      <c r="AA674" s="87" t="s">
        <v>1671</v>
      </c>
      <c r="AB674" s="87" t="s">
        <v>1816</v>
      </c>
      <c r="AC674" s="81" t="b">
        <v>0</v>
      </c>
      <c r="AD674" s="81">
        <v>1</v>
      </c>
      <c r="AE674" s="87" t="s">
        <v>1834</v>
      </c>
      <c r="AF674" s="81" t="b">
        <v>0</v>
      </c>
      <c r="AG674" s="81" t="s">
        <v>1864</v>
      </c>
      <c r="AH674" s="81"/>
      <c r="AI674" s="87" t="s">
        <v>1832</v>
      </c>
      <c r="AJ674" s="81" t="b">
        <v>0</v>
      </c>
      <c r="AK674" s="81">
        <v>0</v>
      </c>
      <c r="AL674" s="87" t="s">
        <v>1832</v>
      </c>
      <c r="AM674" s="81" t="s">
        <v>1880</v>
      </c>
      <c r="AN674" s="81" t="b">
        <v>0</v>
      </c>
      <c r="AO674" s="87" t="s">
        <v>1816</v>
      </c>
      <c r="AP674" s="81" t="s">
        <v>176</v>
      </c>
      <c r="AQ674" s="81">
        <v>0</v>
      </c>
      <c r="AR674" s="81">
        <v>0</v>
      </c>
      <c r="AS674" s="81"/>
      <c r="AT674" s="81"/>
      <c r="AU674" s="81"/>
      <c r="AV674" s="81"/>
      <c r="AW674" s="81"/>
      <c r="AX674" s="81"/>
      <c r="AY674" s="81"/>
      <c r="AZ674" s="81"/>
      <c r="BA674">
        <v>1</v>
      </c>
      <c r="BB674" s="80" t="str">
        <f>REPLACE(INDEX(GroupVertices[Group],MATCH(Edges[[#This Row],[Vertex 1]],GroupVertices[Vertex],0)),1,1,"")</f>
        <v>1</v>
      </c>
      <c r="BC674" s="80" t="str">
        <f>REPLACE(INDEX(GroupVertices[Group],MATCH(Edges[[#This Row],[Vertex 2]],GroupVertices[Vertex],0)),1,1,"")</f>
        <v>1</v>
      </c>
    </row>
    <row r="675" spans="1:55" ht="15">
      <c r="A675" s="66" t="s">
        <v>303</v>
      </c>
      <c r="B675" s="66" t="s">
        <v>335</v>
      </c>
      <c r="C675" s="67" t="s">
        <v>3307</v>
      </c>
      <c r="D675" s="68">
        <v>3</v>
      </c>
      <c r="E675" s="69" t="s">
        <v>132</v>
      </c>
      <c r="F675" s="70">
        <v>35</v>
      </c>
      <c r="G675" s="67"/>
      <c r="H675" s="71"/>
      <c r="I675" s="72"/>
      <c r="J675" s="72"/>
      <c r="K675" s="34"/>
      <c r="L675" s="79">
        <v>675</v>
      </c>
      <c r="M675" s="79"/>
      <c r="N675" s="74"/>
      <c r="O675" s="81" t="s">
        <v>395</v>
      </c>
      <c r="P675" s="83">
        <v>43657.75267361111</v>
      </c>
      <c r="Q675" s="81" t="s">
        <v>569</v>
      </c>
      <c r="R675" s="85" t="s">
        <v>722</v>
      </c>
      <c r="S675" s="81" t="s">
        <v>746</v>
      </c>
      <c r="T675" s="81"/>
      <c r="U675" s="81"/>
      <c r="V675" s="85" t="s">
        <v>974</v>
      </c>
      <c r="W675" s="83">
        <v>43657.75267361111</v>
      </c>
      <c r="X675" s="85" t="s">
        <v>1264</v>
      </c>
      <c r="Y675" s="81"/>
      <c r="Z675" s="81"/>
      <c r="AA675" s="87" t="s">
        <v>1672</v>
      </c>
      <c r="AB675" s="87" t="s">
        <v>1671</v>
      </c>
      <c r="AC675" s="81" t="b">
        <v>0</v>
      </c>
      <c r="AD675" s="81">
        <v>1</v>
      </c>
      <c r="AE675" s="87" t="s">
        <v>1863</v>
      </c>
      <c r="AF675" s="81" t="b">
        <v>0</v>
      </c>
      <c r="AG675" s="81" t="s">
        <v>1864</v>
      </c>
      <c r="AH675" s="81"/>
      <c r="AI675" s="87" t="s">
        <v>1832</v>
      </c>
      <c r="AJ675" s="81" t="b">
        <v>0</v>
      </c>
      <c r="AK675" s="81">
        <v>1</v>
      </c>
      <c r="AL675" s="87" t="s">
        <v>1832</v>
      </c>
      <c r="AM675" s="81" t="s">
        <v>1881</v>
      </c>
      <c r="AN675" s="81" t="b">
        <v>0</v>
      </c>
      <c r="AO675" s="87" t="s">
        <v>1671</v>
      </c>
      <c r="AP675" s="81" t="s">
        <v>176</v>
      </c>
      <c r="AQ675" s="81">
        <v>0</v>
      </c>
      <c r="AR675" s="81">
        <v>0</v>
      </c>
      <c r="AS675" s="81"/>
      <c r="AT675" s="81"/>
      <c r="AU675" s="81"/>
      <c r="AV675" s="81"/>
      <c r="AW675" s="81"/>
      <c r="AX675" s="81"/>
      <c r="AY675" s="81"/>
      <c r="AZ675" s="81"/>
      <c r="BA675">
        <v>1</v>
      </c>
      <c r="BB675" s="80" t="str">
        <f>REPLACE(INDEX(GroupVertices[Group],MATCH(Edges[[#This Row],[Vertex 1]],GroupVertices[Vertex],0)),1,1,"")</f>
        <v>1</v>
      </c>
      <c r="BC675" s="80" t="str">
        <f>REPLACE(INDEX(GroupVertices[Group],MATCH(Edges[[#This Row],[Vertex 2]],GroupVertices[Vertex],0)),1,1,"")</f>
        <v>1</v>
      </c>
    </row>
    <row r="676" spans="1:55" ht="15">
      <c r="A676" s="66" t="s">
        <v>308</v>
      </c>
      <c r="B676" s="66" t="s">
        <v>348</v>
      </c>
      <c r="C676" s="67" t="s">
        <v>3315</v>
      </c>
      <c r="D676" s="68">
        <v>10</v>
      </c>
      <c r="E676" s="69" t="s">
        <v>136</v>
      </c>
      <c r="F676" s="70">
        <v>12</v>
      </c>
      <c r="G676" s="67"/>
      <c r="H676" s="71"/>
      <c r="I676" s="72"/>
      <c r="J676" s="72"/>
      <c r="K676" s="34"/>
      <c r="L676" s="79">
        <v>676</v>
      </c>
      <c r="M676" s="79"/>
      <c r="N676" s="74"/>
      <c r="O676" s="81" t="s">
        <v>394</v>
      </c>
      <c r="P676" s="83">
        <v>43648.57747685185</v>
      </c>
      <c r="Q676" s="81" t="s">
        <v>570</v>
      </c>
      <c r="R676" s="85" t="s">
        <v>698</v>
      </c>
      <c r="S676" s="81" t="s">
        <v>756</v>
      </c>
      <c r="T676" s="81" t="s">
        <v>813</v>
      </c>
      <c r="U676" s="85" t="s">
        <v>852</v>
      </c>
      <c r="V676" s="85" t="s">
        <v>852</v>
      </c>
      <c r="W676" s="83">
        <v>43648.57747685185</v>
      </c>
      <c r="X676" s="85" t="s">
        <v>1265</v>
      </c>
      <c r="Y676" s="81"/>
      <c r="Z676" s="81"/>
      <c r="AA676" s="87" t="s">
        <v>1673</v>
      </c>
      <c r="AB676" s="81"/>
      <c r="AC676" s="81" t="b">
        <v>0</v>
      </c>
      <c r="AD676" s="81">
        <v>6</v>
      </c>
      <c r="AE676" s="87" t="s">
        <v>1832</v>
      </c>
      <c r="AF676" s="81" t="b">
        <v>0</v>
      </c>
      <c r="AG676" s="81" t="s">
        <v>1864</v>
      </c>
      <c r="AH676" s="81"/>
      <c r="AI676" s="87" t="s">
        <v>1832</v>
      </c>
      <c r="AJ676" s="81" t="b">
        <v>0</v>
      </c>
      <c r="AK676" s="81">
        <v>4</v>
      </c>
      <c r="AL676" s="87" t="s">
        <v>1832</v>
      </c>
      <c r="AM676" s="81" t="s">
        <v>1881</v>
      </c>
      <c r="AN676" s="81" t="b">
        <v>0</v>
      </c>
      <c r="AO676" s="87" t="s">
        <v>1673</v>
      </c>
      <c r="AP676" s="81" t="s">
        <v>1901</v>
      </c>
      <c r="AQ676" s="81">
        <v>0</v>
      </c>
      <c r="AR676" s="81">
        <v>0</v>
      </c>
      <c r="AS676" s="81"/>
      <c r="AT676" s="81"/>
      <c r="AU676" s="81"/>
      <c r="AV676" s="81"/>
      <c r="AW676" s="81"/>
      <c r="AX676" s="81"/>
      <c r="AY676" s="81"/>
      <c r="AZ676" s="81"/>
      <c r="BA676">
        <v>19</v>
      </c>
      <c r="BB676" s="80" t="str">
        <f>REPLACE(INDEX(GroupVertices[Group],MATCH(Edges[[#This Row],[Vertex 1]],GroupVertices[Vertex],0)),1,1,"")</f>
        <v>1</v>
      </c>
      <c r="BC676" s="80" t="str">
        <f>REPLACE(INDEX(GroupVertices[Group],MATCH(Edges[[#This Row],[Vertex 2]],GroupVertices[Vertex],0)),1,1,"")</f>
        <v>3</v>
      </c>
    </row>
    <row r="677" spans="1:55" ht="15">
      <c r="A677" s="66" t="s">
        <v>308</v>
      </c>
      <c r="B677" s="66" t="s">
        <v>358</v>
      </c>
      <c r="C677" s="67" t="s">
        <v>3317</v>
      </c>
      <c r="D677" s="68">
        <v>9.533333333333333</v>
      </c>
      <c r="E677" s="69" t="s">
        <v>136</v>
      </c>
      <c r="F677" s="70">
        <v>13.533333333333335</v>
      </c>
      <c r="G677" s="67"/>
      <c r="H677" s="71"/>
      <c r="I677" s="72"/>
      <c r="J677" s="72"/>
      <c r="K677" s="34"/>
      <c r="L677" s="79">
        <v>677</v>
      </c>
      <c r="M677" s="79"/>
      <c r="N677" s="74"/>
      <c r="O677" s="81" t="s">
        <v>394</v>
      </c>
      <c r="P677" s="83">
        <v>43648.57747685185</v>
      </c>
      <c r="Q677" s="81" t="s">
        <v>570</v>
      </c>
      <c r="R677" s="85" t="s">
        <v>698</v>
      </c>
      <c r="S677" s="81" t="s">
        <v>756</v>
      </c>
      <c r="T677" s="81" t="s">
        <v>813</v>
      </c>
      <c r="U677" s="85" t="s">
        <v>852</v>
      </c>
      <c r="V677" s="85" t="s">
        <v>852</v>
      </c>
      <c r="W677" s="83">
        <v>43648.57747685185</v>
      </c>
      <c r="X677" s="85" t="s">
        <v>1265</v>
      </c>
      <c r="Y677" s="81"/>
      <c r="Z677" s="81"/>
      <c r="AA677" s="87" t="s">
        <v>1673</v>
      </c>
      <c r="AB677" s="81"/>
      <c r="AC677" s="81" t="b">
        <v>0</v>
      </c>
      <c r="AD677" s="81">
        <v>6</v>
      </c>
      <c r="AE677" s="87" t="s">
        <v>1832</v>
      </c>
      <c r="AF677" s="81" t="b">
        <v>0</v>
      </c>
      <c r="AG677" s="81" t="s">
        <v>1864</v>
      </c>
      <c r="AH677" s="81"/>
      <c r="AI677" s="87" t="s">
        <v>1832</v>
      </c>
      <c r="AJ677" s="81" t="b">
        <v>0</v>
      </c>
      <c r="AK677" s="81">
        <v>4</v>
      </c>
      <c r="AL677" s="87" t="s">
        <v>1832</v>
      </c>
      <c r="AM677" s="81" t="s">
        <v>1881</v>
      </c>
      <c r="AN677" s="81" t="b">
        <v>0</v>
      </c>
      <c r="AO677" s="87" t="s">
        <v>1673</v>
      </c>
      <c r="AP677" s="81" t="s">
        <v>1901</v>
      </c>
      <c r="AQ677" s="81">
        <v>0</v>
      </c>
      <c r="AR677" s="81">
        <v>0</v>
      </c>
      <c r="AS677" s="81"/>
      <c r="AT677" s="81"/>
      <c r="AU677" s="81"/>
      <c r="AV677" s="81"/>
      <c r="AW677" s="81"/>
      <c r="AX677" s="81"/>
      <c r="AY677" s="81"/>
      <c r="AZ677" s="81"/>
      <c r="BA677">
        <v>15</v>
      </c>
      <c r="BB677" s="80" t="str">
        <f>REPLACE(INDEX(GroupVertices[Group],MATCH(Edges[[#This Row],[Vertex 1]],GroupVertices[Vertex],0)),1,1,"")</f>
        <v>1</v>
      </c>
      <c r="BC677" s="80" t="str">
        <f>REPLACE(INDEX(GroupVertices[Group],MATCH(Edges[[#This Row],[Vertex 2]],GroupVertices[Vertex],0)),1,1,"")</f>
        <v>1</v>
      </c>
    </row>
    <row r="678" spans="1:55" ht="15">
      <c r="A678" s="66" t="s">
        <v>308</v>
      </c>
      <c r="B678" s="66" t="s">
        <v>358</v>
      </c>
      <c r="C678" s="67" t="s">
        <v>3317</v>
      </c>
      <c r="D678" s="68">
        <v>9.533333333333333</v>
      </c>
      <c r="E678" s="69" t="s">
        <v>136</v>
      </c>
      <c r="F678" s="70">
        <v>13.533333333333335</v>
      </c>
      <c r="G678" s="67"/>
      <c r="H678" s="71"/>
      <c r="I678" s="72"/>
      <c r="J678" s="72"/>
      <c r="K678" s="34"/>
      <c r="L678" s="79">
        <v>678</v>
      </c>
      <c r="M678" s="79"/>
      <c r="N678" s="74"/>
      <c r="O678" s="81" t="s">
        <v>394</v>
      </c>
      <c r="P678" s="83">
        <v>43648.72730324074</v>
      </c>
      <c r="Q678" s="81" t="s">
        <v>571</v>
      </c>
      <c r="R678" s="85" t="s">
        <v>698</v>
      </c>
      <c r="S678" s="81" t="s">
        <v>756</v>
      </c>
      <c r="T678" s="81" t="s">
        <v>814</v>
      </c>
      <c r="U678" s="85" t="s">
        <v>853</v>
      </c>
      <c r="V678" s="85" t="s">
        <v>853</v>
      </c>
      <c r="W678" s="83">
        <v>43648.72730324074</v>
      </c>
      <c r="X678" s="85" t="s">
        <v>1266</v>
      </c>
      <c r="Y678" s="81"/>
      <c r="Z678" s="81"/>
      <c r="AA678" s="87" t="s">
        <v>1674</v>
      </c>
      <c r="AB678" s="81"/>
      <c r="AC678" s="81" t="b">
        <v>0</v>
      </c>
      <c r="AD678" s="81">
        <v>3</v>
      </c>
      <c r="AE678" s="87" t="s">
        <v>1832</v>
      </c>
      <c r="AF678" s="81" t="b">
        <v>0</v>
      </c>
      <c r="AG678" s="81" t="s">
        <v>1864</v>
      </c>
      <c r="AH678" s="81"/>
      <c r="AI678" s="87" t="s">
        <v>1832</v>
      </c>
      <c r="AJ678" s="81" t="b">
        <v>0</v>
      </c>
      <c r="AK678" s="81">
        <v>1</v>
      </c>
      <c r="AL678" s="87" t="s">
        <v>1832</v>
      </c>
      <c r="AM678" s="81" t="s">
        <v>1881</v>
      </c>
      <c r="AN678" s="81" t="b">
        <v>0</v>
      </c>
      <c r="AO678" s="87" t="s">
        <v>1674</v>
      </c>
      <c r="AP678" s="81" t="s">
        <v>1901</v>
      </c>
      <c r="AQ678" s="81">
        <v>0</v>
      </c>
      <c r="AR678" s="81">
        <v>0</v>
      </c>
      <c r="AS678" s="81"/>
      <c r="AT678" s="81"/>
      <c r="AU678" s="81"/>
      <c r="AV678" s="81"/>
      <c r="AW678" s="81"/>
      <c r="AX678" s="81"/>
      <c r="AY678" s="81"/>
      <c r="AZ678" s="81"/>
      <c r="BA678">
        <v>15</v>
      </c>
      <c r="BB678" s="80" t="str">
        <f>REPLACE(INDEX(GroupVertices[Group],MATCH(Edges[[#This Row],[Vertex 1]],GroupVertices[Vertex],0)),1,1,"")</f>
        <v>1</v>
      </c>
      <c r="BC678" s="80" t="str">
        <f>REPLACE(INDEX(GroupVertices[Group],MATCH(Edges[[#This Row],[Vertex 2]],GroupVertices[Vertex],0)),1,1,"")</f>
        <v>1</v>
      </c>
    </row>
    <row r="679" spans="1:55" ht="15">
      <c r="A679" s="66" t="s">
        <v>308</v>
      </c>
      <c r="B679" s="66" t="s">
        <v>348</v>
      </c>
      <c r="C679" s="67" t="s">
        <v>3315</v>
      </c>
      <c r="D679" s="68">
        <v>10</v>
      </c>
      <c r="E679" s="69" t="s">
        <v>136</v>
      </c>
      <c r="F679" s="70">
        <v>12</v>
      </c>
      <c r="G679" s="67"/>
      <c r="H679" s="71"/>
      <c r="I679" s="72"/>
      <c r="J679" s="72"/>
      <c r="K679" s="34"/>
      <c r="L679" s="79">
        <v>679</v>
      </c>
      <c r="M679" s="79"/>
      <c r="N679" s="74"/>
      <c r="O679" s="81" t="s">
        <v>394</v>
      </c>
      <c r="P679" s="83">
        <v>43648.72730324074</v>
      </c>
      <c r="Q679" s="81" t="s">
        <v>571</v>
      </c>
      <c r="R679" s="85" t="s">
        <v>698</v>
      </c>
      <c r="S679" s="81" t="s">
        <v>756</v>
      </c>
      <c r="T679" s="81" t="s">
        <v>814</v>
      </c>
      <c r="U679" s="85" t="s">
        <v>853</v>
      </c>
      <c r="V679" s="85" t="s">
        <v>853</v>
      </c>
      <c r="W679" s="83">
        <v>43648.72730324074</v>
      </c>
      <c r="X679" s="85" t="s">
        <v>1266</v>
      </c>
      <c r="Y679" s="81"/>
      <c r="Z679" s="81"/>
      <c r="AA679" s="87" t="s">
        <v>1674</v>
      </c>
      <c r="AB679" s="81"/>
      <c r="AC679" s="81" t="b">
        <v>0</v>
      </c>
      <c r="AD679" s="81">
        <v>3</v>
      </c>
      <c r="AE679" s="87" t="s">
        <v>1832</v>
      </c>
      <c r="AF679" s="81" t="b">
        <v>0</v>
      </c>
      <c r="AG679" s="81" t="s">
        <v>1864</v>
      </c>
      <c r="AH679" s="81"/>
      <c r="AI679" s="87" t="s">
        <v>1832</v>
      </c>
      <c r="AJ679" s="81" t="b">
        <v>0</v>
      </c>
      <c r="AK679" s="81">
        <v>1</v>
      </c>
      <c r="AL679" s="87" t="s">
        <v>1832</v>
      </c>
      <c r="AM679" s="81" t="s">
        <v>1881</v>
      </c>
      <c r="AN679" s="81" t="b">
        <v>0</v>
      </c>
      <c r="AO679" s="87" t="s">
        <v>1674</v>
      </c>
      <c r="AP679" s="81" t="s">
        <v>1901</v>
      </c>
      <c r="AQ679" s="81">
        <v>0</v>
      </c>
      <c r="AR679" s="81">
        <v>0</v>
      </c>
      <c r="AS679" s="81"/>
      <c r="AT679" s="81"/>
      <c r="AU679" s="81"/>
      <c r="AV679" s="81"/>
      <c r="AW679" s="81"/>
      <c r="AX679" s="81"/>
      <c r="AY679" s="81"/>
      <c r="AZ679" s="81"/>
      <c r="BA679">
        <v>19</v>
      </c>
      <c r="BB679" s="80" t="str">
        <f>REPLACE(INDEX(GroupVertices[Group],MATCH(Edges[[#This Row],[Vertex 1]],GroupVertices[Vertex],0)),1,1,"")</f>
        <v>1</v>
      </c>
      <c r="BC679" s="80" t="str">
        <f>REPLACE(INDEX(GroupVertices[Group],MATCH(Edges[[#This Row],[Vertex 2]],GroupVertices[Vertex],0)),1,1,"")</f>
        <v>3</v>
      </c>
    </row>
    <row r="680" spans="1:55" ht="15">
      <c r="A680" s="66" t="s">
        <v>308</v>
      </c>
      <c r="B680" s="66" t="s">
        <v>348</v>
      </c>
      <c r="C680" s="67" t="s">
        <v>3315</v>
      </c>
      <c r="D680" s="68">
        <v>10</v>
      </c>
      <c r="E680" s="69" t="s">
        <v>136</v>
      </c>
      <c r="F680" s="70">
        <v>12</v>
      </c>
      <c r="G680" s="67"/>
      <c r="H680" s="71"/>
      <c r="I680" s="72"/>
      <c r="J680" s="72"/>
      <c r="K680" s="34"/>
      <c r="L680" s="79">
        <v>680</v>
      </c>
      <c r="M680" s="79"/>
      <c r="N680" s="74"/>
      <c r="O680" s="81" t="s">
        <v>394</v>
      </c>
      <c r="P680" s="83">
        <v>43648.70888888889</v>
      </c>
      <c r="Q680" s="81" t="s">
        <v>572</v>
      </c>
      <c r="R680" s="85" t="s">
        <v>698</v>
      </c>
      <c r="S680" s="81" t="s">
        <v>756</v>
      </c>
      <c r="T680" s="81" t="s">
        <v>815</v>
      </c>
      <c r="U680" s="85" t="s">
        <v>854</v>
      </c>
      <c r="V680" s="85" t="s">
        <v>854</v>
      </c>
      <c r="W680" s="83">
        <v>43648.70888888889</v>
      </c>
      <c r="X680" s="85" t="s">
        <v>1267</v>
      </c>
      <c r="Y680" s="81"/>
      <c r="Z680" s="81"/>
      <c r="AA680" s="87" t="s">
        <v>1675</v>
      </c>
      <c r="AB680" s="81"/>
      <c r="AC680" s="81" t="b">
        <v>0</v>
      </c>
      <c r="AD680" s="81">
        <v>2</v>
      </c>
      <c r="AE680" s="87" t="s">
        <v>1832</v>
      </c>
      <c r="AF680" s="81" t="b">
        <v>0</v>
      </c>
      <c r="AG680" s="81" t="s">
        <v>1864</v>
      </c>
      <c r="AH680" s="81"/>
      <c r="AI680" s="87" t="s">
        <v>1832</v>
      </c>
      <c r="AJ680" s="81" t="b">
        <v>0</v>
      </c>
      <c r="AK680" s="81">
        <v>3</v>
      </c>
      <c r="AL680" s="87" t="s">
        <v>1832</v>
      </c>
      <c r="AM680" s="81" t="s">
        <v>1881</v>
      </c>
      <c r="AN680" s="81" t="b">
        <v>0</v>
      </c>
      <c r="AO680" s="87" t="s">
        <v>1675</v>
      </c>
      <c r="AP680" s="81" t="s">
        <v>1901</v>
      </c>
      <c r="AQ680" s="81">
        <v>0</v>
      </c>
      <c r="AR680" s="81">
        <v>0</v>
      </c>
      <c r="AS680" s="81"/>
      <c r="AT680" s="81"/>
      <c r="AU680" s="81"/>
      <c r="AV680" s="81"/>
      <c r="AW680" s="81"/>
      <c r="AX680" s="81"/>
      <c r="AY680" s="81"/>
      <c r="AZ680" s="81"/>
      <c r="BA680">
        <v>19</v>
      </c>
      <c r="BB680" s="80" t="str">
        <f>REPLACE(INDEX(GroupVertices[Group],MATCH(Edges[[#This Row],[Vertex 1]],GroupVertices[Vertex],0)),1,1,"")</f>
        <v>1</v>
      </c>
      <c r="BC680" s="80" t="str">
        <f>REPLACE(INDEX(GroupVertices[Group],MATCH(Edges[[#This Row],[Vertex 2]],GroupVertices[Vertex],0)),1,1,"")</f>
        <v>3</v>
      </c>
    </row>
    <row r="681" spans="1:55" ht="15">
      <c r="A681" s="66" t="s">
        <v>308</v>
      </c>
      <c r="B681" s="66" t="s">
        <v>358</v>
      </c>
      <c r="C681" s="67" t="s">
        <v>3317</v>
      </c>
      <c r="D681" s="68">
        <v>9.533333333333333</v>
      </c>
      <c r="E681" s="69" t="s">
        <v>136</v>
      </c>
      <c r="F681" s="70">
        <v>13.533333333333335</v>
      </c>
      <c r="G681" s="67"/>
      <c r="H681" s="71"/>
      <c r="I681" s="72"/>
      <c r="J681" s="72"/>
      <c r="K681" s="34"/>
      <c r="L681" s="79">
        <v>681</v>
      </c>
      <c r="M681" s="79"/>
      <c r="N681" s="74"/>
      <c r="O681" s="81" t="s">
        <v>394</v>
      </c>
      <c r="P681" s="83">
        <v>43648.70888888889</v>
      </c>
      <c r="Q681" s="81" t="s">
        <v>572</v>
      </c>
      <c r="R681" s="85" t="s">
        <v>698</v>
      </c>
      <c r="S681" s="81" t="s">
        <v>756</v>
      </c>
      <c r="T681" s="81" t="s">
        <v>815</v>
      </c>
      <c r="U681" s="85" t="s">
        <v>854</v>
      </c>
      <c r="V681" s="85" t="s">
        <v>854</v>
      </c>
      <c r="W681" s="83">
        <v>43648.70888888889</v>
      </c>
      <c r="X681" s="85" t="s">
        <v>1267</v>
      </c>
      <c r="Y681" s="81"/>
      <c r="Z681" s="81"/>
      <c r="AA681" s="87" t="s">
        <v>1675</v>
      </c>
      <c r="AB681" s="81"/>
      <c r="AC681" s="81" t="b">
        <v>0</v>
      </c>
      <c r="AD681" s="81">
        <v>2</v>
      </c>
      <c r="AE681" s="87" t="s">
        <v>1832</v>
      </c>
      <c r="AF681" s="81" t="b">
        <v>0</v>
      </c>
      <c r="AG681" s="81" t="s">
        <v>1864</v>
      </c>
      <c r="AH681" s="81"/>
      <c r="AI681" s="87" t="s">
        <v>1832</v>
      </c>
      <c r="AJ681" s="81" t="b">
        <v>0</v>
      </c>
      <c r="AK681" s="81">
        <v>3</v>
      </c>
      <c r="AL681" s="87" t="s">
        <v>1832</v>
      </c>
      <c r="AM681" s="81" t="s">
        <v>1881</v>
      </c>
      <c r="AN681" s="81" t="b">
        <v>0</v>
      </c>
      <c r="AO681" s="87" t="s">
        <v>1675</v>
      </c>
      <c r="AP681" s="81" t="s">
        <v>1901</v>
      </c>
      <c r="AQ681" s="81">
        <v>0</v>
      </c>
      <c r="AR681" s="81">
        <v>0</v>
      </c>
      <c r="AS681" s="81"/>
      <c r="AT681" s="81"/>
      <c r="AU681" s="81"/>
      <c r="AV681" s="81"/>
      <c r="AW681" s="81"/>
      <c r="AX681" s="81"/>
      <c r="AY681" s="81"/>
      <c r="AZ681" s="81"/>
      <c r="BA681">
        <v>15</v>
      </c>
      <c r="BB681" s="80" t="str">
        <f>REPLACE(INDEX(GroupVertices[Group],MATCH(Edges[[#This Row],[Vertex 1]],GroupVertices[Vertex],0)),1,1,"")</f>
        <v>1</v>
      </c>
      <c r="BC681" s="80" t="str">
        <f>REPLACE(INDEX(GroupVertices[Group],MATCH(Edges[[#This Row],[Vertex 2]],GroupVertices[Vertex],0)),1,1,"")</f>
        <v>1</v>
      </c>
    </row>
    <row r="682" spans="1:55" ht="15">
      <c r="A682" s="66" t="s">
        <v>308</v>
      </c>
      <c r="B682" s="66" t="s">
        <v>348</v>
      </c>
      <c r="C682" s="67" t="s">
        <v>3315</v>
      </c>
      <c r="D682" s="68">
        <v>10</v>
      </c>
      <c r="E682" s="69" t="s">
        <v>136</v>
      </c>
      <c r="F682" s="70">
        <v>12</v>
      </c>
      <c r="G682" s="67"/>
      <c r="H682" s="71"/>
      <c r="I682" s="72"/>
      <c r="J682" s="72"/>
      <c r="K682" s="34"/>
      <c r="L682" s="79">
        <v>682</v>
      </c>
      <c r="M682" s="79"/>
      <c r="N682" s="74"/>
      <c r="O682" s="81" t="s">
        <v>394</v>
      </c>
      <c r="P682" s="83">
        <v>43647.821122685185</v>
      </c>
      <c r="Q682" s="81" t="s">
        <v>573</v>
      </c>
      <c r="R682" s="85" t="s">
        <v>698</v>
      </c>
      <c r="S682" s="81" t="s">
        <v>756</v>
      </c>
      <c r="T682" s="81" t="s">
        <v>816</v>
      </c>
      <c r="U682" s="81"/>
      <c r="V682" s="85" t="s">
        <v>976</v>
      </c>
      <c r="W682" s="83">
        <v>43647.821122685185</v>
      </c>
      <c r="X682" s="85" t="s">
        <v>1268</v>
      </c>
      <c r="Y682" s="81"/>
      <c r="Z682" s="81"/>
      <c r="AA682" s="87" t="s">
        <v>1676</v>
      </c>
      <c r="AB682" s="81"/>
      <c r="AC682" s="81" t="b">
        <v>0</v>
      </c>
      <c r="AD682" s="81">
        <v>5</v>
      </c>
      <c r="AE682" s="87" t="s">
        <v>1832</v>
      </c>
      <c r="AF682" s="81" t="b">
        <v>0</v>
      </c>
      <c r="AG682" s="81" t="s">
        <v>1864</v>
      </c>
      <c r="AH682" s="81"/>
      <c r="AI682" s="87" t="s">
        <v>1832</v>
      </c>
      <c r="AJ682" s="81" t="b">
        <v>0</v>
      </c>
      <c r="AK682" s="81">
        <v>2</v>
      </c>
      <c r="AL682" s="87" t="s">
        <v>1832</v>
      </c>
      <c r="AM682" s="81" t="s">
        <v>1881</v>
      </c>
      <c r="AN682" s="81" t="b">
        <v>0</v>
      </c>
      <c r="AO682" s="87" t="s">
        <v>1676</v>
      </c>
      <c r="AP682" s="81" t="s">
        <v>1901</v>
      </c>
      <c r="AQ682" s="81">
        <v>0</v>
      </c>
      <c r="AR682" s="81">
        <v>0</v>
      </c>
      <c r="AS682" s="81"/>
      <c r="AT682" s="81"/>
      <c r="AU682" s="81"/>
      <c r="AV682" s="81"/>
      <c r="AW682" s="81"/>
      <c r="AX682" s="81"/>
      <c r="AY682" s="81"/>
      <c r="AZ682" s="81"/>
      <c r="BA682">
        <v>19</v>
      </c>
      <c r="BB682" s="80" t="str">
        <f>REPLACE(INDEX(GroupVertices[Group],MATCH(Edges[[#This Row],[Vertex 1]],GroupVertices[Vertex],0)),1,1,"")</f>
        <v>1</v>
      </c>
      <c r="BC682" s="80" t="str">
        <f>REPLACE(INDEX(GroupVertices[Group],MATCH(Edges[[#This Row],[Vertex 2]],GroupVertices[Vertex],0)),1,1,"")</f>
        <v>3</v>
      </c>
    </row>
    <row r="683" spans="1:55" ht="15">
      <c r="A683" s="66" t="s">
        <v>308</v>
      </c>
      <c r="B683" s="66" t="s">
        <v>348</v>
      </c>
      <c r="C683" s="67" t="s">
        <v>3315</v>
      </c>
      <c r="D683" s="68">
        <v>10</v>
      </c>
      <c r="E683" s="69" t="s">
        <v>136</v>
      </c>
      <c r="F683" s="70">
        <v>12</v>
      </c>
      <c r="G683" s="67"/>
      <c r="H683" s="71"/>
      <c r="I683" s="72"/>
      <c r="J683" s="72"/>
      <c r="K683" s="34"/>
      <c r="L683" s="79">
        <v>683</v>
      </c>
      <c r="M683" s="79"/>
      <c r="N683" s="74"/>
      <c r="O683" s="81" t="s">
        <v>394</v>
      </c>
      <c r="P683" s="83">
        <v>43649.436585648145</v>
      </c>
      <c r="Q683" s="81" t="s">
        <v>574</v>
      </c>
      <c r="R683" s="85" t="s">
        <v>698</v>
      </c>
      <c r="S683" s="81" t="s">
        <v>756</v>
      </c>
      <c r="T683" s="81" t="s">
        <v>814</v>
      </c>
      <c r="U683" s="85" t="s">
        <v>855</v>
      </c>
      <c r="V683" s="85" t="s">
        <v>855</v>
      </c>
      <c r="W683" s="83">
        <v>43649.436585648145</v>
      </c>
      <c r="X683" s="85" t="s">
        <v>1269</v>
      </c>
      <c r="Y683" s="81"/>
      <c r="Z683" s="81"/>
      <c r="AA683" s="87" t="s">
        <v>1677</v>
      </c>
      <c r="AB683" s="81"/>
      <c r="AC683" s="81" t="b">
        <v>0</v>
      </c>
      <c r="AD683" s="81">
        <v>8</v>
      </c>
      <c r="AE683" s="87" t="s">
        <v>1832</v>
      </c>
      <c r="AF683" s="81" t="b">
        <v>0</v>
      </c>
      <c r="AG683" s="81" t="s">
        <v>1864</v>
      </c>
      <c r="AH683" s="81"/>
      <c r="AI683" s="87" t="s">
        <v>1832</v>
      </c>
      <c r="AJ683" s="81" t="b">
        <v>0</v>
      </c>
      <c r="AK683" s="81">
        <v>3</v>
      </c>
      <c r="AL683" s="87" t="s">
        <v>1832</v>
      </c>
      <c r="AM683" s="81" t="s">
        <v>1881</v>
      </c>
      <c r="AN683" s="81" t="b">
        <v>0</v>
      </c>
      <c r="AO683" s="87" t="s">
        <v>1677</v>
      </c>
      <c r="AP683" s="81" t="s">
        <v>1901</v>
      </c>
      <c r="AQ683" s="81">
        <v>0</v>
      </c>
      <c r="AR683" s="81">
        <v>0</v>
      </c>
      <c r="AS683" s="81"/>
      <c r="AT683" s="81"/>
      <c r="AU683" s="81"/>
      <c r="AV683" s="81"/>
      <c r="AW683" s="81"/>
      <c r="AX683" s="81"/>
      <c r="AY683" s="81"/>
      <c r="AZ683" s="81"/>
      <c r="BA683">
        <v>19</v>
      </c>
      <c r="BB683" s="80" t="str">
        <f>REPLACE(INDEX(GroupVertices[Group],MATCH(Edges[[#This Row],[Vertex 1]],GroupVertices[Vertex],0)),1,1,"")</f>
        <v>1</v>
      </c>
      <c r="BC683" s="80" t="str">
        <f>REPLACE(INDEX(GroupVertices[Group],MATCH(Edges[[#This Row],[Vertex 2]],GroupVertices[Vertex],0)),1,1,"")</f>
        <v>3</v>
      </c>
    </row>
    <row r="684" spans="1:55" ht="15">
      <c r="A684" s="66" t="s">
        <v>308</v>
      </c>
      <c r="B684" s="66" t="s">
        <v>348</v>
      </c>
      <c r="C684" s="67" t="s">
        <v>3315</v>
      </c>
      <c r="D684" s="68">
        <v>10</v>
      </c>
      <c r="E684" s="69" t="s">
        <v>136</v>
      </c>
      <c r="F684" s="70">
        <v>12</v>
      </c>
      <c r="G684" s="67"/>
      <c r="H684" s="71"/>
      <c r="I684" s="72"/>
      <c r="J684" s="72"/>
      <c r="K684" s="34"/>
      <c r="L684" s="79">
        <v>684</v>
      </c>
      <c r="M684" s="79"/>
      <c r="N684" s="74"/>
      <c r="O684" s="81" t="s">
        <v>394</v>
      </c>
      <c r="P684" s="83">
        <v>43649.58256944444</v>
      </c>
      <c r="Q684" s="81" t="s">
        <v>575</v>
      </c>
      <c r="R684" s="85" t="s">
        <v>698</v>
      </c>
      <c r="S684" s="81" t="s">
        <v>756</v>
      </c>
      <c r="T684" s="81" t="s">
        <v>816</v>
      </c>
      <c r="U684" s="85" t="s">
        <v>856</v>
      </c>
      <c r="V684" s="85" t="s">
        <v>856</v>
      </c>
      <c r="W684" s="83">
        <v>43649.58256944444</v>
      </c>
      <c r="X684" s="85" t="s">
        <v>1270</v>
      </c>
      <c r="Y684" s="81"/>
      <c r="Z684" s="81"/>
      <c r="AA684" s="87" t="s">
        <v>1678</v>
      </c>
      <c r="AB684" s="81"/>
      <c r="AC684" s="81" t="b">
        <v>0</v>
      </c>
      <c r="AD684" s="81">
        <v>7</v>
      </c>
      <c r="AE684" s="87" t="s">
        <v>1832</v>
      </c>
      <c r="AF684" s="81" t="b">
        <v>0</v>
      </c>
      <c r="AG684" s="81" t="s">
        <v>1864</v>
      </c>
      <c r="AH684" s="81"/>
      <c r="AI684" s="87" t="s">
        <v>1832</v>
      </c>
      <c r="AJ684" s="81" t="b">
        <v>0</v>
      </c>
      <c r="AK684" s="81">
        <v>3</v>
      </c>
      <c r="AL684" s="87" t="s">
        <v>1832</v>
      </c>
      <c r="AM684" s="81" t="s">
        <v>1881</v>
      </c>
      <c r="AN684" s="81" t="b">
        <v>0</v>
      </c>
      <c r="AO684" s="87" t="s">
        <v>1678</v>
      </c>
      <c r="AP684" s="81" t="s">
        <v>1901</v>
      </c>
      <c r="AQ684" s="81">
        <v>0</v>
      </c>
      <c r="AR684" s="81">
        <v>0</v>
      </c>
      <c r="AS684" s="81"/>
      <c r="AT684" s="81"/>
      <c r="AU684" s="81"/>
      <c r="AV684" s="81"/>
      <c r="AW684" s="81"/>
      <c r="AX684" s="81"/>
      <c r="AY684" s="81"/>
      <c r="AZ684" s="81"/>
      <c r="BA684">
        <v>19</v>
      </c>
      <c r="BB684" s="80" t="str">
        <f>REPLACE(INDEX(GroupVertices[Group],MATCH(Edges[[#This Row],[Vertex 1]],GroupVertices[Vertex],0)),1,1,"")</f>
        <v>1</v>
      </c>
      <c r="BC684" s="80" t="str">
        <f>REPLACE(INDEX(GroupVertices[Group],MATCH(Edges[[#This Row],[Vertex 2]],GroupVertices[Vertex],0)),1,1,"")</f>
        <v>3</v>
      </c>
    </row>
    <row r="685" spans="1:55" ht="15">
      <c r="A685" s="66" t="s">
        <v>308</v>
      </c>
      <c r="B685" s="66" t="s">
        <v>358</v>
      </c>
      <c r="C685" s="67" t="s">
        <v>3317</v>
      </c>
      <c r="D685" s="68">
        <v>9.533333333333333</v>
      </c>
      <c r="E685" s="69" t="s">
        <v>136</v>
      </c>
      <c r="F685" s="70">
        <v>13.533333333333335</v>
      </c>
      <c r="G685" s="67"/>
      <c r="H685" s="71"/>
      <c r="I685" s="72"/>
      <c r="J685" s="72"/>
      <c r="K685" s="34"/>
      <c r="L685" s="79">
        <v>685</v>
      </c>
      <c r="M685" s="79"/>
      <c r="N685" s="74"/>
      <c r="O685" s="81" t="s">
        <v>394</v>
      </c>
      <c r="P685" s="83">
        <v>43649.58256944444</v>
      </c>
      <c r="Q685" s="81" t="s">
        <v>575</v>
      </c>
      <c r="R685" s="85" t="s">
        <v>698</v>
      </c>
      <c r="S685" s="81" t="s">
        <v>756</v>
      </c>
      <c r="T685" s="81" t="s">
        <v>816</v>
      </c>
      <c r="U685" s="85" t="s">
        <v>856</v>
      </c>
      <c r="V685" s="85" t="s">
        <v>856</v>
      </c>
      <c r="W685" s="83">
        <v>43649.58256944444</v>
      </c>
      <c r="X685" s="85" t="s">
        <v>1270</v>
      </c>
      <c r="Y685" s="81"/>
      <c r="Z685" s="81"/>
      <c r="AA685" s="87" t="s">
        <v>1678</v>
      </c>
      <c r="AB685" s="81"/>
      <c r="AC685" s="81" t="b">
        <v>0</v>
      </c>
      <c r="AD685" s="81">
        <v>7</v>
      </c>
      <c r="AE685" s="87" t="s">
        <v>1832</v>
      </c>
      <c r="AF685" s="81" t="b">
        <v>0</v>
      </c>
      <c r="AG685" s="81" t="s">
        <v>1864</v>
      </c>
      <c r="AH685" s="81"/>
      <c r="AI685" s="87" t="s">
        <v>1832</v>
      </c>
      <c r="AJ685" s="81" t="b">
        <v>0</v>
      </c>
      <c r="AK685" s="81">
        <v>3</v>
      </c>
      <c r="AL685" s="87" t="s">
        <v>1832</v>
      </c>
      <c r="AM685" s="81" t="s">
        <v>1881</v>
      </c>
      <c r="AN685" s="81" t="b">
        <v>0</v>
      </c>
      <c r="AO685" s="87" t="s">
        <v>1678</v>
      </c>
      <c r="AP685" s="81" t="s">
        <v>1901</v>
      </c>
      <c r="AQ685" s="81">
        <v>0</v>
      </c>
      <c r="AR685" s="81">
        <v>0</v>
      </c>
      <c r="AS685" s="81"/>
      <c r="AT685" s="81"/>
      <c r="AU685" s="81"/>
      <c r="AV685" s="81"/>
      <c r="AW685" s="81"/>
      <c r="AX685" s="81"/>
      <c r="AY685" s="81"/>
      <c r="AZ685" s="81"/>
      <c r="BA685">
        <v>15</v>
      </c>
      <c r="BB685" s="80" t="str">
        <f>REPLACE(INDEX(GroupVertices[Group],MATCH(Edges[[#This Row],[Vertex 1]],GroupVertices[Vertex],0)),1,1,"")</f>
        <v>1</v>
      </c>
      <c r="BC685" s="80" t="str">
        <f>REPLACE(INDEX(GroupVertices[Group],MATCH(Edges[[#This Row],[Vertex 2]],GroupVertices[Vertex],0)),1,1,"")</f>
        <v>1</v>
      </c>
    </row>
    <row r="686" spans="1:55" ht="15">
      <c r="A686" s="66" t="s">
        <v>308</v>
      </c>
      <c r="B686" s="66" t="s">
        <v>348</v>
      </c>
      <c r="C686" s="67" t="s">
        <v>3315</v>
      </c>
      <c r="D686" s="68">
        <v>10</v>
      </c>
      <c r="E686" s="69" t="s">
        <v>136</v>
      </c>
      <c r="F686" s="70">
        <v>12</v>
      </c>
      <c r="G686" s="67"/>
      <c r="H686" s="71"/>
      <c r="I686" s="72"/>
      <c r="J686" s="72"/>
      <c r="K686" s="34"/>
      <c r="L686" s="79">
        <v>686</v>
      </c>
      <c r="M686" s="79"/>
      <c r="N686" s="74"/>
      <c r="O686" s="81" t="s">
        <v>394</v>
      </c>
      <c r="P686" s="83">
        <v>43650.76096064815</v>
      </c>
      <c r="Q686" s="81" t="s">
        <v>576</v>
      </c>
      <c r="R686" s="85" t="s">
        <v>698</v>
      </c>
      <c r="S686" s="81" t="s">
        <v>756</v>
      </c>
      <c r="T686" s="81" t="s">
        <v>817</v>
      </c>
      <c r="U686" s="85" t="s">
        <v>857</v>
      </c>
      <c r="V686" s="85" t="s">
        <v>857</v>
      </c>
      <c r="W686" s="83">
        <v>43650.76096064815</v>
      </c>
      <c r="X686" s="85" t="s">
        <v>1271</v>
      </c>
      <c r="Y686" s="81"/>
      <c r="Z686" s="81"/>
      <c r="AA686" s="87" t="s">
        <v>1679</v>
      </c>
      <c r="AB686" s="81"/>
      <c r="AC686" s="81" t="b">
        <v>0</v>
      </c>
      <c r="AD686" s="81">
        <v>9</v>
      </c>
      <c r="AE686" s="87" t="s">
        <v>1832</v>
      </c>
      <c r="AF686" s="81" t="b">
        <v>0</v>
      </c>
      <c r="AG686" s="81" t="s">
        <v>1864</v>
      </c>
      <c r="AH686" s="81"/>
      <c r="AI686" s="87" t="s">
        <v>1832</v>
      </c>
      <c r="AJ686" s="81" t="b">
        <v>0</v>
      </c>
      <c r="AK686" s="81">
        <v>3</v>
      </c>
      <c r="AL686" s="87" t="s">
        <v>1832</v>
      </c>
      <c r="AM686" s="81" t="s">
        <v>1881</v>
      </c>
      <c r="AN686" s="81" t="b">
        <v>0</v>
      </c>
      <c r="AO686" s="87" t="s">
        <v>1679</v>
      </c>
      <c r="AP686" s="81" t="s">
        <v>1901</v>
      </c>
      <c r="AQ686" s="81">
        <v>0</v>
      </c>
      <c r="AR686" s="81">
        <v>0</v>
      </c>
      <c r="AS686" s="81"/>
      <c r="AT686" s="81"/>
      <c r="AU686" s="81"/>
      <c r="AV686" s="81"/>
      <c r="AW686" s="81"/>
      <c r="AX686" s="81"/>
      <c r="AY686" s="81"/>
      <c r="AZ686" s="81"/>
      <c r="BA686">
        <v>19</v>
      </c>
      <c r="BB686" s="80" t="str">
        <f>REPLACE(INDEX(GroupVertices[Group],MATCH(Edges[[#This Row],[Vertex 1]],GroupVertices[Vertex],0)),1,1,"")</f>
        <v>1</v>
      </c>
      <c r="BC686" s="80" t="str">
        <f>REPLACE(INDEX(GroupVertices[Group],MATCH(Edges[[#This Row],[Vertex 2]],GroupVertices[Vertex],0)),1,1,"")</f>
        <v>3</v>
      </c>
    </row>
    <row r="687" spans="1:55" ht="15">
      <c r="A687" s="66" t="s">
        <v>308</v>
      </c>
      <c r="B687" s="66" t="s">
        <v>358</v>
      </c>
      <c r="C687" s="67" t="s">
        <v>3317</v>
      </c>
      <c r="D687" s="68">
        <v>9.533333333333333</v>
      </c>
      <c r="E687" s="69" t="s">
        <v>136</v>
      </c>
      <c r="F687" s="70">
        <v>13.533333333333335</v>
      </c>
      <c r="G687" s="67"/>
      <c r="H687" s="71"/>
      <c r="I687" s="72"/>
      <c r="J687" s="72"/>
      <c r="K687" s="34"/>
      <c r="L687" s="79">
        <v>687</v>
      </c>
      <c r="M687" s="79"/>
      <c r="N687" s="74"/>
      <c r="O687" s="81" t="s">
        <v>394</v>
      </c>
      <c r="P687" s="83">
        <v>43650.76096064815</v>
      </c>
      <c r="Q687" s="81" t="s">
        <v>576</v>
      </c>
      <c r="R687" s="85" t="s">
        <v>698</v>
      </c>
      <c r="S687" s="81" t="s">
        <v>756</v>
      </c>
      <c r="T687" s="81" t="s">
        <v>817</v>
      </c>
      <c r="U687" s="85" t="s">
        <v>857</v>
      </c>
      <c r="V687" s="85" t="s">
        <v>857</v>
      </c>
      <c r="W687" s="83">
        <v>43650.76096064815</v>
      </c>
      <c r="X687" s="85" t="s">
        <v>1271</v>
      </c>
      <c r="Y687" s="81"/>
      <c r="Z687" s="81"/>
      <c r="AA687" s="87" t="s">
        <v>1679</v>
      </c>
      <c r="AB687" s="81"/>
      <c r="AC687" s="81" t="b">
        <v>0</v>
      </c>
      <c r="AD687" s="81">
        <v>9</v>
      </c>
      <c r="AE687" s="87" t="s">
        <v>1832</v>
      </c>
      <c r="AF687" s="81" t="b">
        <v>0</v>
      </c>
      <c r="AG687" s="81" t="s">
        <v>1864</v>
      </c>
      <c r="AH687" s="81"/>
      <c r="AI687" s="87" t="s">
        <v>1832</v>
      </c>
      <c r="AJ687" s="81" t="b">
        <v>0</v>
      </c>
      <c r="AK687" s="81">
        <v>3</v>
      </c>
      <c r="AL687" s="87" t="s">
        <v>1832</v>
      </c>
      <c r="AM687" s="81" t="s">
        <v>1881</v>
      </c>
      <c r="AN687" s="81" t="b">
        <v>0</v>
      </c>
      <c r="AO687" s="87" t="s">
        <v>1679</v>
      </c>
      <c r="AP687" s="81" t="s">
        <v>1901</v>
      </c>
      <c r="AQ687" s="81">
        <v>0</v>
      </c>
      <c r="AR687" s="81">
        <v>0</v>
      </c>
      <c r="AS687" s="81"/>
      <c r="AT687" s="81"/>
      <c r="AU687" s="81"/>
      <c r="AV687" s="81"/>
      <c r="AW687" s="81"/>
      <c r="AX687" s="81"/>
      <c r="AY687" s="81"/>
      <c r="AZ687" s="81"/>
      <c r="BA687">
        <v>15</v>
      </c>
      <c r="BB687" s="80" t="str">
        <f>REPLACE(INDEX(GroupVertices[Group],MATCH(Edges[[#This Row],[Vertex 1]],GroupVertices[Vertex],0)),1,1,"")</f>
        <v>1</v>
      </c>
      <c r="BC687" s="80" t="str">
        <f>REPLACE(INDEX(GroupVertices[Group],MATCH(Edges[[#This Row],[Vertex 2]],GroupVertices[Vertex],0)),1,1,"")</f>
        <v>1</v>
      </c>
    </row>
    <row r="688" spans="1:55" ht="15">
      <c r="A688" s="66" t="s">
        <v>308</v>
      </c>
      <c r="B688" s="66" t="s">
        <v>348</v>
      </c>
      <c r="C688" s="67" t="s">
        <v>3315</v>
      </c>
      <c r="D688" s="68">
        <v>10</v>
      </c>
      <c r="E688" s="69" t="s">
        <v>136</v>
      </c>
      <c r="F688" s="70">
        <v>12</v>
      </c>
      <c r="G688" s="67"/>
      <c r="H688" s="71"/>
      <c r="I688" s="72"/>
      <c r="J688" s="72"/>
      <c r="K688" s="34"/>
      <c r="L688" s="79">
        <v>688</v>
      </c>
      <c r="M688" s="79"/>
      <c r="N688" s="74"/>
      <c r="O688" s="81" t="s">
        <v>394</v>
      </c>
      <c r="P688" s="83">
        <v>43651.71445601852</v>
      </c>
      <c r="Q688" s="81" t="s">
        <v>577</v>
      </c>
      <c r="R688" s="85" t="s">
        <v>698</v>
      </c>
      <c r="S688" s="81" t="s">
        <v>756</v>
      </c>
      <c r="T688" s="81" t="s">
        <v>817</v>
      </c>
      <c r="U688" s="81"/>
      <c r="V688" s="85" t="s">
        <v>976</v>
      </c>
      <c r="W688" s="83">
        <v>43651.71445601852</v>
      </c>
      <c r="X688" s="85" t="s">
        <v>1272</v>
      </c>
      <c r="Y688" s="81"/>
      <c r="Z688" s="81"/>
      <c r="AA688" s="87" t="s">
        <v>1680</v>
      </c>
      <c r="AB688" s="81"/>
      <c r="AC688" s="81" t="b">
        <v>0</v>
      </c>
      <c r="AD688" s="81">
        <v>10</v>
      </c>
      <c r="AE688" s="87" t="s">
        <v>1832</v>
      </c>
      <c r="AF688" s="81" t="b">
        <v>0</v>
      </c>
      <c r="AG688" s="81" t="s">
        <v>1864</v>
      </c>
      <c r="AH688" s="81"/>
      <c r="AI688" s="87" t="s">
        <v>1832</v>
      </c>
      <c r="AJ688" s="81" t="b">
        <v>0</v>
      </c>
      <c r="AK688" s="81">
        <v>3</v>
      </c>
      <c r="AL688" s="87" t="s">
        <v>1832</v>
      </c>
      <c r="AM688" s="81" t="s">
        <v>1881</v>
      </c>
      <c r="AN688" s="81" t="b">
        <v>0</v>
      </c>
      <c r="AO688" s="87" t="s">
        <v>1680</v>
      </c>
      <c r="AP688" s="81" t="s">
        <v>1901</v>
      </c>
      <c r="AQ688" s="81">
        <v>0</v>
      </c>
      <c r="AR688" s="81">
        <v>0</v>
      </c>
      <c r="AS688" s="81"/>
      <c r="AT688" s="81"/>
      <c r="AU688" s="81"/>
      <c r="AV688" s="81"/>
      <c r="AW688" s="81"/>
      <c r="AX688" s="81"/>
      <c r="AY688" s="81"/>
      <c r="AZ688" s="81"/>
      <c r="BA688">
        <v>19</v>
      </c>
      <c r="BB688" s="80" t="str">
        <f>REPLACE(INDEX(GroupVertices[Group],MATCH(Edges[[#This Row],[Vertex 1]],GroupVertices[Vertex],0)),1,1,"")</f>
        <v>1</v>
      </c>
      <c r="BC688" s="80" t="str">
        <f>REPLACE(INDEX(GroupVertices[Group],MATCH(Edges[[#This Row],[Vertex 2]],GroupVertices[Vertex],0)),1,1,"")</f>
        <v>3</v>
      </c>
    </row>
    <row r="689" spans="1:55" ht="15">
      <c r="A689" s="66" t="s">
        <v>308</v>
      </c>
      <c r="B689" s="66" t="s">
        <v>358</v>
      </c>
      <c r="C689" s="67" t="s">
        <v>3317</v>
      </c>
      <c r="D689" s="68">
        <v>9.533333333333333</v>
      </c>
      <c r="E689" s="69" t="s">
        <v>136</v>
      </c>
      <c r="F689" s="70">
        <v>13.533333333333335</v>
      </c>
      <c r="G689" s="67"/>
      <c r="H689" s="71"/>
      <c r="I689" s="72"/>
      <c r="J689" s="72"/>
      <c r="K689" s="34"/>
      <c r="L689" s="79">
        <v>689</v>
      </c>
      <c r="M689" s="79"/>
      <c r="N689" s="74"/>
      <c r="O689" s="81" t="s">
        <v>394</v>
      </c>
      <c r="P689" s="83">
        <v>43651.71445601852</v>
      </c>
      <c r="Q689" s="81" t="s">
        <v>577</v>
      </c>
      <c r="R689" s="85" t="s">
        <v>698</v>
      </c>
      <c r="S689" s="81" t="s">
        <v>756</v>
      </c>
      <c r="T689" s="81" t="s">
        <v>817</v>
      </c>
      <c r="U689" s="81"/>
      <c r="V689" s="85" t="s">
        <v>976</v>
      </c>
      <c r="W689" s="83">
        <v>43651.71445601852</v>
      </c>
      <c r="X689" s="85" t="s">
        <v>1272</v>
      </c>
      <c r="Y689" s="81"/>
      <c r="Z689" s="81"/>
      <c r="AA689" s="87" t="s">
        <v>1680</v>
      </c>
      <c r="AB689" s="81"/>
      <c r="AC689" s="81" t="b">
        <v>0</v>
      </c>
      <c r="AD689" s="81">
        <v>10</v>
      </c>
      <c r="AE689" s="87" t="s">
        <v>1832</v>
      </c>
      <c r="AF689" s="81" t="b">
        <v>0</v>
      </c>
      <c r="AG689" s="81" t="s">
        <v>1864</v>
      </c>
      <c r="AH689" s="81"/>
      <c r="AI689" s="87" t="s">
        <v>1832</v>
      </c>
      <c r="AJ689" s="81" t="b">
        <v>0</v>
      </c>
      <c r="AK689" s="81">
        <v>3</v>
      </c>
      <c r="AL689" s="87" t="s">
        <v>1832</v>
      </c>
      <c r="AM689" s="81" t="s">
        <v>1881</v>
      </c>
      <c r="AN689" s="81" t="b">
        <v>0</v>
      </c>
      <c r="AO689" s="87" t="s">
        <v>1680</v>
      </c>
      <c r="AP689" s="81" t="s">
        <v>1901</v>
      </c>
      <c r="AQ689" s="81">
        <v>0</v>
      </c>
      <c r="AR689" s="81">
        <v>0</v>
      </c>
      <c r="AS689" s="81"/>
      <c r="AT689" s="81"/>
      <c r="AU689" s="81"/>
      <c r="AV689" s="81"/>
      <c r="AW689" s="81"/>
      <c r="AX689" s="81"/>
      <c r="AY689" s="81"/>
      <c r="AZ689" s="81"/>
      <c r="BA689">
        <v>15</v>
      </c>
      <c r="BB689" s="80" t="str">
        <f>REPLACE(INDEX(GroupVertices[Group],MATCH(Edges[[#This Row],[Vertex 1]],GroupVertices[Vertex],0)),1,1,"")</f>
        <v>1</v>
      </c>
      <c r="BC689" s="80" t="str">
        <f>REPLACE(INDEX(GroupVertices[Group],MATCH(Edges[[#This Row],[Vertex 2]],GroupVertices[Vertex],0)),1,1,"")</f>
        <v>1</v>
      </c>
    </row>
    <row r="690" spans="1:55" ht="15">
      <c r="A690" s="66" t="s">
        <v>308</v>
      </c>
      <c r="B690" s="66" t="s">
        <v>348</v>
      </c>
      <c r="C690" s="67" t="s">
        <v>3315</v>
      </c>
      <c r="D690" s="68">
        <v>10</v>
      </c>
      <c r="E690" s="69" t="s">
        <v>136</v>
      </c>
      <c r="F690" s="70">
        <v>12</v>
      </c>
      <c r="G690" s="67"/>
      <c r="H690" s="71"/>
      <c r="I690" s="72"/>
      <c r="J690" s="72"/>
      <c r="K690" s="34"/>
      <c r="L690" s="79">
        <v>690</v>
      </c>
      <c r="M690" s="79"/>
      <c r="N690" s="74"/>
      <c r="O690" s="81" t="s">
        <v>394</v>
      </c>
      <c r="P690" s="83">
        <v>43651.80605324074</v>
      </c>
      <c r="Q690" s="81" t="s">
        <v>578</v>
      </c>
      <c r="R690" s="85" t="s">
        <v>698</v>
      </c>
      <c r="S690" s="81" t="s">
        <v>756</v>
      </c>
      <c r="T690" s="81" t="s">
        <v>817</v>
      </c>
      <c r="U690" s="85" t="s">
        <v>858</v>
      </c>
      <c r="V690" s="85" t="s">
        <v>858</v>
      </c>
      <c r="W690" s="83">
        <v>43651.80605324074</v>
      </c>
      <c r="X690" s="85" t="s">
        <v>1273</v>
      </c>
      <c r="Y690" s="81"/>
      <c r="Z690" s="81"/>
      <c r="AA690" s="87" t="s">
        <v>1681</v>
      </c>
      <c r="AB690" s="81"/>
      <c r="AC690" s="81" t="b">
        <v>0</v>
      </c>
      <c r="AD690" s="81">
        <v>3</v>
      </c>
      <c r="AE690" s="87" t="s">
        <v>1832</v>
      </c>
      <c r="AF690" s="81" t="b">
        <v>0</v>
      </c>
      <c r="AG690" s="81" t="s">
        <v>1864</v>
      </c>
      <c r="AH690" s="81"/>
      <c r="AI690" s="87" t="s">
        <v>1832</v>
      </c>
      <c r="AJ690" s="81" t="b">
        <v>0</v>
      </c>
      <c r="AK690" s="81">
        <v>1</v>
      </c>
      <c r="AL690" s="87" t="s">
        <v>1832</v>
      </c>
      <c r="AM690" s="81" t="s">
        <v>1881</v>
      </c>
      <c r="AN690" s="81" t="b">
        <v>0</v>
      </c>
      <c r="AO690" s="87" t="s">
        <v>1681</v>
      </c>
      <c r="AP690" s="81" t="s">
        <v>1901</v>
      </c>
      <c r="AQ690" s="81">
        <v>0</v>
      </c>
      <c r="AR690" s="81">
        <v>0</v>
      </c>
      <c r="AS690" s="81"/>
      <c r="AT690" s="81"/>
      <c r="AU690" s="81"/>
      <c r="AV690" s="81"/>
      <c r="AW690" s="81"/>
      <c r="AX690" s="81"/>
      <c r="AY690" s="81"/>
      <c r="AZ690" s="81"/>
      <c r="BA690">
        <v>19</v>
      </c>
      <c r="BB690" s="80" t="str">
        <f>REPLACE(INDEX(GroupVertices[Group],MATCH(Edges[[#This Row],[Vertex 1]],GroupVertices[Vertex],0)),1,1,"")</f>
        <v>1</v>
      </c>
      <c r="BC690" s="80" t="str">
        <f>REPLACE(INDEX(GroupVertices[Group],MATCH(Edges[[#This Row],[Vertex 2]],GroupVertices[Vertex],0)),1,1,"")</f>
        <v>3</v>
      </c>
    </row>
    <row r="691" spans="1:55" ht="15">
      <c r="A691" s="66" t="s">
        <v>308</v>
      </c>
      <c r="B691" s="66" t="s">
        <v>358</v>
      </c>
      <c r="C691" s="67" t="s">
        <v>3317</v>
      </c>
      <c r="D691" s="68">
        <v>9.533333333333333</v>
      </c>
      <c r="E691" s="69" t="s">
        <v>136</v>
      </c>
      <c r="F691" s="70">
        <v>13.533333333333335</v>
      </c>
      <c r="G691" s="67"/>
      <c r="H691" s="71"/>
      <c r="I691" s="72"/>
      <c r="J691" s="72"/>
      <c r="K691" s="34"/>
      <c r="L691" s="79">
        <v>691</v>
      </c>
      <c r="M691" s="79"/>
      <c r="N691" s="74"/>
      <c r="O691" s="81" t="s">
        <v>394</v>
      </c>
      <c r="P691" s="83">
        <v>43651.80605324074</v>
      </c>
      <c r="Q691" s="81" t="s">
        <v>578</v>
      </c>
      <c r="R691" s="85" t="s">
        <v>698</v>
      </c>
      <c r="S691" s="81" t="s">
        <v>756</v>
      </c>
      <c r="T691" s="81" t="s">
        <v>817</v>
      </c>
      <c r="U691" s="85" t="s">
        <v>858</v>
      </c>
      <c r="V691" s="85" t="s">
        <v>858</v>
      </c>
      <c r="W691" s="83">
        <v>43651.80605324074</v>
      </c>
      <c r="X691" s="85" t="s">
        <v>1273</v>
      </c>
      <c r="Y691" s="81"/>
      <c r="Z691" s="81"/>
      <c r="AA691" s="87" t="s">
        <v>1681</v>
      </c>
      <c r="AB691" s="81"/>
      <c r="AC691" s="81" t="b">
        <v>0</v>
      </c>
      <c r="AD691" s="81">
        <v>3</v>
      </c>
      <c r="AE691" s="87" t="s">
        <v>1832</v>
      </c>
      <c r="AF691" s="81" t="b">
        <v>0</v>
      </c>
      <c r="AG691" s="81" t="s">
        <v>1864</v>
      </c>
      <c r="AH691" s="81"/>
      <c r="AI691" s="87" t="s">
        <v>1832</v>
      </c>
      <c r="AJ691" s="81" t="b">
        <v>0</v>
      </c>
      <c r="AK691" s="81">
        <v>1</v>
      </c>
      <c r="AL691" s="87" t="s">
        <v>1832</v>
      </c>
      <c r="AM691" s="81" t="s">
        <v>1881</v>
      </c>
      <c r="AN691" s="81" t="b">
        <v>0</v>
      </c>
      <c r="AO691" s="87" t="s">
        <v>1681</v>
      </c>
      <c r="AP691" s="81" t="s">
        <v>1901</v>
      </c>
      <c r="AQ691" s="81">
        <v>0</v>
      </c>
      <c r="AR691" s="81">
        <v>0</v>
      </c>
      <c r="AS691" s="81"/>
      <c r="AT691" s="81"/>
      <c r="AU691" s="81"/>
      <c r="AV691" s="81"/>
      <c r="AW691" s="81"/>
      <c r="AX691" s="81"/>
      <c r="AY691" s="81"/>
      <c r="AZ691" s="81"/>
      <c r="BA691">
        <v>15</v>
      </c>
      <c r="BB691" s="80" t="str">
        <f>REPLACE(INDEX(GroupVertices[Group],MATCH(Edges[[#This Row],[Vertex 1]],GroupVertices[Vertex],0)),1,1,"")</f>
        <v>1</v>
      </c>
      <c r="BC691" s="80" t="str">
        <f>REPLACE(INDEX(GroupVertices[Group],MATCH(Edges[[#This Row],[Vertex 2]],GroupVertices[Vertex],0)),1,1,"")</f>
        <v>1</v>
      </c>
    </row>
    <row r="692" spans="1:55" ht="15">
      <c r="A692" s="66" t="s">
        <v>308</v>
      </c>
      <c r="B692" s="66" t="s">
        <v>308</v>
      </c>
      <c r="C692" s="67" t="s">
        <v>3308</v>
      </c>
      <c r="D692" s="68">
        <v>3.466666666666667</v>
      </c>
      <c r="E692" s="69" t="s">
        <v>136</v>
      </c>
      <c r="F692" s="70">
        <v>33.46666666666667</v>
      </c>
      <c r="G692" s="67"/>
      <c r="H692" s="71"/>
      <c r="I692" s="72"/>
      <c r="J692" s="72"/>
      <c r="K692" s="34"/>
      <c r="L692" s="79">
        <v>692</v>
      </c>
      <c r="M692" s="79"/>
      <c r="N692" s="74"/>
      <c r="O692" s="81" t="s">
        <v>176</v>
      </c>
      <c r="P692" s="83">
        <v>43653.577199074076</v>
      </c>
      <c r="Q692" s="81" t="s">
        <v>579</v>
      </c>
      <c r="R692" s="85" t="s">
        <v>723</v>
      </c>
      <c r="S692" s="81" t="s">
        <v>746</v>
      </c>
      <c r="T692" s="81" t="s">
        <v>818</v>
      </c>
      <c r="U692" s="81"/>
      <c r="V692" s="85" t="s">
        <v>976</v>
      </c>
      <c r="W692" s="83">
        <v>43653.577199074076</v>
      </c>
      <c r="X692" s="85" t="s">
        <v>1274</v>
      </c>
      <c r="Y692" s="81"/>
      <c r="Z692" s="81"/>
      <c r="AA692" s="87" t="s">
        <v>1682</v>
      </c>
      <c r="AB692" s="81"/>
      <c r="AC692" s="81" t="b">
        <v>0</v>
      </c>
      <c r="AD692" s="81">
        <v>5</v>
      </c>
      <c r="AE692" s="87" t="s">
        <v>1832</v>
      </c>
      <c r="AF692" s="81" t="b">
        <v>0</v>
      </c>
      <c r="AG692" s="81" t="s">
        <v>1864</v>
      </c>
      <c r="AH692" s="81"/>
      <c r="AI692" s="87" t="s">
        <v>1832</v>
      </c>
      <c r="AJ692" s="81" t="b">
        <v>0</v>
      </c>
      <c r="AK692" s="81">
        <v>2</v>
      </c>
      <c r="AL692" s="87" t="s">
        <v>1832</v>
      </c>
      <c r="AM692" s="81" t="s">
        <v>1881</v>
      </c>
      <c r="AN692" s="81" t="b">
        <v>0</v>
      </c>
      <c r="AO692" s="87" t="s">
        <v>1682</v>
      </c>
      <c r="AP692" s="81" t="s">
        <v>1901</v>
      </c>
      <c r="AQ692" s="81">
        <v>0</v>
      </c>
      <c r="AR692" s="81">
        <v>0</v>
      </c>
      <c r="AS692" s="81"/>
      <c r="AT692" s="81"/>
      <c r="AU692" s="81"/>
      <c r="AV692" s="81"/>
      <c r="AW692" s="81"/>
      <c r="AX692" s="81"/>
      <c r="AY692" s="81"/>
      <c r="AZ692" s="81"/>
      <c r="BA692">
        <v>2</v>
      </c>
      <c r="BB692" s="80" t="str">
        <f>REPLACE(INDEX(GroupVertices[Group],MATCH(Edges[[#This Row],[Vertex 1]],GroupVertices[Vertex],0)),1,1,"")</f>
        <v>1</v>
      </c>
      <c r="BC692" s="80" t="str">
        <f>REPLACE(INDEX(GroupVertices[Group],MATCH(Edges[[#This Row],[Vertex 2]],GroupVertices[Vertex],0)),1,1,"")</f>
        <v>1</v>
      </c>
    </row>
    <row r="693" spans="1:55" ht="15">
      <c r="A693" s="66" t="s">
        <v>308</v>
      </c>
      <c r="B693" s="66" t="s">
        <v>308</v>
      </c>
      <c r="C693" s="67" t="s">
        <v>3308</v>
      </c>
      <c r="D693" s="68">
        <v>3.466666666666667</v>
      </c>
      <c r="E693" s="69" t="s">
        <v>136</v>
      </c>
      <c r="F693" s="70">
        <v>33.46666666666667</v>
      </c>
      <c r="G693" s="67"/>
      <c r="H693" s="71"/>
      <c r="I693" s="72"/>
      <c r="J693" s="72"/>
      <c r="K693" s="34"/>
      <c r="L693" s="79">
        <v>693</v>
      </c>
      <c r="M693" s="79"/>
      <c r="N693" s="74"/>
      <c r="O693" s="81" t="s">
        <v>176</v>
      </c>
      <c r="P693" s="83">
        <v>43653.684594907405</v>
      </c>
      <c r="Q693" s="81" t="s">
        <v>579</v>
      </c>
      <c r="R693" s="85" t="s">
        <v>723</v>
      </c>
      <c r="S693" s="81" t="s">
        <v>746</v>
      </c>
      <c r="T693" s="81" t="s">
        <v>818</v>
      </c>
      <c r="U693" s="81"/>
      <c r="V693" s="85" t="s">
        <v>976</v>
      </c>
      <c r="W693" s="83">
        <v>43653.684594907405</v>
      </c>
      <c r="X693" s="85" t="s">
        <v>1275</v>
      </c>
      <c r="Y693" s="81"/>
      <c r="Z693" s="81"/>
      <c r="AA693" s="87" t="s">
        <v>1683</v>
      </c>
      <c r="AB693" s="81"/>
      <c r="AC693" s="81" t="b">
        <v>0</v>
      </c>
      <c r="AD693" s="81">
        <v>9</v>
      </c>
      <c r="AE693" s="87" t="s">
        <v>1832</v>
      </c>
      <c r="AF693" s="81" t="b">
        <v>0</v>
      </c>
      <c r="AG693" s="81" t="s">
        <v>1864</v>
      </c>
      <c r="AH693" s="81"/>
      <c r="AI693" s="87" t="s">
        <v>1832</v>
      </c>
      <c r="AJ693" s="81" t="b">
        <v>0</v>
      </c>
      <c r="AK693" s="81">
        <v>5</v>
      </c>
      <c r="AL693" s="87" t="s">
        <v>1832</v>
      </c>
      <c r="AM693" s="81" t="s">
        <v>1881</v>
      </c>
      <c r="AN693" s="81" t="b">
        <v>0</v>
      </c>
      <c r="AO693" s="87" t="s">
        <v>1683</v>
      </c>
      <c r="AP693" s="81" t="s">
        <v>1901</v>
      </c>
      <c r="AQ693" s="81">
        <v>0</v>
      </c>
      <c r="AR693" s="81">
        <v>0</v>
      </c>
      <c r="AS693" s="81"/>
      <c r="AT693" s="81"/>
      <c r="AU693" s="81"/>
      <c r="AV693" s="81"/>
      <c r="AW693" s="81"/>
      <c r="AX693" s="81"/>
      <c r="AY693" s="81"/>
      <c r="AZ693" s="81"/>
      <c r="BA693">
        <v>2</v>
      </c>
      <c r="BB693" s="80" t="str">
        <f>REPLACE(INDEX(GroupVertices[Group],MATCH(Edges[[#This Row],[Vertex 1]],GroupVertices[Vertex],0)),1,1,"")</f>
        <v>1</v>
      </c>
      <c r="BC693" s="80" t="str">
        <f>REPLACE(INDEX(GroupVertices[Group],MATCH(Edges[[#This Row],[Vertex 2]],GroupVertices[Vertex],0)),1,1,"")</f>
        <v>1</v>
      </c>
    </row>
    <row r="694" spans="1:55" ht="15">
      <c r="A694" s="66" t="s">
        <v>308</v>
      </c>
      <c r="B694" s="66" t="s">
        <v>348</v>
      </c>
      <c r="C694" s="67" t="s">
        <v>3315</v>
      </c>
      <c r="D694" s="68">
        <v>10</v>
      </c>
      <c r="E694" s="69" t="s">
        <v>136</v>
      </c>
      <c r="F694" s="70">
        <v>12</v>
      </c>
      <c r="G694" s="67"/>
      <c r="H694" s="71"/>
      <c r="I694" s="72"/>
      <c r="J694" s="72"/>
      <c r="K694" s="34"/>
      <c r="L694" s="79">
        <v>694</v>
      </c>
      <c r="M694" s="79"/>
      <c r="N694" s="74"/>
      <c r="O694" s="81" t="s">
        <v>394</v>
      </c>
      <c r="P694" s="83">
        <v>43657.69673611111</v>
      </c>
      <c r="Q694" s="81" t="s">
        <v>580</v>
      </c>
      <c r="R694" s="85" t="s">
        <v>698</v>
      </c>
      <c r="S694" s="81" t="s">
        <v>756</v>
      </c>
      <c r="T694" s="81" t="s">
        <v>817</v>
      </c>
      <c r="U694" s="85" t="s">
        <v>859</v>
      </c>
      <c r="V694" s="85" t="s">
        <v>859</v>
      </c>
      <c r="W694" s="83">
        <v>43657.69673611111</v>
      </c>
      <c r="X694" s="85" t="s">
        <v>1276</v>
      </c>
      <c r="Y694" s="81"/>
      <c r="Z694" s="81"/>
      <c r="AA694" s="87" t="s">
        <v>1684</v>
      </c>
      <c r="AB694" s="81"/>
      <c r="AC694" s="81" t="b">
        <v>0</v>
      </c>
      <c r="AD694" s="81">
        <v>3</v>
      </c>
      <c r="AE694" s="87" t="s">
        <v>1832</v>
      </c>
      <c r="AF694" s="81" t="b">
        <v>0</v>
      </c>
      <c r="AG694" s="81" t="s">
        <v>1864</v>
      </c>
      <c r="AH694" s="81"/>
      <c r="AI694" s="87" t="s">
        <v>1832</v>
      </c>
      <c r="AJ694" s="81" t="b">
        <v>0</v>
      </c>
      <c r="AK694" s="81">
        <v>3</v>
      </c>
      <c r="AL694" s="87" t="s">
        <v>1832</v>
      </c>
      <c r="AM694" s="81" t="s">
        <v>1881</v>
      </c>
      <c r="AN694" s="81" t="b">
        <v>0</v>
      </c>
      <c r="AO694" s="87" t="s">
        <v>1684</v>
      </c>
      <c r="AP694" s="81" t="s">
        <v>1901</v>
      </c>
      <c r="AQ694" s="81">
        <v>0</v>
      </c>
      <c r="AR694" s="81">
        <v>0</v>
      </c>
      <c r="AS694" s="81"/>
      <c r="AT694" s="81"/>
      <c r="AU694" s="81"/>
      <c r="AV694" s="81"/>
      <c r="AW694" s="81"/>
      <c r="AX694" s="81"/>
      <c r="AY694" s="81"/>
      <c r="AZ694" s="81"/>
      <c r="BA694">
        <v>19</v>
      </c>
      <c r="BB694" s="80" t="str">
        <f>REPLACE(INDEX(GroupVertices[Group],MATCH(Edges[[#This Row],[Vertex 1]],GroupVertices[Vertex],0)),1,1,"")</f>
        <v>1</v>
      </c>
      <c r="BC694" s="80" t="str">
        <f>REPLACE(INDEX(GroupVertices[Group],MATCH(Edges[[#This Row],[Vertex 2]],GroupVertices[Vertex],0)),1,1,"")</f>
        <v>3</v>
      </c>
    </row>
    <row r="695" spans="1:55" ht="15">
      <c r="A695" s="66" t="s">
        <v>308</v>
      </c>
      <c r="B695" s="66" t="s">
        <v>358</v>
      </c>
      <c r="C695" s="67" t="s">
        <v>3317</v>
      </c>
      <c r="D695" s="68">
        <v>9.533333333333333</v>
      </c>
      <c r="E695" s="69" t="s">
        <v>136</v>
      </c>
      <c r="F695" s="70">
        <v>13.533333333333335</v>
      </c>
      <c r="G695" s="67"/>
      <c r="H695" s="71"/>
      <c r="I695" s="72"/>
      <c r="J695" s="72"/>
      <c r="K695" s="34"/>
      <c r="L695" s="79">
        <v>695</v>
      </c>
      <c r="M695" s="79"/>
      <c r="N695" s="74"/>
      <c r="O695" s="81" t="s">
        <v>394</v>
      </c>
      <c r="P695" s="83">
        <v>43657.69673611111</v>
      </c>
      <c r="Q695" s="81" t="s">
        <v>580</v>
      </c>
      <c r="R695" s="85" t="s">
        <v>698</v>
      </c>
      <c r="S695" s="81" t="s">
        <v>756</v>
      </c>
      <c r="T695" s="81" t="s">
        <v>817</v>
      </c>
      <c r="U695" s="85" t="s">
        <v>859</v>
      </c>
      <c r="V695" s="85" t="s">
        <v>859</v>
      </c>
      <c r="W695" s="83">
        <v>43657.69673611111</v>
      </c>
      <c r="X695" s="85" t="s">
        <v>1276</v>
      </c>
      <c r="Y695" s="81"/>
      <c r="Z695" s="81"/>
      <c r="AA695" s="87" t="s">
        <v>1684</v>
      </c>
      <c r="AB695" s="81"/>
      <c r="AC695" s="81" t="b">
        <v>0</v>
      </c>
      <c r="AD695" s="81">
        <v>3</v>
      </c>
      <c r="AE695" s="87" t="s">
        <v>1832</v>
      </c>
      <c r="AF695" s="81" t="b">
        <v>0</v>
      </c>
      <c r="AG695" s="81" t="s">
        <v>1864</v>
      </c>
      <c r="AH695" s="81"/>
      <c r="AI695" s="87" t="s">
        <v>1832</v>
      </c>
      <c r="AJ695" s="81" t="b">
        <v>0</v>
      </c>
      <c r="AK695" s="81">
        <v>3</v>
      </c>
      <c r="AL695" s="87" t="s">
        <v>1832</v>
      </c>
      <c r="AM695" s="81" t="s">
        <v>1881</v>
      </c>
      <c r="AN695" s="81" t="b">
        <v>0</v>
      </c>
      <c r="AO695" s="87" t="s">
        <v>1684</v>
      </c>
      <c r="AP695" s="81" t="s">
        <v>1901</v>
      </c>
      <c r="AQ695" s="81">
        <v>0</v>
      </c>
      <c r="AR695" s="81">
        <v>0</v>
      </c>
      <c r="AS695" s="81"/>
      <c r="AT695" s="81"/>
      <c r="AU695" s="81"/>
      <c r="AV695" s="81"/>
      <c r="AW695" s="81"/>
      <c r="AX695" s="81"/>
      <c r="AY695" s="81"/>
      <c r="AZ695" s="81"/>
      <c r="BA695">
        <v>15</v>
      </c>
      <c r="BB695" s="80" t="str">
        <f>REPLACE(INDEX(GroupVertices[Group],MATCH(Edges[[#This Row],[Vertex 1]],GroupVertices[Vertex],0)),1,1,"")</f>
        <v>1</v>
      </c>
      <c r="BC695" s="80" t="str">
        <f>REPLACE(INDEX(GroupVertices[Group],MATCH(Edges[[#This Row],[Vertex 2]],GroupVertices[Vertex],0)),1,1,"")</f>
        <v>1</v>
      </c>
    </row>
    <row r="696" spans="1:55" ht="15">
      <c r="A696" s="66" t="s">
        <v>308</v>
      </c>
      <c r="B696" s="66" t="s">
        <v>348</v>
      </c>
      <c r="C696" s="67" t="s">
        <v>3315</v>
      </c>
      <c r="D696" s="68">
        <v>10</v>
      </c>
      <c r="E696" s="69" t="s">
        <v>136</v>
      </c>
      <c r="F696" s="70">
        <v>12</v>
      </c>
      <c r="G696" s="67"/>
      <c r="H696" s="71"/>
      <c r="I696" s="72"/>
      <c r="J696" s="72"/>
      <c r="K696" s="34"/>
      <c r="L696" s="79">
        <v>696</v>
      </c>
      <c r="M696" s="79"/>
      <c r="N696" s="74"/>
      <c r="O696" s="81" t="s">
        <v>394</v>
      </c>
      <c r="P696" s="83">
        <v>43658.75199074074</v>
      </c>
      <c r="Q696" s="81" t="s">
        <v>581</v>
      </c>
      <c r="R696" s="85" t="s">
        <v>698</v>
      </c>
      <c r="S696" s="81" t="s">
        <v>756</v>
      </c>
      <c r="T696" s="81" t="s">
        <v>817</v>
      </c>
      <c r="U696" s="85" t="s">
        <v>860</v>
      </c>
      <c r="V696" s="85" t="s">
        <v>860</v>
      </c>
      <c r="W696" s="83">
        <v>43658.75199074074</v>
      </c>
      <c r="X696" s="85" t="s">
        <v>1277</v>
      </c>
      <c r="Y696" s="81"/>
      <c r="Z696" s="81"/>
      <c r="AA696" s="87" t="s">
        <v>1685</v>
      </c>
      <c r="AB696" s="81"/>
      <c r="AC696" s="81" t="b">
        <v>0</v>
      </c>
      <c r="AD696" s="81">
        <v>5</v>
      </c>
      <c r="AE696" s="87" t="s">
        <v>1832</v>
      </c>
      <c r="AF696" s="81" t="b">
        <v>0</v>
      </c>
      <c r="AG696" s="81" t="s">
        <v>1864</v>
      </c>
      <c r="AH696" s="81"/>
      <c r="AI696" s="87" t="s">
        <v>1832</v>
      </c>
      <c r="AJ696" s="81" t="b">
        <v>0</v>
      </c>
      <c r="AK696" s="81">
        <v>3</v>
      </c>
      <c r="AL696" s="87" t="s">
        <v>1832</v>
      </c>
      <c r="AM696" s="81" t="s">
        <v>1881</v>
      </c>
      <c r="AN696" s="81" t="b">
        <v>0</v>
      </c>
      <c r="AO696" s="87" t="s">
        <v>1685</v>
      </c>
      <c r="AP696" s="81" t="s">
        <v>1901</v>
      </c>
      <c r="AQ696" s="81">
        <v>0</v>
      </c>
      <c r="AR696" s="81">
        <v>0</v>
      </c>
      <c r="AS696" s="81"/>
      <c r="AT696" s="81"/>
      <c r="AU696" s="81"/>
      <c r="AV696" s="81"/>
      <c r="AW696" s="81"/>
      <c r="AX696" s="81"/>
      <c r="AY696" s="81"/>
      <c r="AZ696" s="81"/>
      <c r="BA696">
        <v>19</v>
      </c>
      <c r="BB696" s="80" t="str">
        <f>REPLACE(INDEX(GroupVertices[Group],MATCH(Edges[[#This Row],[Vertex 1]],GroupVertices[Vertex],0)),1,1,"")</f>
        <v>1</v>
      </c>
      <c r="BC696" s="80" t="str">
        <f>REPLACE(INDEX(GroupVertices[Group],MATCH(Edges[[#This Row],[Vertex 2]],GroupVertices[Vertex],0)),1,1,"")</f>
        <v>3</v>
      </c>
    </row>
    <row r="697" spans="1:55" ht="15">
      <c r="A697" s="66" t="s">
        <v>308</v>
      </c>
      <c r="B697" s="66" t="s">
        <v>358</v>
      </c>
      <c r="C697" s="67" t="s">
        <v>3317</v>
      </c>
      <c r="D697" s="68">
        <v>9.533333333333333</v>
      </c>
      <c r="E697" s="69" t="s">
        <v>136</v>
      </c>
      <c r="F697" s="70">
        <v>13.533333333333335</v>
      </c>
      <c r="G697" s="67"/>
      <c r="H697" s="71"/>
      <c r="I697" s="72"/>
      <c r="J697" s="72"/>
      <c r="K697" s="34"/>
      <c r="L697" s="79">
        <v>697</v>
      </c>
      <c r="M697" s="79"/>
      <c r="N697" s="74"/>
      <c r="O697" s="81" t="s">
        <v>394</v>
      </c>
      <c r="P697" s="83">
        <v>43658.75199074074</v>
      </c>
      <c r="Q697" s="81" t="s">
        <v>581</v>
      </c>
      <c r="R697" s="85" t="s">
        <v>698</v>
      </c>
      <c r="S697" s="81" t="s">
        <v>756</v>
      </c>
      <c r="T697" s="81" t="s">
        <v>817</v>
      </c>
      <c r="U697" s="85" t="s">
        <v>860</v>
      </c>
      <c r="V697" s="85" t="s">
        <v>860</v>
      </c>
      <c r="W697" s="83">
        <v>43658.75199074074</v>
      </c>
      <c r="X697" s="85" t="s">
        <v>1277</v>
      </c>
      <c r="Y697" s="81"/>
      <c r="Z697" s="81"/>
      <c r="AA697" s="87" t="s">
        <v>1685</v>
      </c>
      <c r="AB697" s="81"/>
      <c r="AC697" s="81" t="b">
        <v>0</v>
      </c>
      <c r="AD697" s="81">
        <v>5</v>
      </c>
      <c r="AE697" s="87" t="s">
        <v>1832</v>
      </c>
      <c r="AF697" s="81" t="b">
        <v>0</v>
      </c>
      <c r="AG697" s="81" t="s">
        <v>1864</v>
      </c>
      <c r="AH697" s="81"/>
      <c r="AI697" s="87" t="s">
        <v>1832</v>
      </c>
      <c r="AJ697" s="81" t="b">
        <v>0</v>
      </c>
      <c r="AK697" s="81">
        <v>3</v>
      </c>
      <c r="AL697" s="87" t="s">
        <v>1832</v>
      </c>
      <c r="AM697" s="81" t="s">
        <v>1881</v>
      </c>
      <c r="AN697" s="81" t="b">
        <v>0</v>
      </c>
      <c r="AO697" s="87" t="s">
        <v>1685</v>
      </c>
      <c r="AP697" s="81" t="s">
        <v>1901</v>
      </c>
      <c r="AQ697" s="81">
        <v>0</v>
      </c>
      <c r="AR697" s="81">
        <v>0</v>
      </c>
      <c r="AS697" s="81"/>
      <c r="AT697" s="81"/>
      <c r="AU697" s="81"/>
      <c r="AV697" s="81"/>
      <c r="AW697" s="81"/>
      <c r="AX697" s="81"/>
      <c r="AY697" s="81"/>
      <c r="AZ697" s="81"/>
      <c r="BA697">
        <v>15</v>
      </c>
      <c r="BB697" s="80" t="str">
        <f>REPLACE(INDEX(GroupVertices[Group],MATCH(Edges[[#This Row],[Vertex 1]],GroupVertices[Vertex],0)),1,1,"")</f>
        <v>1</v>
      </c>
      <c r="BC697" s="80" t="str">
        <f>REPLACE(INDEX(GroupVertices[Group],MATCH(Edges[[#This Row],[Vertex 2]],GroupVertices[Vertex],0)),1,1,"")</f>
        <v>1</v>
      </c>
    </row>
    <row r="698" spans="1:55" ht="15">
      <c r="A698" s="66" t="s">
        <v>308</v>
      </c>
      <c r="B698" s="66" t="s">
        <v>348</v>
      </c>
      <c r="C698" s="67" t="s">
        <v>3315</v>
      </c>
      <c r="D698" s="68">
        <v>10</v>
      </c>
      <c r="E698" s="69" t="s">
        <v>136</v>
      </c>
      <c r="F698" s="70">
        <v>12</v>
      </c>
      <c r="G698" s="67"/>
      <c r="H698" s="71"/>
      <c r="I698" s="72"/>
      <c r="J698" s="72"/>
      <c r="K698" s="34"/>
      <c r="L698" s="79">
        <v>698</v>
      </c>
      <c r="M698" s="79"/>
      <c r="N698" s="74"/>
      <c r="O698" s="81" t="s">
        <v>394</v>
      </c>
      <c r="P698" s="83">
        <v>43648.75021990741</v>
      </c>
      <c r="Q698" s="81" t="s">
        <v>409</v>
      </c>
      <c r="R698" s="81"/>
      <c r="S698" s="81"/>
      <c r="T698" s="81"/>
      <c r="U698" s="81"/>
      <c r="V698" s="85" t="s">
        <v>976</v>
      </c>
      <c r="W698" s="83">
        <v>43648.75021990741</v>
      </c>
      <c r="X698" s="85" t="s">
        <v>1278</v>
      </c>
      <c r="Y698" s="81"/>
      <c r="Z698" s="81"/>
      <c r="AA698" s="87" t="s">
        <v>1686</v>
      </c>
      <c r="AB698" s="81"/>
      <c r="AC698" s="81" t="b">
        <v>0</v>
      </c>
      <c r="AD698" s="81">
        <v>0</v>
      </c>
      <c r="AE698" s="87" t="s">
        <v>1832</v>
      </c>
      <c r="AF698" s="81" t="b">
        <v>0</v>
      </c>
      <c r="AG698" s="81" t="s">
        <v>1864</v>
      </c>
      <c r="AH698" s="81"/>
      <c r="AI698" s="87" t="s">
        <v>1832</v>
      </c>
      <c r="AJ698" s="81" t="b">
        <v>0</v>
      </c>
      <c r="AK698" s="81">
        <v>3</v>
      </c>
      <c r="AL698" s="87" t="s">
        <v>1735</v>
      </c>
      <c r="AM698" s="81" t="s">
        <v>1881</v>
      </c>
      <c r="AN698" s="81" t="b">
        <v>0</v>
      </c>
      <c r="AO698" s="87" t="s">
        <v>1735</v>
      </c>
      <c r="AP698" s="81" t="s">
        <v>176</v>
      </c>
      <c r="AQ698" s="81">
        <v>0</v>
      </c>
      <c r="AR698" s="81">
        <v>0</v>
      </c>
      <c r="AS698" s="81"/>
      <c r="AT698" s="81"/>
      <c r="AU698" s="81"/>
      <c r="AV698" s="81"/>
      <c r="AW698" s="81"/>
      <c r="AX698" s="81"/>
      <c r="AY698" s="81"/>
      <c r="AZ698" s="81"/>
      <c r="BA698">
        <v>19</v>
      </c>
      <c r="BB698" s="80" t="str">
        <f>REPLACE(INDEX(GroupVertices[Group],MATCH(Edges[[#This Row],[Vertex 1]],GroupVertices[Vertex],0)),1,1,"")</f>
        <v>1</v>
      </c>
      <c r="BC698" s="80" t="str">
        <f>REPLACE(INDEX(GroupVertices[Group],MATCH(Edges[[#This Row],[Vertex 2]],GroupVertices[Vertex],0)),1,1,"")</f>
        <v>3</v>
      </c>
    </row>
    <row r="699" spans="1:55" ht="15">
      <c r="A699" s="66" t="s">
        <v>308</v>
      </c>
      <c r="B699" s="66" t="s">
        <v>303</v>
      </c>
      <c r="C699" s="67" t="s">
        <v>3315</v>
      </c>
      <c r="D699" s="68">
        <v>10</v>
      </c>
      <c r="E699" s="69" t="s">
        <v>136</v>
      </c>
      <c r="F699" s="70">
        <v>12</v>
      </c>
      <c r="G699" s="67"/>
      <c r="H699" s="71"/>
      <c r="I699" s="72"/>
      <c r="J699" s="72"/>
      <c r="K699" s="34"/>
      <c r="L699" s="79">
        <v>699</v>
      </c>
      <c r="M699" s="79"/>
      <c r="N699" s="74"/>
      <c r="O699" s="81" t="s">
        <v>394</v>
      </c>
      <c r="P699" s="83">
        <v>43648.75021990741</v>
      </c>
      <c r="Q699" s="81" t="s">
        <v>409</v>
      </c>
      <c r="R699" s="81"/>
      <c r="S699" s="81"/>
      <c r="T699" s="81"/>
      <c r="U699" s="81"/>
      <c r="V699" s="85" t="s">
        <v>976</v>
      </c>
      <c r="W699" s="83">
        <v>43648.75021990741</v>
      </c>
      <c r="X699" s="85" t="s">
        <v>1278</v>
      </c>
      <c r="Y699" s="81"/>
      <c r="Z699" s="81"/>
      <c r="AA699" s="87" t="s">
        <v>1686</v>
      </c>
      <c r="AB699" s="81"/>
      <c r="AC699" s="81" t="b">
        <v>0</v>
      </c>
      <c r="AD699" s="81">
        <v>0</v>
      </c>
      <c r="AE699" s="87" t="s">
        <v>1832</v>
      </c>
      <c r="AF699" s="81" t="b">
        <v>0</v>
      </c>
      <c r="AG699" s="81" t="s">
        <v>1864</v>
      </c>
      <c r="AH699" s="81"/>
      <c r="AI699" s="87" t="s">
        <v>1832</v>
      </c>
      <c r="AJ699" s="81" t="b">
        <v>0</v>
      </c>
      <c r="AK699" s="81">
        <v>3</v>
      </c>
      <c r="AL699" s="87" t="s">
        <v>1735</v>
      </c>
      <c r="AM699" s="81" t="s">
        <v>1881</v>
      </c>
      <c r="AN699" s="81" t="b">
        <v>0</v>
      </c>
      <c r="AO699" s="87" t="s">
        <v>1735</v>
      </c>
      <c r="AP699" s="81" t="s">
        <v>176</v>
      </c>
      <c r="AQ699" s="81">
        <v>0</v>
      </c>
      <c r="AR699" s="81">
        <v>0</v>
      </c>
      <c r="AS699" s="81"/>
      <c r="AT699" s="81"/>
      <c r="AU699" s="81"/>
      <c r="AV699" s="81"/>
      <c r="AW699" s="81"/>
      <c r="AX699" s="81"/>
      <c r="AY699" s="81"/>
      <c r="AZ699" s="81"/>
      <c r="BA699">
        <v>22</v>
      </c>
      <c r="BB699" s="80" t="str">
        <f>REPLACE(INDEX(GroupVertices[Group],MATCH(Edges[[#This Row],[Vertex 1]],GroupVertices[Vertex],0)),1,1,"")</f>
        <v>1</v>
      </c>
      <c r="BC699" s="80" t="str">
        <f>REPLACE(INDEX(GroupVertices[Group],MATCH(Edges[[#This Row],[Vertex 2]],GroupVertices[Vertex],0)),1,1,"")</f>
        <v>1</v>
      </c>
    </row>
    <row r="700" spans="1:55" ht="15">
      <c r="A700" s="66" t="s">
        <v>308</v>
      </c>
      <c r="B700" s="66" t="s">
        <v>348</v>
      </c>
      <c r="C700" s="67" t="s">
        <v>3315</v>
      </c>
      <c r="D700" s="68">
        <v>10</v>
      </c>
      <c r="E700" s="69" t="s">
        <v>136</v>
      </c>
      <c r="F700" s="70">
        <v>12</v>
      </c>
      <c r="G700" s="67"/>
      <c r="H700" s="71"/>
      <c r="I700" s="72"/>
      <c r="J700" s="72"/>
      <c r="K700" s="34"/>
      <c r="L700" s="79">
        <v>700</v>
      </c>
      <c r="M700" s="79"/>
      <c r="N700" s="74"/>
      <c r="O700" s="81" t="s">
        <v>394</v>
      </c>
      <c r="P700" s="83">
        <v>43649.337118055555</v>
      </c>
      <c r="Q700" s="81" t="s">
        <v>496</v>
      </c>
      <c r="R700" s="81"/>
      <c r="S700" s="81"/>
      <c r="T700" s="81"/>
      <c r="U700" s="81"/>
      <c r="V700" s="85" t="s">
        <v>976</v>
      </c>
      <c r="W700" s="83">
        <v>43649.337118055555</v>
      </c>
      <c r="X700" s="85" t="s">
        <v>1172</v>
      </c>
      <c r="Y700" s="81"/>
      <c r="Z700" s="81"/>
      <c r="AA700" s="87" t="s">
        <v>1580</v>
      </c>
      <c r="AB700" s="81"/>
      <c r="AC700" s="81" t="b">
        <v>0</v>
      </c>
      <c r="AD700" s="81">
        <v>0</v>
      </c>
      <c r="AE700" s="87" t="s">
        <v>1832</v>
      </c>
      <c r="AF700" s="81" t="b">
        <v>0</v>
      </c>
      <c r="AG700" s="81" t="s">
        <v>1864</v>
      </c>
      <c r="AH700" s="81"/>
      <c r="AI700" s="87" t="s">
        <v>1832</v>
      </c>
      <c r="AJ700" s="81" t="b">
        <v>0</v>
      </c>
      <c r="AK700" s="81">
        <v>2</v>
      </c>
      <c r="AL700" s="87" t="s">
        <v>1578</v>
      </c>
      <c r="AM700" s="81" t="s">
        <v>1881</v>
      </c>
      <c r="AN700" s="81" t="b">
        <v>0</v>
      </c>
      <c r="AO700" s="87" t="s">
        <v>1578</v>
      </c>
      <c r="AP700" s="81" t="s">
        <v>176</v>
      </c>
      <c r="AQ700" s="81">
        <v>0</v>
      </c>
      <c r="AR700" s="81">
        <v>0</v>
      </c>
      <c r="AS700" s="81"/>
      <c r="AT700" s="81"/>
      <c r="AU700" s="81"/>
      <c r="AV700" s="81"/>
      <c r="AW700" s="81"/>
      <c r="AX700" s="81"/>
      <c r="AY700" s="81"/>
      <c r="AZ700" s="81"/>
      <c r="BA700">
        <v>19</v>
      </c>
      <c r="BB700" s="80" t="str">
        <f>REPLACE(INDEX(GroupVertices[Group],MATCH(Edges[[#This Row],[Vertex 1]],GroupVertices[Vertex],0)),1,1,"")</f>
        <v>1</v>
      </c>
      <c r="BC700" s="80" t="str">
        <f>REPLACE(INDEX(GroupVertices[Group],MATCH(Edges[[#This Row],[Vertex 2]],GroupVertices[Vertex],0)),1,1,"")</f>
        <v>3</v>
      </c>
    </row>
    <row r="701" spans="1:55" ht="15">
      <c r="A701" s="66" t="s">
        <v>308</v>
      </c>
      <c r="B701" s="66" t="s">
        <v>303</v>
      </c>
      <c r="C701" s="67" t="s">
        <v>3315</v>
      </c>
      <c r="D701" s="68">
        <v>10</v>
      </c>
      <c r="E701" s="69" t="s">
        <v>136</v>
      </c>
      <c r="F701" s="70">
        <v>12</v>
      </c>
      <c r="G701" s="67"/>
      <c r="H701" s="71"/>
      <c r="I701" s="72"/>
      <c r="J701" s="72"/>
      <c r="K701" s="34"/>
      <c r="L701" s="79">
        <v>701</v>
      </c>
      <c r="M701" s="79"/>
      <c r="N701" s="74"/>
      <c r="O701" s="81" t="s">
        <v>394</v>
      </c>
      <c r="P701" s="83">
        <v>43649.337118055555</v>
      </c>
      <c r="Q701" s="81" t="s">
        <v>496</v>
      </c>
      <c r="R701" s="81"/>
      <c r="S701" s="81"/>
      <c r="T701" s="81"/>
      <c r="U701" s="81"/>
      <c r="V701" s="85" t="s">
        <v>976</v>
      </c>
      <c r="W701" s="83">
        <v>43649.337118055555</v>
      </c>
      <c r="X701" s="85" t="s">
        <v>1172</v>
      </c>
      <c r="Y701" s="81"/>
      <c r="Z701" s="81"/>
      <c r="AA701" s="87" t="s">
        <v>1580</v>
      </c>
      <c r="AB701" s="81"/>
      <c r="AC701" s="81" t="b">
        <v>0</v>
      </c>
      <c r="AD701" s="81">
        <v>0</v>
      </c>
      <c r="AE701" s="87" t="s">
        <v>1832</v>
      </c>
      <c r="AF701" s="81" t="b">
        <v>0</v>
      </c>
      <c r="AG701" s="81" t="s">
        <v>1864</v>
      </c>
      <c r="AH701" s="81"/>
      <c r="AI701" s="87" t="s">
        <v>1832</v>
      </c>
      <c r="AJ701" s="81" t="b">
        <v>0</v>
      </c>
      <c r="AK701" s="81">
        <v>2</v>
      </c>
      <c r="AL701" s="87" t="s">
        <v>1578</v>
      </c>
      <c r="AM701" s="81" t="s">
        <v>1881</v>
      </c>
      <c r="AN701" s="81" t="b">
        <v>0</v>
      </c>
      <c r="AO701" s="87" t="s">
        <v>1578</v>
      </c>
      <c r="AP701" s="81" t="s">
        <v>176</v>
      </c>
      <c r="AQ701" s="81">
        <v>0</v>
      </c>
      <c r="AR701" s="81">
        <v>0</v>
      </c>
      <c r="AS701" s="81"/>
      <c r="AT701" s="81"/>
      <c r="AU701" s="81"/>
      <c r="AV701" s="81"/>
      <c r="AW701" s="81"/>
      <c r="AX701" s="81"/>
      <c r="AY701" s="81"/>
      <c r="AZ701" s="81"/>
      <c r="BA701">
        <v>22</v>
      </c>
      <c r="BB701" s="80" t="str">
        <f>REPLACE(INDEX(GroupVertices[Group],MATCH(Edges[[#This Row],[Vertex 1]],GroupVertices[Vertex],0)),1,1,"")</f>
        <v>1</v>
      </c>
      <c r="BC701" s="80" t="str">
        <f>REPLACE(INDEX(GroupVertices[Group],MATCH(Edges[[#This Row],[Vertex 2]],GroupVertices[Vertex],0)),1,1,"")</f>
        <v>1</v>
      </c>
    </row>
    <row r="702" spans="1:55" ht="15">
      <c r="A702" s="66" t="s">
        <v>308</v>
      </c>
      <c r="B702" s="66" t="s">
        <v>348</v>
      </c>
      <c r="C702" s="67" t="s">
        <v>3315</v>
      </c>
      <c r="D702" s="68">
        <v>10</v>
      </c>
      <c r="E702" s="69" t="s">
        <v>136</v>
      </c>
      <c r="F702" s="70">
        <v>12</v>
      </c>
      <c r="G702" s="67"/>
      <c r="H702" s="71"/>
      <c r="I702" s="72"/>
      <c r="J702" s="72"/>
      <c r="K702" s="34"/>
      <c r="L702" s="79">
        <v>702</v>
      </c>
      <c r="M702" s="79"/>
      <c r="N702" s="74"/>
      <c r="O702" s="81" t="s">
        <v>394</v>
      </c>
      <c r="P702" s="83">
        <v>43649.33725694445</v>
      </c>
      <c r="Q702" s="81" t="s">
        <v>409</v>
      </c>
      <c r="R702" s="81"/>
      <c r="S702" s="81"/>
      <c r="T702" s="81"/>
      <c r="U702" s="81"/>
      <c r="V702" s="85" t="s">
        <v>976</v>
      </c>
      <c r="W702" s="83">
        <v>43649.33725694445</v>
      </c>
      <c r="X702" s="85" t="s">
        <v>1279</v>
      </c>
      <c r="Y702" s="81"/>
      <c r="Z702" s="81"/>
      <c r="AA702" s="87" t="s">
        <v>1687</v>
      </c>
      <c r="AB702" s="81"/>
      <c r="AC702" s="81" t="b">
        <v>0</v>
      </c>
      <c r="AD702" s="81">
        <v>0</v>
      </c>
      <c r="AE702" s="87" t="s">
        <v>1832</v>
      </c>
      <c r="AF702" s="81" t="b">
        <v>0</v>
      </c>
      <c r="AG702" s="81" t="s">
        <v>1864</v>
      </c>
      <c r="AH702" s="81"/>
      <c r="AI702" s="87" t="s">
        <v>1832</v>
      </c>
      <c r="AJ702" s="81" t="b">
        <v>0</v>
      </c>
      <c r="AK702" s="81">
        <v>3</v>
      </c>
      <c r="AL702" s="87" t="s">
        <v>1736</v>
      </c>
      <c r="AM702" s="81" t="s">
        <v>1881</v>
      </c>
      <c r="AN702" s="81" t="b">
        <v>0</v>
      </c>
      <c r="AO702" s="87" t="s">
        <v>1736</v>
      </c>
      <c r="AP702" s="81" t="s">
        <v>176</v>
      </c>
      <c r="AQ702" s="81">
        <v>0</v>
      </c>
      <c r="AR702" s="81">
        <v>0</v>
      </c>
      <c r="AS702" s="81"/>
      <c r="AT702" s="81"/>
      <c r="AU702" s="81"/>
      <c r="AV702" s="81"/>
      <c r="AW702" s="81"/>
      <c r="AX702" s="81"/>
      <c r="AY702" s="81"/>
      <c r="AZ702" s="81"/>
      <c r="BA702">
        <v>19</v>
      </c>
      <c r="BB702" s="80" t="str">
        <f>REPLACE(INDEX(GroupVertices[Group],MATCH(Edges[[#This Row],[Vertex 1]],GroupVertices[Vertex],0)),1,1,"")</f>
        <v>1</v>
      </c>
      <c r="BC702" s="80" t="str">
        <f>REPLACE(INDEX(GroupVertices[Group],MATCH(Edges[[#This Row],[Vertex 2]],GroupVertices[Vertex],0)),1,1,"")</f>
        <v>3</v>
      </c>
    </row>
    <row r="703" spans="1:55" ht="15">
      <c r="A703" s="66" t="s">
        <v>308</v>
      </c>
      <c r="B703" s="66" t="s">
        <v>303</v>
      </c>
      <c r="C703" s="67" t="s">
        <v>3315</v>
      </c>
      <c r="D703" s="68">
        <v>10</v>
      </c>
      <c r="E703" s="69" t="s">
        <v>136</v>
      </c>
      <c r="F703" s="70">
        <v>12</v>
      </c>
      <c r="G703" s="67"/>
      <c r="H703" s="71"/>
      <c r="I703" s="72"/>
      <c r="J703" s="72"/>
      <c r="K703" s="34"/>
      <c r="L703" s="79">
        <v>703</v>
      </c>
      <c r="M703" s="79"/>
      <c r="N703" s="74"/>
      <c r="O703" s="81" t="s">
        <v>394</v>
      </c>
      <c r="P703" s="83">
        <v>43649.33725694445</v>
      </c>
      <c r="Q703" s="81" t="s">
        <v>409</v>
      </c>
      <c r="R703" s="81"/>
      <c r="S703" s="81"/>
      <c r="T703" s="81"/>
      <c r="U703" s="81"/>
      <c r="V703" s="85" t="s">
        <v>976</v>
      </c>
      <c r="W703" s="83">
        <v>43649.33725694445</v>
      </c>
      <c r="X703" s="85" t="s">
        <v>1279</v>
      </c>
      <c r="Y703" s="81"/>
      <c r="Z703" s="81"/>
      <c r="AA703" s="87" t="s">
        <v>1687</v>
      </c>
      <c r="AB703" s="81"/>
      <c r="AC703" s="81" t="b">
        <v>0</v>
      </c>
      <c r="AD703" s="81">
        <v>0</v>
      </c>
      <c r="AE703" s="87" t="s">
        <v>1832</v>
      </c>
      <c r="AF703" s="81" t="b">
        <v>0</v>
      </c>
      <c r="AG703" s="81" t="s">
        <v>1864</v>
      </c>
      <c r="AH703" s="81"/>
      <c r="AI703" s="87" t="s">
        <v>1832</v>
      </c>
      <c r="AJ703" s="81" t="b">
        <v>0</v>
      </c>
      <c r="AK703" s="81">
        <v>3</v>
      </c>
      <c r="AL703" s="87" t="s">
        <v>1736</v>
      </c>
      <c r="AM703" s="81" t="s">
        <v>1881</v>
      </c>
      <c r="AN703" s="81" t="b">
        <v>0</v>
      </c>
      <c r="AO703" s="87" t="s">
        <v>1736</v>
      </c>
      <c r="AP703" s="81" t="s">
        <v>176</v>
      </c>
      <c r="AQ703" s="81">
        <v>0</v>
      </c>
      <c r="AR703" s="81">
        <v>0</v>
      </c>
      <c r="AS703" s="81"/>
      <c r="AT703" s="81"/>
      <c r="AU703" s="81"/>
      <c r="AV703" s="81"/>
      <c r="AW703" s="81"/>
      <c r="AX703" s="81"/>
      <c r="AY703" s="81"/>
      <c r="AZ703" s="81"/>
      <c r="BA703">
        <v>22</v>
      </c>
      <c r="BB703" s="80" t="str">
        <f>REPLACE(INDEX(GroupVertices[Group],MATCH(Edges[[#This Row],[Vertex 1]],GroupVertices[Vertex],0)),1,1,"")</f>
        <v>1</v>
      </c>
      <c r="BC703" s="80" t="str">
        <f>REPLACE(INDEX(GroupVertices[Group],MATCH(Edges[[#This Row],[Vertex 2]],GroupVertices[Vertex],0)),1,1,"")</f>
        <v>1</v>
      </c>
    </row>
    <row r="704" spans="1:55" ht="15">
      <c r="A704" s="66" t="s">
        <v>308</v>
      </c>
      <c r="B704" s="66" t="s">
        <v>303</v>
      </c>
      <c r="C704" s="67" t="s">
        <v>3315</v>
      </c>
      <c r="D704" s="68">
        <v>10</v>
      </c>
      <c r="E704" s="69" t="s">
        <v>136</v>
      </c>
      <c r="F704" s="70">
        <v>12</v>
      </c>
      <c r="G704" s="67"/>
      <c r="H704" s="71"/>
      <c r="I704" s="72"/>
      <c r="J704" s="72"/>
      <c r="K704" s="34"/>
      <c r="L704" s="79">
        <v>704</v>
      </c>
      <c r="M704" s="79"/>
      <c r="N704" s="74"/>
      <c r="O704" s="81" t="s">
        <v>394</v>
      </c>
      <c r="P704" s="83">
        <v>43649.33741898148</v>
      </c>
      <c r="Q704" s="81" t="s">
        <v>411</v>
      </c>
      <c r="R704" s="81"/>
      <c r="S704" s="81"/>
      <c r="T704" s="81"/>
      <c r="U704" s="81"/>
      <c r="V704" s="85" t="s">
        <v>976</v>
      </c>
      <c r="W704" s="83">
        <v>43649.33741898148</v>
      </c>
      <c r="X704" s="85" t="s">
        <v>1280</v>
      </c>
      <c r="Y704" s="81"/>
      <c r="Z704" s="81"/>
      <c r="AA704" s="87" t="s">
        <v>1688</v>
      </c>
      <c r="AB704" s="81"/>
      <c r="AC704" s="81" t="b">
        <v>0</v>
      </c>
      <c r="AD704" s="81">
        <v>0</v>
      </c>
      <c r="AE704" s="87" t="s">
        <v>1832</v>
      </c>
      <c r="AF704" s="81" t="b">
        <v>0</v>
      </c>
      <c r="AG704" s="81" t="s">
        <v>1864</v>
      </c>
      <c r="AH704" s="81"/>
      <c r="AI704" s="87" t="s">
        <v>1832</v>
      </c>
      <c r="AJ704" s="81" t="b">
        <v>0</v>
      </c>
      <c r="AK704" s="81">
        <v>1</v>
      </c>
      <c r="AL704" s="87" t="s">
        <v>1792</v>
      </c>
      <c r="AM704" s="81" t="s">
        <v>1881</v>
      </c>
      <c r="AN704" s="81" t="b">
        <v>0</v>
      </c>
      <c r="AO704" s="87" t="s">
        <v>1792</v>
      </c>
      <c r="AP704" s="81" t="s">
        <v>176</v>
      </c>
      <c r="AQ704" s="81">
        <v>0</v>
      </c>
      <c r="AR704" s="81">
        <v>0</v>
      </c>
      <c r="AS704" s="81"/>
      <c r="AT704" s="81"/>
      <c r="AU704" s="81"/>
      <c r="AV704" s="81"/>
      <c r="AW704" s="81"/>
      <c r="AX704" s="81"/>
      <c r="AY704" s="81"/>
      <c r="AZ704" s="81"/>
      <c r="BA704">
        <v>22</v>
      </c>
      <c r="BB704" s="80" t="str">
        <f>REPLACE(INDEX(GroupVertices[Group],MATCH(Edges[[#This Row],[Vertex 1]],GroupVertices[Vertex],0)),1,1,"")</f>
        <v>1</v>
      </c>
      <c r="BC704" s="80" t="str">
        <f>REPLACE(INDEX(GroupVertices[Group],MATCH(Edges[[#This Row],[Vertex 2]],GroupVertices[Vertex],0)),1,1,"")</f>
        <v>1</v>
      </c>
    </row>
    <row r="705" spans="1:55" ht="15">
      <c r="A705" s="66" t="s">
        <v>308</v>
      </c>
      <c r="B705" s="66" t="s">
        <v>303</v>
      </c>
      <c r="C705" s="67" t="s">
        <v>3315</v>
      </c>
      <c r="D705" s="68">
        <v>10</v>
      </c>
      <c r="E705" s="69" t="s">
        <v>136</v>
      </c>
      <c r="F705" s="70">
        <v>12</v>
      </c>
      <c r="G705" s="67"/>
      <c r="H705" s="71"/>
      <c r="I705" s="72"/>
      <c r="J705" s="72"/>
      <c r="K705" s="34"/>
      <c r="L705" s="79">
        <v>705</v>
      </c>
      <c r="M705" s="79"/>
      <c r="N705" s="74"/>
      <c r="O705" s="81" t="s">
        <v>394</v>
      </c>
      <c r="P705" s="83">
        <v>43649.3374537037</v>
      </c>
      <c r="Q705" s="81" t="s">
        <v>405</v>
      </c>
      <c r="R705" s="85" t="s">
        <v>683</v>
      </c>
      <c r="S705" s="81" t="s">
        <v>750</v>
      </c>
      <c r="T705" s="81" t="s">
        <v>777</v>
      </c>
      <c r="U705" s="81"/>
      <c r="V705" s="85" t="s">
        <v>976</v>
      </c>
      <c r="W705" s="83">
        <v>43649.3374537037</v>
      </c>
      <c r="X705" s="85" t="s">
        <v>1281</v>
      </c>
      <c r="Y705" s="81"/>
      <c r="Z705" s="81"/>
      <c r="AA705" s="87" t="s">
        <v>1689</v>
      </c>
      <c r="AB705" s="81"/>
      <c r="AC705" s="81" t="b">
        <v>0</v>
      </c>
      <c r="AD705" s="81">
        <v>0</v>
      </c>
      <c r="AE705" s="87" t="s">
        <v>1832</v>
      </c>
      <c r="AF705" s="81" t="b">
        <v>0</v>
      </c>
      <c r="AG705" s="81" t="s">
        <v>1864</v>
      </c>
      <c r="AH705" s="81"/>
      <c r="AI705" s="87" t="s">
        <v>1832</v>
      </c>
      <c r="AJ705" s="81" t="b">
        <v>0</v>
      </c>
      <c r="AK705" s="81">
        <v>2</v>
      </c>
      <c r="AL705" s="87" t="s">
        <v>1791</v>
      </c>
      <c r="AM705" s="81" t="s">
        <v>1881</v>
      </c>
      <c r="AN705" s="81" t="b">
        <v>0</v>
      </c>
      <c r="AO705" s="87" t="s">
        <v>1791</v>
      </c>
      <c r="AP705" s="81" t="s">
        <v>176</v>
      </c>
      <c r="AQ705" s="81">
        <v>0</v>
      </c>
      <c r="AR705" s="81">
        <v>0</v>
      </c>
      <c r="AS705" s="81"/>
      <c r="AT705" s="81"/>
      <c r="AU705" s="81"/>
      <c r="AV705" s="81"/>
      <c r="AW705" s="81"/>
      <c r="AX705" s="81"/>
      <c r="AY705" s="81"/>
      <c r="AZ705" s="81"/>
      <c r="BA705">
        <v>22</v>
      </c>
      <c r="BB705" s="80" t="str">
        <f>REPLACE(INDEX(GroupVertices[Group],MATCH(Edges[[#This Row],[Vertex 1]],GroupVertices[Vertex],0)),1,1,"")</f>
        <v>1</v>
      </c>
      <c r="BC705" s="80" t="str">
        <f>REPLACE(INDEX(GroupVertices[Group],MATCH(Edges[[#This Row],[Vertex 2]],GroupVertices[Vertex],0)),1,1,"")</f>
        <v>1</v>
      </c>
    </row>
    <row r="706" spans="1:55" ht="15">
      <c r="A706" s="66" t="s">
        <v>308</v>
      </c>
      <c r="B706" s="66" t="s">
        <v>303</v>
      </c>
      <c r="C706" s="67" t="s">
        <v>3315</v>
      </c>
      <c r="D706" s="68">
        <v>10</v>
      </c>
      <c r="E706" s="69" t="s">
        <v>136</v>
      </c>
      <c r="F706" s="70">
        <v>12</v>
      </c>
      <c r="G706" s="67"/>
      <c r="H706" s="71"/>
      <c r="I706" s="72"/>
      <c r="J706" s="72"/>
      <c r="K706" s="34"/>
      <c r="L706" s="79">
        <v>706</v>
      </c>
      <c r="M706" s="79"/>
      <c r="N706" s="74"/>
      <c r="O706" s="81" t="s">
        <v>394</v>
      </c>
      <c r="P706" s="83">
        <v>43649.337488425925</v>
      </c>
      <c r="Q706" s="81" t="s">
        <v>408</v>
      </c>
      <c r="R706" s="81"/>
      <c r="S706" s="81"/>
      <c r="T706" s="81"/>
      <c r="U706" s="81"/>
      <c r="V706" s="85" t="s">
        <v>976</v>
      </c>
      <c r="W706" s="83">
        <v>43649.337488425925</v>
      </c>
      <c r="X706" s="85" t="s">
        <v>1168</v>
      </c>
      <c r="Y706" s="81"/>
      <c r="Z706" s="81"/>
      <c r="AA706" s="87" t="s">
        <v>1576</v>
      </c>
      <c r="AB706" s="81"/>
      <c r="AC706" s="81" t="b">
        <v>0</v>
      </c>
      <c r="AD706" s="81">
        <v>0</v>
      </c>
      <c r="AE706" s="87" t="s">
        <v>1832</v>
      </c>
      <c r="AF706" s="81" t="b">
        <v>0</v>
      </c>
      <c r="AG706" s="81" t="s">
        <v>1864</v>
      </c>
      <c r="AH706" s="81"/>
      <c r="AI706" s="87" t="s">
        <v>1832</v>
      </c>
      <c r="AJ706" s="81" t="b">
        <v>0</v>
      </c>
      <c r="AK706" s="81">
        <v>2</v>
      </c>
      <c r="AL706" s="87" t="s">
        <v>1577</v>
      </c>
      <c r="AM706" s="81" t="s">
        <v>1881</v>
      </c>
      <c r="AN706" s="81" t="b">
        <v>0</v>
      </c>
      <c r="AO706" s="87" t="s">
        <v>1577</v>
      </c>
      <c r="AP706" s="81" t="s">
        <v>176</v>
      </c>
      <c r="AQ706" s="81">
        <v>0</v>
      </c>
      <c r="AR706" s="81">
        <v>0</v>
      </c>
      <c r="AS706" s="81"/>
      <c r="AT706" s="81"/>
      <c r="AU706" s="81"/>
      <c r="AV706" s="81"/>
      <c r="AW706" s="81"/>
      <c r="AX706" s="81"/>
      <c r="AY706" s="81"/>
      <c r="AZ706" s="81"/>
      <c r="BA706">
        <v>22</v>
      </c>
      <c r="BB706" s="80" t="str">
        <f>REPLACE(INDEX(GroupVertices[Group],MATCH(Edges[[#This Row],[Vertex 1]],GroupVertices[Vertex],0)),1,1,"")</f>
        <v>1</v>
      </c>
      <c r="BC706" s="80" t="str">
        <f>REPLACE(INDEX(GroupVertices[Group],MATCH(Edges[[#This Row],[Vertex 2]],GroupVertices[Vertex],0)),1,1,"")</f>
        <v>1</v>
      </c>
    </row>
    <row r="707" spans="1:55" ht="15">
      <c r="A707" s="66" t="s">
        <v>308</v>
      </c>
      <c r="B707" s="66" t="s">
        <v>303</v>
      </c>
      <c r="C707" s="67" t="s">
        <v>3315</v>
      </c>
      <c r="D707" s="68">
        <v>10</v>
      </c>
      <c r="E707" s="69" t="s">
        <v>136</v>
      </c>
      <c r="F707" s="70">
        <v>12</v>
      </c>
      <c r="G707" s="67"/>
      <c r="H707" s="71"/>
      <c r="I707" s="72"/>
      <c r="J707" s="72"/>
      <c r="K707" s="34"/>
      <c r="L707" s="79">
        <v>707</v>
      </c>
      <c r="M707" s="79"/>
      <c r="N707" s="74"/>
      <c r="O707" s="81" t="s">
        <v>394</v>
      </c>
      <c r="P707" s="83">
        <v>43649.61988425926</v>
      </c>
      <c r="Q707" s="81" t="s">
        <v>410</v>
      </c>
      <c r="R707" s="81"/>
      <c r="S707" s="81"/>
      <c r="T707" s="81"/>
      <c r="U707" s="81"/>
      <c r="V707" s="85" t="s">
        <v>976</v>
      </c>
      <c r="W707" s="83">
        <v>43649.61988425926</v>
      </c>
      <c r="X707" s="85" t="s">
        <v>1282</v>
      </c>
      <c r="Y707" s="81"/>
      <c r="Z707" s="81"/>
      <c r="AA707" s="87" t="s">
        <v>1690</v>
      </c>
      <c r="AB707" s="81"/>
      <c r="AC707" s="81" t="b">
        <v>0</v>
      </c>
      <c r="AD707" s="81">
        <v>0</v>
      </c>
      <c r="AE707" s="87" t="s">
        <v>1832</v>
      </c>
      <c r="AF707" s="81" t="b">
        <v>0</v>
      </c>
      <c r="AG707" s="81" t="s">
        <v>1864</v>
      </c>
      <c r="AH707" s="81"/>
      <c r="AI707" s="87" t="s">
        <v>1832</v>
      </c>
      <c r="AJ707" s="81" t="b">
        <v>0</v>
      </c>
      <c r="AK707" s="81">
        <v>3</v>
      </c>
      <c r="AL707" s="87" t="s">
        <v>1793</v>
      </c>
      <c r="AM707" s="81" t="s">
        <v>1881</v>
      </c>
      <c r="AN707" s="81" t="b">
        <v>0</v>
      </c>
      <c r="AO707" s="87" t="s">
        <v>1793</v>
      </c>
      <c r="AP707" s="81" t="s">
        <v>176</v>
      </c>
      <c r="AQ707" s="81">
        <v>0</v>
      </c>
      <c r="AR707" s="81">
        <v>0</v>
      </c>
      <c r="AS707" s="81"/>
      <c r="AT707" s="81"/>
      <c r="AU707" s="81"/>
      <c r="AV707" s="81"/>
      <c r="AW707" s="81"/>
      <c r="AX707" s="81"/>
      <c r="AY707" s="81"/>
      <c r="AZ707" s="81"/>
      <c r="BA707">
        <v>22</v>
      </c>
      <c r="BB707" s="80" t="str">
        <f>REPLACE(INDEX(GroupVertices[Group],MATCH(Edges[[#This Row],[Vertex 1]],GroupVertices[Vertex],0)),1,1,"")</f>
        <v>1</v>
      </c>
      <c r="BC707" s="80" t="str">
        <f>REPLACE(INDEX(GroupVertices[Group],MATCH(Edges[[#This Row],[Vertex 2]],GroupVertices[Vertex],0)),1,1,"")</f>
        <v>1</v>
      </c>
    </row>
    <row r="708" spans="1:55" ht="15">
      <c r="A708" s="66" t="s">
        <v>308</v>
      </c>
      <c r="B708" s="66" t="s">
        <v>348</v>
      </c>
      <c r="C708" s="67" t="s">
        <v>3315</v>
      </c>
      <c r="D708" s="68">
        <v>10</v>
      </c>
      <c r="E708" s="69" t="s">
        <v>136</v>
      </c>
      <c r="F708" s="70">
        <v>12</v>
      </c>
      <c r="G708" s="67"/>
      <c r="H708" s="71"/>
      <c r="I708" s="72"/>
      <c r="J708" s="72"/>
      <c r="K708" s="34"/>
      <c r="L708" s="79">
        <v>708</v>
      </c>
      <c r="M708" s="79"/>
      <c r="N708" s="74"/>
      <c r="O708" s="81" t="s">
        <v>394</v>
      </c>
      <c r="P708" s="83">
        <v>43649.61996527778</v>
      </c>
      <c r="Q708" s="81" t="s">
        <v>409</v>
      </c>
      <c r="R708" s="81"/>
      <c r="S708" s="81"/>
      <c r="T708" s="81"/>
      <c r="U708" s="81"/>
      <c r="V708" s="85" t="s">
        <v>976</v>
      </c>
      <c r="W708" s="83">
        <v>43649.61996527778</v>
      </c>
      <c r="X708" s="85" t="s">
        <v>1283</v>
      </c>
      <c r="Y708" s="81"/>
      <c r="Z708" s="81"/>
      <c r="AA708" s="87" t="s">
        <v>1691</v>
      </c>
      <c r="AB708" s="81"/>
      <c r="AC708" s="81" t="b">
        <v>0</v>
      </c>
      <c r="AD708" s="81">
        <v>0</v>
      </c>
      <c r="AE708" s="87" t="s">
        <v>1832</v>
      </c>
      <c r="AF708" s="81" t="b">
        <v>0</v>
      </c>
      <c r="AG708" s="81" t="s">
        <v>1864</v>
      </c>
      <c r="AH708" s="81"/>
      <c r="AI708" s="87" t="s">
        <v>1832</v>
      </c>
      <c r="AJ708" s="81" t="b">
        <v>0</v>
      </c>
      <c r="AK708" s="81">
        <v>2</v>
      </c>
      <c r="AL708" s="87" t="s">
        <v>1737</v>
      </c>
      <c r="AM708" s="81" t="s">
        <v>1881</v>
      </c>
      <c r="AN708" s="81" t="b">
        <v>0</v>
      </c>
      <c r="AO708" s="87" t="s">
        <v>1737</v>
      </c>
      <c r="AP708" s="81" t="s">
        <v>176</v>
      </c>
      <c r="AQ708" s="81">
        <v>0</v>
      </c>
      <c r="AR708" s="81">
        <v>0</v>
      </c>
      <c r="AS708" s="81"/>
      <c r="AT708" s="81"/>
      <c r="AU708" s="81"/>
      <c r="AV708" s="81"/>
      <c r="AW708" s="81"/>
      <c r="AX708" s="81"/>
      <c r="AY708" s="81"/>
      <c r="AZ708" s="81"/>
      <c r="BA708">
        <v>19</v>
      </c>
      <c r="BB708" s="80" t="str">
        <f>REPLACE(INDEX(GroupVertices[Group],MATCH(Edges[[#This Row],[Vertex 1]],GroupVertices[Vertex],0)),1,1,"")</f>
        <v>1</v>
      </c>
      <c r="BC708" s="80" t="str">
        <f>REPLACE(INDEX(GroupVertices[Group],MATCH(Edges[[#This Row],[Vertex 2]],GroupVertices[Vertex],0)),1,1,"")</f>
        <v>3</v>
      </c>
    </row>
    <row r="709" spans="1:55" ht="15">
      <c r="A709" s="66" t="s">
        <v>308</v>
      </c>
      <c r="B709" s="66" t="s">
        <v>303</v>
      </c>
      <c r="C709" s="67" t="s">
        <v>3315</v>
      </c>
      <c r="D709" s="68">
        <v>10</v>
      </c>
      <c r="E709" s="69" t="s">
        <v>136</v>
      </c>
      <c r="F709" s="70">
        <v>12</v>
      </c>
      <c r="G709" s="67"/>
      <c r="H709" s="71"/>
      <c r="I709" s="72"/>
      <c r="J709" s="72"/>
      <c r="K709" s="34"/>
      <c r="L709" s="79">
        <v>709</v>
      </c>
      <c r="M709" s="79"/>
      <c r="N709" s="74"/>
      <c r="O709" s="81" t="s">
        <v>394</v>
      </c>
      <c r="P709" s="83">
        <v>43649.61996527778</v>
      </c>
      <c r="Q709" s="81" t="s">
        <v>409</v>
      </c>
      <c r="R709" s="81"/>
      <c r="S709" s="81"/>
      <c r="T709" s="81"/>
      <c r="U709" s="81"/>
      <c r="V709" s="85" t="s">
        <v>976</v>
      </c>
      <c r="W709" s="83">
        <v>43649.61996527778</v>
      </c>
      <c r="X709" s="85" t="s">
        <v>1283</v>
      </c>
      <c r="Y709" s="81"/>
      <c r="Z709" s="81"/>
      <c r="AA709" s="87" t="s">
        <v>1691</v>
      </c>
      <c r="AB709" s="81"/>
      <c r="AC709" s="81" t="b">
        <v>0</v>
      </c>
      <c r="AD709" s="81">
        <v>0</v>
      </c>
      <c r="AE709" s="87" t="s">
        <v>1832</v>
      </c>
      <c r="AF709" s="81" t="b">
        <v>0</v>
      </c>
      <c r="AG709" s="81" t="s">
        <v>1864</v>
      </c>
      <c r="AH709" s="81"/>
      <c r="AI709" s="87" t="s">
        <v>1832</v>
      </c>
      <c r="AJ709" s="81" t="b">
        <v>0</v>
      </c>
      <c r="AK709" s="81">
        <v>2</v>
      </c>
      <c r="AL709" s="87" t="s">
        <v>1737</v>
      </c>
      <c r="AM709" s="81" t="s">
        <v>1881</v>
      </c>
      <c r="AN709" s="81" t="b">
        <v>0</v>
      </c>
      <c r="AO709" s="87" t="s">
        <v>1737</v>
      </c>
      <c r="AP709" s="81" t="s">
        <v>176</v>
      </c>
      <c r="AQ709" s="81">
        <v>0</v>
      </c>
      <c r="AR709" s="81">
        <v>0</v>
      </c>
      <c r="AS709" s="81"/>
      <c r="AT709" s="81"/>
      <c r="AU709" s="81"/>
      <c r="AV709" s="81"/>
      <c r="AW709" s="81"/>
      <c r="AX709" s="81"/>
      <c r="AY709" s="81"/>
      <c r="AZ709" s="81"/>
      <c r="BA709">
        <v>22</v>
      </c>
      <c r="BB709" s="80" t="str">
        <f>REPLACE(INDEX(GroupVertices[Group],MATCH(Edges[[#This Row],[Vertex 1]],GroupVertices[Vertex],0)),1,1,"")</f>
        <v>1</v>
      </c>
      <c r="BC709" s="80" t="str">
        <f>REPLACE(INDEX(GroupVertices[Group],MATCH(Edges[[#This Row],[Vertex 2]],GroupVertices[Vertex],0)),1,1,"")</f>
        <v>1</v>
      </c>
    </row>
    <row r="710" spans="1:55" ht="15">
      <c r="A710" s="66" t="s">
        <v>308</v>
      </c>
      <c r="B710" s="66" t="s">
        <v>358</v>
      </c>
      <c r="C710" s="67" t="s">
        <v>3317</v>
      </c>
      <c r="D710" s="68">
        <v>9.533333333333333</v>
      </c>
      <c r="E710" s="69" t="s">
        <v>136</v>
      </c>
      <c r="F710" s="70">
        <v>13.533333333333335</v>
      </c>
      <c r="G710" s="67"/>
      <c r="H710" s="71"/>
      <c r="I710" s="72"/>
      <c r="J710" s="72"/>
      <c r="K710" s="34"/>
      <c r="L710" s="79">
        <v>710</v>
      </c>
      <c r="M710" s="79"/>
      <c r="N710" s="74"/>
      <c r="O710" s="81" t="s">
        <v>394</v>
      </c>
      <c r="P710" s="83">
        <v>43649.76179398148</v>
      </c>
      <c r="Q710" s="81" t="s">
        <v>417</v>
      </c>
      <c r="R710" s="85" t="s">
        <v>685</v>
      </c>
      <c r="S710" s="81" t="s">
        <v>747</v>
      </c>
      <c r="T710" s="81" t="s">
        <v>777</v>
      </c>
      <c r="U710" s="81"/>
      <c r="V710" s="85" t="s">
        <v>976</v>
      </c>
      <c r="W710" s="83">
        <v>43649.76179398148</v>
      </c>
      <c r="X710" s="85" t="s">
        <v>1284</v>
      </c>
      <c r="Y710" s="81"/>
      <c r="Z710" s="81"/>
      <c r="AA710" s="87" t="s">
        <v>1692</v>
      </c>
      <c r="AB710" s="81"/>
      <c r="AC710" s="81" t="b">
        <v>0</v>
      </c>
      <c r="AD710" s="81">
        <v>0</v>
      </c>
      <c r="AE710" s="87" t="s">
        <v>1832</v>
      </c>
      <c r="AF710" s="81" t="b">
        <v>1</v>
      </c>
      <c r="AG710" s="81" t="s">
        <v>1864</v>
      </c>
      <c r="AH710" s="81"/>
      <c r="AI710" s="87" t="s">
        <v>1793</v>
      </c>
      <c r="AJ710" s="81" t="b">
        <v>0</v>
      </c>
      <c r="AK710" s="81">
        <v>2</v>
      </c>
      <c r="AL710" s="87" t="s">
        <v>1738</v>
      </c>
      <c r="AM710" s="81" t="s">
        <v>1881</v>
      </c>
      <c r="AN710" s="81" t="b">
        <v>0</v>
      </c>
      <c r="AO710" s="87" t="s">
        <v>1738</v>
      </c>
      <c r="AP710" s="81" t="s">
        <v>176</v>
      </c>
      <c r="AQ710" s="81">
        <v>0</v>
      </c>
      <c r="AR710" s="81">
        <v>0</v>
      </c>
      <c r="AS710" s="81"/>
      <c r="AT710" s="81"/>
      <c r="AU710" s="81"/>
      <c r="AV710" s="81"/>
      <c r="AW710" s="81"/>
      <c r="AX710" s="81"/>
      <c r="AY710" s="81"/>
      <c r="AZ710" s="81"/>
      <c r="BA710">
        <v>15</v>
      </c>
      <c r="BB710" s="80" t="str">
        <f>REPLACE(INDEX(GroupVertices[Group],MATCH(Edges[[#This Row],[Vertex 1]],GroupVertices[Vertex],0)),1,1,"")</f>
        <v>1</v>
      </c>
      <c r="BC710" s="80" t="str">
        <f>REPLACE(INDEX(GroupVertices[Group],MATCH(Edges[[#This Row],[Vertex 2]],GroupVertices[Vertex],0)),1,1,"")</f>
        <v>1</v>
      </c>
    </row>
    <row r="711" spans="1:55" ht="15">
      <c r="A711" s="66" t="s">
        <v>308</v>
      </c>
      <c r="B711" s="66" t="s">
        <v>348</v>
      </c>
      <c r="C711" s="67" t="s">
        <v>3315</v>
      </c>
      <c r="D711" s="68">
        <v>10</v>
      </c>
      <c r="E711" s="69" t="s">
        <v>136</v>
      </c>
      <c r="F711" s="70">
        <v>12</v>
      </c>
      <c r="G711" s="67"/>
      <c r="H711" s="71"/>
      <c r="I711" s="72"/>
      <c r="J711" s="72"/>
      <c r="K711" s="34"/>
      <c r="L711" s="79">
        <v>711</v>
      </c>
      <c r="M711" s="79"/>
      <c r="N711" s="74"/>
      <c r="O711" s="81" t="s">
        <v>394</v>
      </c>
      <c r="P711" s="83">
        <v>43649.76179398148</v>
      </c>
      <c r="Q711" s="81" t="s">
        <v>417</v>
      </c>
      <c r="R711" s="85" t="s">
        <v>685</v>
      </c>
      <c r="S711" s="81" t="s">
        <v>747</v>
      </c>
      <c r="T711" s="81" t="s">
        <v>777</v>
      </c>
      <c r="U711" s="81"/>
      <c r="V711" s="85" t="s">
        <v>976</v>
      </c>
      <c r="W711" s="83">
        <v>43649.76179398148</v>
      </c>
      <c r="X711" s="85" t="s">
        <v>1284</v>
      </c>
      <c r="Y711" s="81"/>
      <c r="Z711" s="81"/>
      <c r="AA711" s="87" t="s">
        <v>1692</v>
      </c>
      <c r="AB711" s="81"/>
      <c r="AC711" s="81" t="b">
        <v>0</v>
      </c>
      <c r="AD711" s="81">
        <v>0</v>
      </c>
      <c r="AE711" s="87" t="s">
        <v>1832</v>
      </c>
      <c r="AF711" s="81" t="b">
        <v>1</v>
      </c>
      <c r="AG711" s="81" t="s">
        <v>1864</v>
      </c>
      <c r="AH711" s="81"/>
      <c r="AI711" s="87" t="s">
        <v>1793</v>
      </c>
      <c r="AJ711" s="81" t="b">
        <v>0</v>
      </c>
      <c r="AK711" s="81">
        <v>2</v>
      </c>
      <c r="AL711" s="87" t="s">
        <v>1738</v>
      </c>
      <c r="AM711" s="81" t="s">
        <v>1881</v>
      </c>
      <c r="AN711" s="81" t="b">
        <v>0</v>
      </c>
      <c r="AO711" s="87" t="s">
        <v>1738</v>
      </c>
      <c r="AP711" s="81" t="s">
        <v>176</v>
      </c>
      <c r="AQ711" s="81">
        <v>0</v>
      </c>
      <c r="AR711" s="81">
        <v>0</v>
      </c>
      <c r="AS711" s="81"/>
      <c r="AT711" s="81"/>
      <c r="AU711" s="81"/>
      <c r="AV711" s="81"/>
      <c r="AW711" s="81"/>
      <c r="AX711" s="81"/>
      <c r="AY711" s="81"/>
      <c r="AZ711" s="81"/>
      <c r="BA711">
        <v>19</v>
      </c>
      <c r="BB711" s="80" t="str">
        <f>REPLACE(INDEX(GroupVertices[Group],MATCH(Edges[[#This Row],[Vertex 1]],GroupVertices[Vertex],0)),1,1,"")</f>
        <v>1</v>
      </c>
      <c r="BC711" s="80" t="str">
        <f>REPLACE(INDEX(GroupVertices[Group],MATCH(Edges[[#This Row],[Vertex 2]],GroupVertices[Vertex],0)),1,1,"")</f>
        <v>3</v>
      </c>
    </row>
    <row r="712" spans="1:55" ht="15">
      <c r="A712" s="66" t="s">
        <v>308</v>
      </c>
      <c r="B712" s="66" t="s">
        <v>303</v>
      </c>
      <c r="C712" s="67" t="s">
        <v>3315</v>
      </c>
      <c r="D712" s="68">
        <v>10</v>
      </c>
      <c r="E712" s="69" t="s">
        <v>136</v>
      </c>
      <c r="F712" s="70">
        <v>12</v>
      </c>
      <c r="G712" s="67"/>
      <c r="H712" s="71"/>
      <c r="I712" s="72"/>
      <c r="J712" s="72"/>
      <c r="K712" s="34"/>
      <c r="L712" s="79">
        <v>712</v>
      </c>
      <c r="M712" s="79"/>
      <c r="N712" s="74"/>
      <c r="O712" s="81" t="s">
        <v>394</v>
      </c>
      <c r="P712" s="83">
        <v>43649.76179398148</v>
      </c>
      <c r="Q712" s="81" t="s">
        <v>417</v>
      </c>
      <c r="R712" s="85" t="s">
        <v>685</v>
      </c>
      <c r="S712" s="81" t="s">
        <v>747</v>
      </c>
      <c r="T712" s="81" t="s">
        <v>777</v>
      </c>
      <c r="U712" s="81"/>
      <c r="V712" s="85" t="s">
        <v>976</v>
      </c>
      <c r="W712" s="83">
        <v>43649.76179398148</v>
      </c>
      <c r="X712" s="85" t="s">
        <v>1284</v>
      </c>
      <c r="Y712" s="81"/>
      <c r="Z712" s="81"/>
      <c r="AA712" s="87" t="s">
        <v>1692</v>
      </c>
      <c r="AB712" s="81"/>
      <c r="AC712" s="81" t="b">
        <v>0</v>
      </c>
      <c r="AD712" s="81">
        <v>0</v>
      </c>
      <c r="AE712" s="87" t="s">
        <v>1832</v>
      </c>
      <c r="AF712" s="81" t="b">
        <v>1</v>
      </c>
      <c r="AG712" s="81" t="s">
        <v>1864</v>
      </c>
      <c r="AH712" s="81"/>
      <c r="AI712" s="87" t="s">
        <v>1793</v>
      </c>
      <c r="AJ712" s="81" t="b">
        <v>0</v>
      </c>
      <c r="AK712" s="81">
        <v>2</v>
      </c>
      <c r="AL712" s="87" t="s">
        <v>1738</v>
      </c>
      <c r="AM712" s="81" t="s">
        <v>1881</v>
      </c>
      <c r="AN712" s="81" t="b">
        <v>0</v>
      </c>
      <c r="AO712" s="87" t="s">
        <v>1738</v>
      </c>
      <c r="AP712" s="81" t="s">
        <v>176</v>
      </c>
      <c r="AQ712" s="81">
        <v>0</v>
      </c>
      <c r="AR712" s="81">
        <v>0</v>
      </c>
      <c r="AS712" s="81"/>
      <c r="AT712" s="81"/>
      <c r="AU712" s="81"/>
      <c r="AV712" s="81"/>
      <c r="AW712" s="81"/>
      <c r="AX712" s="81"/>
      <c r="AY712" s="81"/>
      <c r="AZ712" s="81"/>
      <c r="BA712">
        <v>22</v>
      </c>
      <c r="BB712" s="80" t="str">
        <f>REPLACE(INDEX(GroupVertices[Group],MATCH(Edges[[#This Row],[Vertex 1]],GroupVertices[Vertex],0)),1,1,"")</f>
        <v>1</v>
      </c>
      <c r="BC712" s="80" t="str">
        <f>REPLACE(INDEX(GroupVertices[Group],MATCH(Edges[[#This Row],[Vertex 2]],GroupVertices[Vertex],0)),1,1,"")</f>
        <v>1</v>
      </c>
    </row>
    <row r="713" spans="1:55" ht="15">
      <c r="A713" s="66" t="s">
        <v>308</v>
      </c>
      <c r="B713" s="66" t="s">
        <v>303</v>
      </c>
      <c r="C713" s="67" t="s">
        <v>3315</v>
      </c>
      <c r="D713" s="68">
        <v>10</v>
      </c>
      <c r="E713" s="69" t="s">
        <v>136</v>
      </c>
      <c r="F713" s="70">
        <v>12</v>
      </c>
      <c r="G713" s="67"/>
      <c r="H713" s="71"/>
      <c r="I713" s="72"/>
      <c r="J713" s="72"/>
      <c r="K713" s="34"/>
      <c r="L713" s="79">
        <v>713</v>
      </c>
      <c r="M713" s="79"/>
      <c r="N713" s="74"/>
      <c r="O713" s="81" t="s">
        <v>394</v>
      </c>
      <c r="P713" s="83">
        <v>43649.761828703704</v>
      </c>
      <c r="Q713" s="81" t="s">
        <v>410</v>
      </c>
      <c r="R713" s="81"/>
      <c r="S713" s="81"/>
      <c r="T713" s="81"/>
      <c r="U713" s="81"/>
      <c r="V713" s="85" t="s">
        <v>976</v>
      </c>
      <c r="W713" s="83">
        <v>43649.761828703704</v>
      </c>
      <c r="X713" s="85" t="s">
        <v>1285</v>
      </c>
      <c r="Y713" s="81"/>
      <c r="Z713" s="81"/>
      <c r="AA713" s="87" t="s">
        <v>1693</v>
      </c>
      <c r="AB713" s="81"/>
      <c r="AC713" s="81" t="b">
        <v>0</v>
      </c>
      <c r="AD713" s="81">
        <v>0</v>
      </c>
      <c r="AE713" s="87" t="s">
        <v>1832</v>
      </c>
      <c r="AF713" s="81" t="b">
        <v>0</v>
      </c>
      <c r="AG713" s="81" t="s">
        <v>1864</v>
      </c>
      <c r="AH713" s="81"/>
      <c r="AI713" s="87" t="s">
        <v>1832</v>
      </c>
      <c r="AJ713" s="81" t="b">
        <v>0</v>
      </c>
      <c r="AK713" s="81">
        <v>4</v>
      </c>
      <c r="AL713" s="87" t="s">
        <v>1795</v>
      </c>
      <c r="AM713" s="81" t="s">
        <v>1881</v>
      </c>
      <c r="AN713" s="81" t="b">
        <v>0</v>
      </c>
      <c r="AO713" s="87" t="s">
        <v>1795</v>
      </c>
      <c r="AP713" s="81" t="s">
        <v>176</v>
      </c>
      <c r="AQ713" s="81">
        <v>0</v>
      </c>
      <c r="AR713" s="81">
        <v>0</v>
      </c>
      <c r="AS713" s="81"/>
      <c r="AT713" s="81"/>
      <c r="AU713" s="81"/>
      <c r="AV713" s="81"/>
      <c r="AW713" s="81"/>
      <c r="AX713" s="81"/>
      <c r="AY713" s="81"/>
      <c r="AZ713" s="81"/>
      <c r="BA713">
        <v>22</v>
      </c>
      <c r="BB713" s="80" t="str">
        <f>REPLACE(INDEX(GroupVertices[Group],MATCH(Edges[[#This Row],[Vertex 1]],GroupVertices[Vertex],0)),1,1,"")</f>
        <v>1</v>
      </c>
      <c r="BC713" s="80" t="str">
        <f>REPLACE(INDEX(GroupVertices[Group],MATCH(Edges[[#This Row],[Vertex 2]],GroupVertices[Vertex],0)),1,1,"")</f>
        <v>1</v>
      </c>
    </row>
    <row r="714" spans="1:55" ht="15">
      <c r="A714" s="66" t="s">
        <v>308</v>
      </c>
      <c r="B714" s="66" t="s">
        <v>303</v>
      </c>
      <c r="C714" s="67" t="s">
        <v>3315</v>
      </c>
      <c r="D714" s="68">
        <v>10</v>
      </c>
      <c r="E714" s="69" t="s">
        <v>136</v>
      </c>
      <c r="F714" s="70">
        <v>12</v>
      </c>
      <c r="G714" s="67"/>
      <c r="H714" s="71"/>
      <c r="I714" s="72"/>
      <c r="J714" s="72"/>
      <c r="K714" s="34"/>
      <c r="L714" s="79">
        <v>714</v>
      </c>
      <c r="M714" s="79"/>
      <c r="N714" s="74"/>
      <c r="O714" s="81" t="s">
        <v>394</v>
      </c>
      <c r="P714" s="83">
        <v>43649.761875</v>
      </c>
      <c r="Q714" s="81" t="s">
        <v>499</v>
      </c>
      <c r="R714" s="85" t="s">
        <v>704</v>
      </c>
      <c r="S714" s="81" t="s">
        <v>747</v>
      </c>
      <c r="T714" s="81"/>
      <c r="U714" s="81"/>
      <c r="V714" s="85" t="s">
        <v>976</v>
      </c>
      <c r="W714" s="83">
        <v>43649.761875</v>
      </c>
      <c r="X714" s="85" t="s">
        <v>1180</v>
      </c>
      <c r="Y714" s="81"/>
      <c r="Z714" s="81"/>
      <c r="AA714" s="87" t="s">
        <v>1588</v>
      </c>
      <c r="AB714" s="81"/>
      <c r="AC714" s="81" t="b">
        <v>0</v>
      </c>
      <c r="AD714" s="81">
        <v>0</v>
      </c>
      <c r="AE714" s="87" t="s">
        <v>1832</v>
      </c>
      <c r="AF714" s="81" t="b">
        <v>1</v>
      </c>
      <c r="AG714" s="81" t="s">
        <v>1864</v>
      </c>
      <c r="AH714" s="81"/>
      <c r="AI714" s="87" t="s">
        <v>1678</v>
      </c>
      <c r="AJ714" s="81" t="b">
        <v>0</v>
      </c>
      <c r="AK714" s="81">
        <v>2</v>
      </c>
      <c r="AL714" s="87" t="s">
        <v>1585</v>
      </c>
      <c r="AM714" s="81" t="s">
        <v>1881</v>
      </c>
      <c r="AN714" s="81" t="b">
        <v>0</v>
      </c>
      <c r="AO714" s="87" t="s">
        <v>1585</v>
      </c>
      <c r="AP714" s="81" t="s">
        <v>176</v>
      </c>
      <c r="AQ714" s="81">
        <v>0</v>
      </c>
      <c r="AR714" s="81">
        <v>0</v>
      </c>
      <c r="AS714" s="81"/>
      <c r="AT714" s="81"/>
      <c r="AU714" s="81"/>
      <c r="AV714" s="81"/>
      <c r="AW714" s="81"/>
      <c r="AX714" s="81"/>
      <c r="AY714" s="81"/>
      <c r="AZ714" s="81"/>
      <c r="BA714">
        <v>22</v>
      </c>
      <c r="BB714" s="80" t="str">
        <f>REPLACE(INDEX(GroupVertices[Group],MATCH(Edges[[#This Row],[Vertex 1]],GroupVertices[Vertex],0)),1,1,"")</f>
        <v>1</v>
      </c>
      <c r="BC714" s="80" t="str">
        <f>REPLACE(INDEX(GroupVertices[Group],MATCH(Edges[[#This Row],[Vertex 2]],GroupVertices[Vertex],0)),1,1,"")</f>
        <v>1</v>
      </c>
    </row>
    <row r="715" spans="1:55" ht="15">
      <c r="A715" s="66" t="s">
        <v>308</v>
      </c>
      <c r="B715" s="66" t="s">
        <v>303</v>
      </c>
      <c r="C715" s="67" t="s">
        <v>3315</v>
      </c>
      <c r="D715" s="68">
        <v>10</v>
      </c>
      <c r="E715" s="69" t="s">
        <v>136</v>
      </c>
      <c r="F715" s="70">
        <v>12</v>
      </c>
      <c r="G715" s="67"/>
      <c r="H715" s="71"/>
      <c r="I715" s="72"/>
      <c r="J715" s="72"/>
      <c r="K715" s="34"/>
      <c r="L715" s="79">
        <v>715</v>
      </c>
      <c r="M715" s="79"/>
      <c r="N715" s="74"/>
      <c r="O715" s="81" t="s">
        <v>394</v>
      </c>
      <c r="P715" s="83">
        <v>43649.76190972222</v>
      </c>
      <c r="Q715" s="81" t="s">
        <v>411</v>
      </c>
      <c r="R715" s="81"/>
      <c r="S715" s="81"/>
      <c r="T715" s="81"/>
      <c r="U715" s="81"/>
      <c r="V715" s="85" t="s">
        <v>976</v>
      </c>
      <c r="W715" s="83">
        <v>43649.76190972222</v>
      </c>
      <c r="X715" s="85" t="s">
        <v>1286</v>
      </c>
      <c r="Y715" s="81"/>
      <c r="Z715" s="81"/>
      <c r="AA715" s="87" t="s">
        <v>1694</v>
      </c>
      <c r="AB715" s="81"/>
      <c r="AC715" s="81" t="b">
        <v>0</v>
      </c>
      <c r="AD715" s="81">
        <v>0</v>
      </c>
      <c r="AE715" s="87" t="s">
        <v>1832</v>
      </c>
      <c r="AF715" s="81" t="b">
        <v>0</v>
      </c>
      <c r="AG715" s="81" t="s">
        <v>1864</v>
      </c>
      <c r="AH715" s="81"/>
      <c r="AI715" s="87" t="s">
        <v>1832</v>
      </c>
      <c r="AJ715" s="81" t="b">
        <v>0</v>
      </c>
      <c r="AK715" s="81">
        <v>3</v>
      </c>
      <c r="AL715" s="87" t="s">
        <v>1794</v>
      </c>
      <c r="AM715" s="81" t="s">
        <v>1881</v>
      </c>
      <c r="AN715" s="81" t="b">
        <v>0</v>
      </c>
      <c r="AO715" s="87" t="s">
        <v>1794</v>
      </c>
      <c r="AP715" s="81" t="s">
        <v>176</v>
      </c>
      <c r="AQ715" s="81">
        <v>0</v>
      </c>
      <c r="AR715" s="81">
        <v>0</v>
      </c>
      <c r="AS715" s="81"/>
      <c r="AT715" s="81"/>
      <c r="AU715" s="81"/>
      <c r="AV715" s="81"/>
      <c r="AW715" s="81"/>
      <c r="AX715" s="81"/>
      <c r="AY715" s="81"/>
      <c r="AZ715" s="81"/>
      <c r="BA715">
        <v>22</v>
      </c>
      <c r="BB715" s="80" t="str">
        <f>REPLACE(INDEX(GroupVertices[Group],MATCH(Edges[[#This Row],[Vertex 1]],GroupVertices[Vertex],0)),1,1,"")</f>
        <v>1</v>
      </c>
      <c r="BC715" s="80" t="str">
        <f>REPLACE(INDEX(GroupVertices[Group],MATCH(Edges[[#This Row],[Vertex 2]],GroupVertices[Vertex],0)),1,1,"")</f>
        <v>1</v>
      </c>
    </row>
    <row r="716" spans="1:55" ht="15">
      <c r="A716" s="66" t="s">
        <v>308</v>
      </c>
      <c r="B716" s="66" t="s">
        <v>348</v>
      </c>
      <c r="C716" s="67" t="s">
        <v>3315</v>
      </c>
      <c r="D716" s="68">
        <v>10</v>
      </c>
      <c r="E716" s="69" t="s">
        <v>136</v>
      </c>
      <c r="F716" s="70">
        <v>12</v>
      </c>
      <c r="G716" s="67"/>
      <c r="H716" s="71"/>
      <c r="I716" s="72"/>
      <c r="J716" s="72"/>
      <c r="K716" s="34"/>
      <c r="L716" s="79">
        <v>716</v>
      </c>
      <c r="M716" s="79"/>
      <c r="N716" s="74"/>
      <c r="O716" s="81" t="s">
        <v>394</v>
      </c>
      <c r="P716" s="83">
        <v>43649.87732638889</v>
      </c>
      <c r="Q716" s="81" t="s">
        <v>413</v>
      </c>
      <c r="R716" s="81"/>
      <c r="S716" s="81"/>
      <c r="T716" s="81"/>
      <c r="U716" s="81"/>
      <c r="V716" s="85" t="s">
        <v>976</v>
      </c>
      <c r="W716" s="83">
        <v>43649.87732638889</v>
      </c>
      <c r="X716" s="85" t="s">
        <v>1287</v>
      </c>
      <c r="Y716" s="81"/>
      <c r="Z716" s="81"/>
      <c r="AA716" s="87" t="s">
        <v>1695</v>
      </c>
      <c r="AB716" s="81"/>
      <c r="AC716" s="81" t="b">
        <v>0</v>
      </c>
      <c r="AD716" s="81">
        <v>0</v>
      </c>
      <c r="AE716" s="87" t="s">
        <v>1832</v>
      </c>
      <c r="AF716" s="81" t="b">
        <v>0</v>
      </c>
      <c r="AG716" s="81" t="s">
        <v>1864</v>
      </c>
      <c r="AH716" s="81"/>
      <c r="AI716" s="87" t="s">
        <v>1832</v>
      </c>
      <c r="AJ716" s="81" t="b">
        <v>0</v>
      </c>
      <c r="AK716" s="81">
        <v>4</v>
      </c>
      <c r="AL716" s="87" t="s">
        <v>1739</v>
      </c>
      <c r="AM716" s="81" t="s">
        <v>1881</v>
      </c>
      <c r="AN716" s="81" t="b">
        <v>0</v>
      </c>
      <c r="AO716" s="87" t="s">
        <v>1739</v>
      </c>
      <c r="AP716" s="81" t="s">
        <v>176</v>
      </c>
      <c r="AQ716" s="81">
        <v>0</v>
      </c>
      <c r="AR716" s="81">
        <v>0</v>
      </c>
      <c r="AS716" s="81"/>
      <c r="AT716" s="81"/>
      <c r="AU716" s="81"/>
      <c r="AV716" s="81"/>
      <c r="AW716" s="81"/>
      <c r="AX716" s="81"/>
      <c r="AY716" s="81"/>
      <c r="AZ716" s="81"/>
      <c r="BA716">
        <v>19</v>
      </c>
      <c r="BB716" s="80" t="str">
        <f>REPLACE(INDEX(GroupVertices[Group],MATCH(Edges[[#This Row],[Vertex 1]],GroupVertices[Vertex],0)),1,1,"")</f>
        <v>1</v>
      </c>
      <c r="BC716" s="80" t="str">
        <f>REPLACE(INDEX(GroupVertices[Group],MATCH(Edges[[#This Row],[Vertex 2]],GroupVertices[Vertex],0)),1,1,"")</f>
        <v>3</v>
      </c>
    </row>
    <row r="717" spans="1:55" ht="15">
      <c r="A717" s="66" t="s">
        <v>308</v>
      </c>
      <c r="B717" s="66" t="s">
        <v>303</v>
      </c>
      <c r="C717" s="67" t="s">
        <v>3315</v>
      </c>
      <c r="D717" s="68">
        <v>10</v>
      </c>
      <c r="E717" s="69" t="s">
        <v>136</v>
      </c>
      <c r="F717" s="70">
        <v>12</v>
      </c>
      <c r="G717" s="67"/>
      <c r="H717" s="71"/>
      <c r="I717" s="72"/>
      <c r="J717" s="72"/>
      <c r="K717" s="34"/>
      <c r="L717" s="79">
        <v>717</v>
      </c>
      <c r="M717" s="79"/>
      <c r="N717" s="74"/>
      <c r="O717" s="81" t="s">
        <v>394</v>
      </c>
      <c r="P717" s="83">
        <v>43649.87732638889</v>
      </c>
      <c r="Q717" s="81" t="s">
        <v>413</v>
      </c>
      <c r="R717" s="81"/>
      <c r="S717" s="81"/>
      <c r="T717" s="81"/>
      <c r="U717" s="81"/>
      <c r="V717" s="85" t="s">
        <v>976</v>
      </c>
      <c r="W717" s="83">
        <v>43649.87732638889</v>
      </c>
      <c r="X717" s="85" t="s">
        <v>1287</v>
      </c>
      <c r="Y717" s="81"/>
      <c r="Z717" s="81"/>
      <c r="AA717" s="87" t="s">
        <v>1695</v>
      </c>
      <c r="AB717" s="81"/>
      <c r="AC717" s="81" t="b">
        <v>0</v>
      </c>
      <c r="AD717" s="81">
        <v>0</v>
      </c>
      <c r="AE717" s="87" t="s">
        <v>1832</v>
      </c>
      <c r="AF717" s="81" t="b">
        <v>0</v>
      </c>
      <c r="AG717" s="81" t="s">
        <v>1864</v>
      </c>
      <c r="AH717" s="81"/>
      <c r="AI717" s="87" t="s">
        <v>1832</v>
      </c>
      <c r="AJ717" s="81" t="b">
        <v>0</v>
      </c>
      <c r="AK717" s="81">
        <v>4</v>
      </c>
      <c r="AL717" s="87" t="s">
        <v>1739</v>
      </c>
      <c r="AM717" s="81" t="s">
        <v>1881</v>
      </c>
      <c r="AN717" s="81" t="b">
        <v>0</v>
      </c>
      <c r="AO717" s="87" t="s">
        <v>1739</v>
      </c>
      <c r="AP717" s="81" t="s">
        <v>176</v>
      </c>
      <c r="AQ717" s="81">
        <v>0</v>
      </c>
      <c r="AR717" s="81">
        <v>0</v>
      </c>
      <c r="AS717" s="81"/>
      <c r="AT717" s="81"/>
      <c r="AU717" s="81"/>
      <c r="AV717" s="81"/>
      <c r="AW717" s="81"/>
      <c r="AX717" s="81"/>
      <c r="AY717" s="81"/>
      <c r="AZ717" s="81"/>
      <c r="BA717">
        <v>22</v>
      </c>
      <c r="BB717" s="80" t="str">
        <f>REPLACE(INDEX(GroupVertices[Group],MATCH(Edges[[#This Row],[Vertex 1]],GroupVertices[Vertex],0)),1,1,"")</f>
        <v>1</v>
      </c>
      <c r="BC717" s="80" t="str">
        <f>REPLACE(INDEX(GroupVertices[Group],MATCH(Edges[[#This Row],[Vertex 2]],GroupVertices[Vertex],0)),1,1,"")</f>
        <v>1</v>
      </c>
    </row>
    <row r="718" spans="1:55" ht="15">
      <c r="A718" s="66" t="s">
        <v>308</v>
      </c>
      <c r="B718" s="66" t="s">
        <v>348</v>
      </c>
      <c r="C718" s="67" t="s">
        <v>3315</v>
      </c>
      <c r="D718" s="68">
        <v>10</v>
      </c>
      <c r="E718" s="69" t="s">
        <v>136</v>
      </c>
      <c r="F718" s="70">
        <v>12</v>
      </c>
      <c r="G718" s="67"/>
      <c r="H718" s="71"/>
      <c r="I718" s="72"/>
      <c r="J718" s="72"/>
      <c r="K718" s="34"/>
      <c r="L718" s="79">
        <v>718</v>
      </c>
      <c r="M718" s="79"/>
      <c r="N718" s="74"/>
      <c r="O718" s="81" t="s">
        <v>394</v>
      </c>
      <c r="P718" s="83">
        <v>43650.324212962965</v>
      </c>
      <c r="Q718" s="81" t="s">
        <v>418</v>
      </c>
      <c r="R718" s="85" t="s">
        <v>686</v>
      </c>
      <c r="S718" s="81" t="s">
        <v>749</v>
      </c>
      <c r="T718" s="81" t="s">
        <v>778</v>
      </c>
      <c r="U718" s="81"/>
      <c r="V718" s="85" t="s">
        <v>976</v>
      </c>
      <c r="W718" s="83">
        <v>43650.324212962965</v>
      </c>
      <c r="X718" s="85" t="s">
        <v>1288</v>
      </c>
      <c r="Y718" s="81"/>
      <c r="Z718" s="81"/>
      <c r="AA718" s="87" t="s">
        <v>1696</v>
      </c>
      <c r="AB718" s="81"/>
      <c r="AC718" s="81" t="b">
        <v>0</v>
      </c>
      <c r="AD718" s="81">
        <v>0</v>
      </c>
      <c r="AE718" s="87" t="s">
        <v>1832</v>
      </c>
      <c r="AF718" s="81" t="b">
        <v>0</v>
      </c>
      <c r="AG718" s="81" t="s">
        <v>1864</v>
      </c>
      <c r="AH718" s="81"/>
      <c r="AI718" s="87" t="s">
        <v>1832</v>
      </c>
      <c r="AJ718" s="81" t="b">
        <v>0</v>
      </c>
      <c r="AK718" s="81">
        <v>3</v>
      </c>
      <c r="AL718" s="87" t="s">
        <v>1741</v>
      </c>
      <c r="AM718" s="81" t="s">
        <v>1881</v>
      </c>
      <c r="AN718" s="81" t="b">
        <v>0</v>
      </c>
      <c r="AO718" s="87" t="s">
        <v>1741</v>
      </c>
      <c r="AP718" s="81" t="s">
        <v>176</v>
      </c>
      <c r="AQ718" s="81">
        <v>0</v>
      </c>
      <c r="AR718" s="81">
        <v>0</v>
      </c>
      <c r="AS718" s="81"/>
      <c r="AT718" s="81"/>
      <c r="AU718" s="81"/>
      <c r="AV718" s="81"/>
      <c r="AW718" s="81"/>
      <c r="AX718" s="81"/>
      <c r="AY718" s="81"/>
      <c r="AZ718" s="81"/>
      <c r="BA718">
        <v>19</v>
      </c>
      <c r="BB718" s="80" t="str">
        <f>REPLACE(INDEX(GroupVertices[Group],MATCH(Edges[[#This Row],[Vertex 1]],GroupVertices[Vertex],0)),1,1,"")</f>
        <v>1</v>
      </c>
      <c r="BC718" s="80" t="str">
        <f>REPLACE(INDEX(GroupVertices[Group],MATCH(Edges[[#This Row],[Vertex 2]],GroupVertices[Vertex],0)),1,1,"")</f>
        <v>3</v>
      </c>
    </row>
    <row r="719" spans="1:55" ht="15">
      <c r="A719" s="66" t="s">
        <v>308</v>
      </c>
      <c r="B719" s="66" t="s">
        <v>303</v>
      </c>
      <c r="C719" s="67" t="s">
        <v>3315</v>
      </c>
      <c r="D719" s="68">
        <v>10</v>
      </c>
      <c r="E719" s="69" t="s">
        <v>136</v>
      </c>
      <c r="F719" s="70">
        <v>12</v>
      </c>
      <c r="G719" s="67"/>
      <c r="H719" s="71"/>
      <c r="I719" s="72"/>
      <c r="J719" s="72"/>
      <c r="K719" s="34"/>
      <c r="L719" s="79">
        <v>719</v>
      </c>
      <c r="M719" s="79"/>
      <c r="N719" s="74"/>
      <c r="O719" s="81" t="s">
        <v>394</v>
      </c>
      <c r="P719" s="83">
        <v>43650.324212962965</v>
      </c>
      <c r="Q719" s="81" t="s">
        <v>418</v>
      </c>
      <c r="R719" s="85" t="s">
        <v>686</v>
      </c>
      <c r="S719" s="81" t="s">
        <v>749</v>
      </c>
      <c r="T719" s="81" t="s">
        <v>778</v>
      </c>
      <c r="U719" s="81"/>
      <c r="V719" s="85" t="s">
        <v>976</v>
      </c>
      <c r="W719" s="83">
        <v>43650.324212962965</v>
      </c>
      <c r="X719" s="85" t="s">
        <v>1288</v>
      </c>
      <c r="Y719" s="81"/>
      <c r="Z719" s="81"/>
      <c r="AA719" s="87" t="s">
        <v>1696</v>
      </c>
      <c r="AB719" s="81"/>
      <c r="AC719" s="81" t="b">
        <v>0</v>
      </c>
      <c r="AD719" s="81">
        <v>0</v>
      </c>
      <c r="AE719" s="87" t="s">
        <v>1832</v>
      </c>
      <c r="AF719" s="81" t="b">
        <v>0</v>
      </c>
      <c r="AG719" s="81" t="s">
        <v>1864</v>
      </c>
      <c r="AH719" s="81"/>
      <c r="AI719" s="87" t="s">
        <v>1832</v>
      </c>
      <c r="AJ719" s="81" t="b">
        <v>0</v>
      </c>
      <c r="AK719" s="81">
        <v>3</v>
      </c>
      <c r="AL719" s="87" t="s">
        <v>1741</v>
      </c>
      <c r="AM719" s="81" t="s">
        <v>1881</v>
      </c>
      <c r="AN719" s="81" t="b">
        <v>0</v>
      </c>
      <c r="AO719" s="87" t="s">
        <v>1741</v>
      </c>
      <c r="AP719" s="81" t="s">
        <v>176</v>
      </c>
      <c r="AQ719" s="81">
        <v>0</v>
      </c>
      <c r="AR719" s="81">
        <v>0</v>
      </c>
      <c r="AS719" s="81"/>
      <c r="AT719" s="81"/>
      <c r="AU719" s="81"/>
      <c r="AV719" s="81"/>
      <c r="AW719" s="81"/>
      <c r="AX719" s="81"/>
      <c r="AY719" s="81"/>
      <c r="AZ719" s="81"/>
      <c r="BA719">
        <v>22</v>
      </c>
      <c r="BB719" s="80" t="str">
        <f>REPLACE(INDEX(GroupVertices[Group],MATCH(Edges[[#This Row],[Vertex 1]],GroupVertices[Vertex],0)),1,1,"")</f>
        <v>1</v>
      </c>
      <c r="BC719" s="80" t="str">
        <f>REPLACE(INDEX(GroupVertices[Group],MATCH(Edges[[#This Row],[Vertex 2]],GroupVertices[Vertex],0)),1,1,"")</f>
        <v>1</v>
      </c>
    </row>
    <row r="720" spans="1:55" ht="15">
      <c r="A720" s="66" t="s">
        <v>308</v>
      </c>
      <c r="B720" s="66" t="s">
        <v>303</v>
      </c>
      <c r="C720" s="67" t="s">
        <v>3315</v>
      </c>
      <c r="D720" s="68">
        <v>10</v>
      </c>
      <c r="E720" s="69" t="s">
        <v>136</v>
      </c>
      <c r="F720" s="70">
        <v>12</v>
      </c>
      <c r="G720" s="67"/>
      <c r="H720" s="71"/>
      <c r="I720" s="72"/>
      <c r="J720" s="72"/>
      <c r="K720" s="34"/>
      <c r="L720" s="79">
        <v>720</v>
      </c>
      <c r="M720" s="79"/>
      <c r="N720" s="74"/>
      <c r="O720" s="81" t="s">
        <v>394</v>
      </c>
      <c r="P720" s="83">
        <v>43650.73946759259</v>
      </c>
      <c r="Q720" s="81" t="s">
        <v>469</v>
      </c>
      <c r="R720" s="81"/>
      <c r="S720" s="81"/>
      <c r="T720" s="81"/>
      <c r="U720" s="81"/>
      <c r="V720" s="85" t="s">
        <v>976</v>
      </c>
      <c r="W720" s="83">
        <v>43650.73946759259</v>
      </c>
      <c r="X720" s="85" t="s">
        <v>1289</v>
      </c>
      <c r="Y720" s="81"/>
      <c r="Z720" s="81"/>
      <c r="AA720" s="87" t="s">
        <v>1697</v>
      </c>
      <c r="AB720" s="81"/>
      <c r="AC720" s="81" t="b">
        <v>0</v>
      </c>
      <c r="AD720" s="81">
        <v>0</v>
      </c>
      <c r="AE720" s="87" t="s">
        <v>1832</v>
      </c>
      <c r="AF720" s="81" t="b">
        <v>0</v>
      </c>
      <c r="AG720" s="81" t="s">
        <v>1864</v>
      </c>
      <c r="AH720" s="81"/>
      <c r="AI720" s="87" t="s">
        <v>1832</v>
      </c>
      <c r="AJ720" s="81" t="b">
        <v>0</v>
      </c>
      <c r="AK720" s="81">
        <v>2</v>
      </c>
      <c r="AL720" s="87" t="s">
        <v>1800</v>
      </c>
      <c r="AM720" s="81" t="s">
        <v>1881</v>
      </c>
      <c r="AN720" s="81" t="b">
        <v>0</v>
      </c>
      <c r="AO720" s="87" t="s">
        <v>1800</v>
      </c>
      <c r="AP720" s="81" t="s">
        <v>176</v>
      </c>
      <c r="AQ720" s="81">
        <v>0</v>
      </c>
      <c r="AR720" s="81">
        <v>0</v>
      </c>
      <c r="AS720" s="81"/>
      <c r="AT720" s="81"/>
      <c r="AU720" s="81"/>
      <c r="AV720" s="81"/>
      <c r="AW720" s="81"/>
      <c r="AX720" s="81"/>
      <c r="AY720" s="81"/>
      <c r="AZ720" s="81"/>
      <c r="BA720">
        <v>22</v>
      </c>
      <c r="BB720" s="80" t="str">
        <f>REPLACE(INDEX(GroupVertices[Group],MATCH(Edges[[#This Row],[Vertex 1]],GroupVertices[Vertex],0)),1,1,"")</f>
        <v>1</v>
      </c>
      <c r="BC720" s="80" t="str">
        <f>REPLACE(INDEX(GroupVertices[Group],MATCH(Edges[[#This Row],[Vertex 2]],GroupVertices[Vertex],0)),1,1,"")</f>
        <v>1</v>
      </c>
    </row>
    <row r="721" spans="1:55" ht="15">
      <c r="A721" s="66" t="s">
        <v>308</v>
      </c>
      <c r="B721" s="66" t="s">
        <v>358</v>
      </c>
      <c r="C721" s="67" t="s">
        <v>3317</v>
      </c>
      <c r="D721" s="68">
        <v>9.533333333333333</v>
      </c>
      <c r="E721" s="69" t="s">
        <v>136</v>
      </c>
      <c r="F721" s="70">
        <v>13.533333333333335</v>
      </c>
      <c r="G721" s="67"/>
      <c r="H721" s="71"/>
      <c r="I721" s="72"/>
      <c r="J721" s="72"/>
      <c r="K721" s="34"/>
      <c r="L721" s="79">
        <v>721</v>
      </c>
      <c r="M721" s="79"/>
      <c r="N721" s="74"/>
      <c r="O721" s="81" t="s">
        <v>394</v>
      </c>
      <c r="P721" s="83">
        <v>43650.739537037036</v>
      </c>
      <c r="Q721" s="81" t="s">
        <v>421</v>
      </c>
      <c r="R721" s="81"/>
      <c r="S721" s="81"/>
      <c r="T721" s="81"/>
      <c r="U721" s="81"/>
      <c r="V721" s="85" t="s">
        <v>976</v>
      </c>
      <c r="W721" s="83">
        <v>43650.739537037036</v>
      </c>
      <c r="X721" s="85" t="s">
        <v>1290</v>
      </c>
      <c r="Y721" s="81"/>
      <c r="Z721" s="81"/>
      <c r="AA721" s="87" t="s">
        <v>1698</v>
      </c>
      <c r="AB721" s="81"/>
      <c r="AC721" s="81" t="b">
        <v>0</v>
      </c>
      <c r="AD721" s="81">
        <v>0</v>
      </c>
      <c r="AE721" s="87" t="s">
        <v>1832</v>
      </c>
      <c r="AF721" s="81" t="b">
        <v>0</v>
      </c>
      <c r="AG721" s="81" t="s">
        <v>1864</v>
      </c>
      <c r="AH721" s="81"/>
      <c r="AI721" s="87" t="s">
        <v>1832</v>
      </c>
      <c r="AJ721" s="81" t="b">
        <v>0</v>
      </c>
      <c r="AK721" s="81">
        <v>2</v>
      </c>
      <c r="AL721" s="87" t="s">
        <v>1743</v>
      </c>
      <c r="AM721" s="81" t="s">
        <v>1881</v>
      </c>
      <c r="AN721" s="81" t="b">
        <v>0</v>
      </c>
      <c r="AO721" s="87" t="s">
        <v>1743</v>
      </c>
      <c r="AP721" s="81" t="s">
        <v>176</v>
      </c>
      <c r="AQ721" s="81">
        <v>0</v>
      </c>
      <c r="AR721" s="81">
        <v>0</v>
      </c>
      <c r="AS721" s="81"/>
      <c r="AT721" s="81"/>
      <c r="AU721" s="81"/>
      <c r="AV721" s="81"/>
      <c r="AW721" s="81"/>
      <c r="AX721" s="81"/>
      <c r="AY721" s="81"/>
      <c r="AZ721" s="81"/>
      <c r="BA721">
        <v>15</v>
      </c>
      <c r="BB721" s="80" t="str">
        <f>REPLACE(INDEX(GroupVertices[Group],MATCH(Edges[[#This Row],[Vertex 1]],GroupVertices[Vertex],0)),1,1,"")</f>
        <v>1</v>
      </c>
      <c r="BC721" s="80" t="str">
        <f>REPLACE(INDEX(GroupVertices[Group],MATCH(Edges[[#This Row],[Vertex 2]],GroupVertices[Vertex],0)),1,1,"")</f>
        <v>1</v>
      </c>
    </row>
    <row r="722" spans="1:55" ht="15">
      <c r="A722" s="66" t="s">
        <v>308</v>
      </c>
      <c r="B722" s="66" t="s">
        <v>303</v>
      </c>
      <c r="C722" s="67" t="s">
        <v>3315</v>
      </c>
      <c r="D722" s="68">
        <v>10</v>
      </c>
      <c r="E722" s="69" t="s">
        <v>136</v>
      </c>
      <c r="F722" s="70">
        <v>12</v>
      </c>
      <c r="G722" s="67"/>
      <c r="H722" s="71"/>
      <c r="I722" s="72"/>
      <c r="J722" s="72"/>
      <c r="K722" s="34"/>
      <c r="L722" s="79">
        <v>722</v>
      </c>
      <c r="M722" s="79"/>
      <c r="N722" s="74"/>
      <c r="O722" s="81" t="s">
        <v>394</v>
      </c>
      <c r="P722" s="83">
        <v>43650.739537037036</v>
      </c>
      <c r="Q722" s="81" t="s">
        <v>421</v>
      </c>
      <c r="R722" s="81"/>
      <c r="S722" s="81"/>
      <c r="T722" s="81"/>
      <c r="U722" s="81"/>
      <c r="V722" s="85" t="s">
        <v>976</v>
      </c>
      <c r="W722" s="83">
        <v>43650.739537037036</v>
      </c>
      <c r="X722" s="85" t="s">
        <v>1290</v>
      </c>
      <c r="Y722" s="81"/>
      <c r="Z722" s="81"/>
      <c r="AA722" s="87" t="s">
        <v>1698</v>
      </c>
      <c r="AB722" s="81"/>
      <c r="AC722" s="81" t="b">
        <v>0</v>
      </c>
      <c r="AD722" s="81">
        <v>0</v>
      </c>
      <c r="AE722" s="87" t="s">
        <v>1832</v>
      </c>
      <c r="AF722" s="81" t="b">
        <v>0</v>
      </c>
      <c r="AG722" s="81" t="s">
        <v>1864</v>
      </c>
      <c r="AH722" s="81"/>
      <c r="AI722" s="87" t="s">
        <v>1832</v>
      </c>
      <c r="AJ722" s="81" t="b">
        <v>0</v>
      </c>
      <c r="AK722" s="81">
        <v>2</v>
      </c>
      <c r="AL722" s="87" t="s">
        <v>1743</v>
      </c>
      <c r="AM722" s="81" t="s">
        <v>1881</v>
      </c>
      <c r="AN722" s="81" t="b">
        <v>0</v>
      </c>
      <c r="AO722" s="87" t="s">
        <v>1743</v>
      </c>
      <c r="AP722" s="81" t="s">
        <v>176</v>
      </c>
      <c r="AQ722" s="81">
        <v>0</v>
      </c>
      <c r="AR722" s="81">
        <v>0</v>
      </c>
      <c r="AS722" s="81"/>
      <c r="AT722" s="81"/>
      <c r="AU722" s="81"/>
      <c r="AV722" s="81"/>
      <c r="AW722" s="81"/>
      <c r="AX722" s="81"/>
      <c r="AY722" s="81"/>
      <c r="AZ722" s="81"/>
      <c r="BA722">
        <v>22</v>
      </c>
      <c r="BB722" s="80" t="str">
        <f>REPLACE(INDEX(GroupVertices[Group],MATCH(Edges[[#This Row],[Vertex 1]],GroupVertices[Vertex],0)),1,1,"")</f>
        <v>1</v>
      </c>
      <c r="BC722" s="80" t="str">
        <f>REPLACE(INDEX(GroupVertices[Group],MATCH(Edges[[#This Row],[Vertex 2]],GroupVertices[Vertex],0)),1,1,"")</f>
        <v>1</v>
      </c>
    </row>
    <row r="723" spans="1:55" ht="15">
      <c r="A723" s="66" t="s">
        <v>308</v>
      </c>
      <c r="B723" s="66" t="s">
        <v>348</v>
      </c>
      <c r="C723" s="67" t="s">
        <v>3315</v>
      </c>
      <c r="D723" s="68">
        <v>10</v>
      </c>
      <c r="E723" s="69" t="s">
        <v>136</v>
      </c>
      <c r="F723" s="70">
        <v>12</v>
      </c>
      <c r="G723" s="67"/>
      <c r="H723" s="71"/>
      <c r="I723" s="72"/>
      <c r="J723" s="72"/>
      <c r="K723" s="34"/>
      <c r="L723" s="79">
        <v>723</v>
      </c>
      <c r="M723" s="79"/>
      <c r="N723" s="74"/>
      <c r="O723" s="81" t="s">
        <v>394</v>
      </c>
      <c r="P723" s="83">
        <v>43650.73972222222</v>
      </c>
      <c r="Q723" s="81" t="s">
        <v>413</v>
      </c>
      <c r="R723" s="81"/>
      <c r="S723" s="81"/>
      <c r="T723" s="81"/>
      <c r="U723" s="81"/>
      <c r="V723" s="85" t="s">
        <v>976</v>
      </c>
      <c r="W723" s="83">
        <v>43650.73972222222</v>
      </c>
      <c r="X723" s="85" t="s">
        <v>1291</v>
      </c>
      <c r="Y723" s="81"/>
      <c r="Z723" s="81"/>
      <c r="AA723" s="87" t="s">
        <v>1699</v>
      </c>
      <c r="AB723" s="81"/>
      <c r="AC723" s="81" t="b">
        <v>0</v>
      </c>
      <c r="AD723" s="81">
        <v>0</v>
      </c>
      <c r="AE723" s="87" t="s">
        <v>1832</v>
      </c>
      <c r="AF723" s="81" t="b">
        <v>0</v>
      </c>
      <c r="AG723" s="81" t="s">
        <v>1864</v>
      </c>
      <c r="AH723" s="81"/>
      <c r="AI723" s="87" t="s">
        <v>1832</v>
      </c>
      <c r="AJ723" s="81" t="b">
        <v>0</v>
      </c>
      <c r="AK723" s="81">
        <v>2</v>
      </c>
      <c r="AL723" s="87" t="s">
        <v>1742</v>
      </c>
      <c r="AM723" s="81" t="s">
        <v>1881</v>
      </c>
      <c r="AN723" s="81" t="b">
        <v>0</v>
      </c>
      <c r="AO723" s="87" t="s">
        <v>1742</v>
      </c>
      <c r="AP723" s="81" t="s">
        <v>176</v>
      </c>
      <c r="AQ723" s="81">
        <v>0</v>
      </c>
      <c r="AR723" s="81">
        <v>0</v>
      </c>
      <c r="AS723" s="81"/>
      <c r="AT723" s="81"/>
      <c r="AU723" s="81"/>
      <c r="AV723" s="81"/>
      <c r="AW723" s="81"/>
      <c r="AX723" s="81"/>
      <c r="AY723" s="81"/>
      <c r="AZ723" s="81"/>
      <c r="BA723">
        <v>19</v>
      </c>
      <c r="BB723" s="80" t="str">
        <f>REPLACE(INDEX(GroupVertices[Group],MATCH(Edges[[#This Row],[Vertex 1]],GroupVertices[Vertex],0)),1,1,"")</f>
        <v>1</v>
      </c>
      <c r="BC723" s="80" t="str">
        <f>REPLACE(INDEX(GroupVertices[Group],MATCH(Edges[[#This Row],[Vertex 2]],GroupVertices[Vertex],0)),1,1,"")</f>
        <v>3</v>
      </c>
    </row>
    <row r="724" spans="1:55" ht="15">
      <c r="A724" s="66" t="s">
        <v>308</v>
      </c>
      <c r="B724" s="66" t="s">
        <v>303</v>
      </c>
      <c r="C724" s="67" t="s">
        <v>3315</v>
      </c>
      <c r="D724" s="68">
        <v>10</v>
      </c>
      <c r="E724" s="69" t="s">
        <v>136</v>
      </c>
      <c r="F724" s="70">
        <v>12</v>
      </c>
      <c r="G724" s="67"/>
      <c r="H724" s="71"/>
      <c r="I724" s="72"/>
      <c r="J724" s="72"/>
      <c r="K724" s="34"/>
      <c r="L724" s="79">
        <v>724</v>
      </c>
      <c r="M724" s="79"/>
      <c r="N724" s="74"/>
      <c r="O724" s="81" t="s">
        <v>394</v>
      </c>
      <c r="P724" s="83">
        <v>43650.73972222222</v>
      </c>
      <c r="Q724" s="81" t="s">
        <v>413</v>
      </c>
      <c r="R724" s="81"/>
      <c r="S724" s="81"/>
      <c r="T724" s="81"/>
      <c r="U724" s="81"/>
      <c r="V724" s="85" t="s">
        <v>976</v>
      </c>
      <c r="W724" s="83">
        <v>43650.73972222222</v>
      </c>
      <c r="X724" s="85" t="s">
        <v>1291</v>
      </c>
      <c r="Y724" s="81"/>
      <c r="Z724" s="81"/>
      <c r="AA724" s="87" t="s">
        <v>1699</v>
      </c>
      <c r="AB724" s="81"/>
      <c r="AC724" s="81" t="b">
        <v>0</v>
      </c>
      <c r="AD724" s="81">
        <v>0</v>
      </c>
      <c r="AE724" s="87" t="s">
        <v>1832</v>
      </c>
      <c r="AF724" s="81" t="b">
        <v>0</v>
      </c>
      <c r="AG724" s="81" t="s">
        <v>1864</v>
      </c>
      <c r="AH724" s="81"/>
      <c r="AI724" s="87" t="s">
        <v>1832</v>
      </c>
      <c r="AJ724" s="81" t="b">
        <v>0</v>
      </c>
      <c r="AK724" s="81">
        <v>2</v>
      </c>
      <c r="AL724" s="87" t="s">
        <v>1742</v>
      </c>
      <c r="AM724" s="81" t="s">
        <v>1881</v>
      </c>
      <c r="AN724" s="81" t="b">
        <v>0</v>
      </c>
      <c r="AO724" s="87" t="s">
        <v>1742</v>
      </c>
      <c r="AP724" s="81" t="s">
        <v>176</v>
      </c>
      <c r="AQ724" s="81">
        <v>0</v>
      </c>
      <c r="AR724" s="81">
        <v>0</v>
      </c>
      <c r="AS724" s="81"/>
      <c r="AT724" s="81"/>
      <c r="AU724" s="81"/>
      <c r="AV724" s="81"/>
      <c r="AW724" s="81"/>
      <c r="AX724" s="81"/>
      <c r="AY724" s="81"/>
      <c r="AZ724" s="81"/>
      <c r="BA724">
        <v>22</v>
      </c>
      <c r="BB724" s="80" t="str">
        <f>REPLACE(INDEX(GroupVertices[Group],MATCH(Edges[[#This Row],[Vertex 1]],GroupVertices[Vertex],0)),1,1,"")</f>
        <v>1</v>
      </c>
      <c r="BC724" s="80" t="str">
        <f>REPLACE(INDEX(GroupVertices[Group],MATCH(Edges[[#This Row],[Vertex 2]],GroupVertices[Vertex],0)),1,1,"")</f>
        <v>1</v>
      </c>
    </row>
    <row r="725" spans="1:55" ht="15">
      <c r="A725" s="66" t="s">
        <v>308</v>
      </c>
      <c r="B725" s="66" t="s">
        <v>358</v>
      </c>
      <c r="C725" s="67" t="s">
        <v>3317</v>
      </c>
      <c r="D725" s="68">
        <v>9.533333333333333</v>
      </c>
      <c r="E725" s="69" t="s">
        <v>136</v>
      </c>
      <c r="F725" s="70">
        <v>13.533333333333335</v>
      </c>
      <c r="G725" s="67"/>
      <c r="H725" s="71"/>
      <c r="I725" s="72"/>
      <c r="J725" s="72"/>
      <c r="K725" s="34"/>
      <c r="L725" s="79">
        <v>725</v>
      </c>
      <c r="M725" s="79"/>
      <c r="N725" s="74"/>
      <c r="O725" s="81" t="s">
        <v>394</v>
      </c>
      <c r="P725" s="83">
        <v>43650.90796296296</v>
      </c>
      <c r="Q725" s="81" t="s">
        <v>421</v>
      </c>
      <c r="R725" s="81"/>
      <c r="S725" s="81"/>
      <c r="T725" s="81"/>
      <c r="U725" s="81"/>
      <c r="V725" s="85" t="s">
        <v>976</v>
      </c>
      <c r="W725" s="83">
        <v>43650.90796296296</v>
      </c>
      <c r="X725" s="85" t="s">
        <v>1292</v>
      </c>
      <c r="Y725" s="81"/>
      <c r="Z725" s="81"/>
      <c r="AA725" s="87" t="s">
        <v>1700</v>
      </c>
      <c r="AB725" s="81"/>
      <c r="AC725" s="81" t="b">
        <v>0</v>
      </c>
      <c r="AD725" s="81">
        <v>0</v>
      </c>
      <c r="AE725" s="87" t="s">
        <v>1832</v>
      </c>
      <c r="AF725" s="81" t="b">
        <v>0</v>
      </c>
      <c r="AG725" s="81" t="s">
        <v>1864</v>
      </c>
      <c r="AH725" s="81"/>
      <c r="AI725" s="87" t="s">
        <v>1832</v>
      </c>
      <c r="AJ725" s="81" t="b">
        <v>0</v>
      </c>
      <c r="AK725" s="81">
        <v>5</v>
      </c>
      <c r="AL725" s="87" t="s">
        <v>1744</v>
      </c>
      <c r="AM725" s="81" t="s">
        <v>1881</v>
      </c>
      <c r="AN725" s="81" t="b">
        <v>0</v>
      </c>
      <c r="AO725" s="87" t="s">
        <v>1744</v>
      </c>
      <c r="AP725" s="81" t="s">
        <v>176</v>
      </c>
      <c r="AQ725" s="81">
        <v>0</v>
      </c>
      <c r="AR725" s="81">
        <v>0</v>
      </c>
      <c r="AS725" s="81"/>
      <c r="AT725" s="81"/>
      <c r="AU725" s="81"/>
      <c r="AV725" s="81"/>
      <c r="AW725" s="81"/>
      <c r="AX725" s="81"/>
      <c r="AY725" s="81"/>
      <c r="AZ725" s="81"/>
      <c r="BA725">
        <v>15</v>
      </c>
      <c r="BB725" s="80" t="str">
        <f>REPLACE(INDEX(GroupVertices[Group],MATCH(Edges[[#This Row],[Vertex 1]],GroupVertices[Vertex],0)),1,1,"")</f>
        <v>1</v>
      </c>
      <c r="BC725" s="80" t="str">
        <f>REPLACE(INDEX(GroupVertices[Group],MATCH(Edges[[#This Row],[Vertex 2]],GroupVertices[Vertex],0)),1,1,"")</f>
        <v>1</v>
      </c>
    </row>
    <row r="726" spans="1:55" ht="15">
      <c r="A726" s="66" t="s">
        <v>308</v>
      </c>
      <c r="B726" s="66" t="s">
        <v>303</v>
      </c>
      <c r="C726" s="67" t="s">
        <v>3315</v>
      </c>
      <c r="D726" s="68">
        <v>10</v>
      </c>
      <c r="E726" s="69" t="s">
        <v>136</v>
      </c>
      <c r="F726" s="70">
        <v>12</v>
      </c>
      <c r="G726" s="67"/>
      <c r="H726" s="71"/>
      <c r="I726" s="72"/>
      <c r="J726" s="72"/>
      <c r="K726" s="34"/>
      <c r="L726" s="79">
        <v>726</v>
      </c>
      <c r="M726" s="79"/>
      <c r="N726" s="74"/>
      <c r="O726" s="81" t="s">
        <v>394</v>
      </c>
      <c r="P726" s="83">
        <v>43650.90796296296</v>
      </c>
      <c r="Q726" s="81" t="s">
        <v>421</v>
      </c>
      <c r="R726" s="81"/>
      <c r="S726" s="81"/>
      <c r="T726" s="81"/>
      <c r="U726" s="81"/>
      <c r="V726" s="85" t="s">
        <v>976</v>
      </c>
      <c r="W726" s="83">
        <v>43650.90796296296</v>
      </c>
      <c r="X726" s="85" t="s">
        <v>1292</v>
      </c>
      <c r="Y726" s="81"/>
      <c r="Z726" s="81"/>
      <c r="AA726" s="87" t="s">
        <v>1700</v>
      </c>
      <c r="AB726" s="81"/>
      <c r="AC726" s="81" t="b">
        <v>0</v>
      </c>
      <c r="AD726" s="81">
        <v>0</v>
      </c>
      <c r="AE726" s="87" t="s">
        <v>1832</v>
      </c>
      <c r="AF726" s="81" t="b">
        <v>0</v>
      </c>
      <c r="AG726" s="81" t="s">
        <v>1864</v>
      </c>
      <c r="AH726" s="81"/>
      <c r="AI726" s="87" t="s">
        <v>1832</v>
      </c>
      <c r="AJ726" s="81" t="b">
        <v>0</v>
      </c>
      <c r="AK726" s="81">
        <v>5</v>
      </c>
      <c r="AL726" s="87" t="s">
        <v>1744</v>
      </c>
      <c r="AM726" s="81" t="s">
        <v>1881</v>
      </c>
      <c r="AN726" s="81" t="b">
        <v>0</v>
      </c>
      <c r="AO726" s="87" t="s">
        <v>1744</v>
      </c>
      <c r="AP726" s="81" t="s">
        <v>176</v>
      </c>
      <c r="AQ726" s="81">
        <v>0</v>
      </c>
      <c r="AR726" s="81">
        <v>0</v>
      </c>
      <c r="AS726" s="81"/>
      <c r="AT726" s="81"/>
      <c r="AU726" s="81"/>
      <c r="AV726" s="81"/>
      <c r="AW726" s="81"/>
      <c r="AX726" s="81"/>
      <c r="AY726" s="81"/>
      <c r="AZ726" s="81"/>
      <c r="BA726">
        <v>22</v>
      </c>
      <c r="BB726" s="80" t="str">
        <f>REPLACE(INDEX(GroupVertices[Group],MATCH(Edges[[#This Row],[Vertex 1]],GroupVertices[Vertex],0)),1,1,"")</f>
        <v>1</v>
      </c>
      <c r="BC726" s="80" t="str">
        <f>REPLACE(INDEX(GroupVertices[Group],MATCH(Edges[[#This Row],[Vertex 2]],GroupVertices[Vertex],0)),1,1,"")</f>
        <v>1</v>
      </c>
    </row>
    <row r="727" spans="1:55" ht="15">
      <c r="A727" s="66" t="s">
        <v>308</v>
      </c>
      <c r="B727" s="66" t="s">
        <v>337</v>
      </c>
      <c r="C727" s="67" t="s">
        <v>3307</v>
      </c>
      <c r="D727" s="68">
        <v>3</v>
      </c>
      <c r="E727" s="69" t="s">
        <v>132</v>
      </c>
      <c r="F727" s="70">
        <v>35</v>
      </c>
      <c r="G727" s="67"/>
      <c r="H727" s="71"/>
      <c r="I727" s="72"/>
      <c r="J727" s="72"/>
      <c r="K727" s="34"/>
      <c r="L727" s="79">
        <v>727</v>
      </c>
      <c r="M727" s="79"/>
      <c r="N727" s="74"/>
      <c r="O727" s="81" t="s">
        <v>394</v>
      </c>
      <c r="P727" s="83">
        <v>43651.406180555554</v>
      </c>
      <c r="Q727" s="81" t="s">
        <v>423</v>
      </c>
      <c r="R727" s="81"/>
      <c r="S727" s="81"/>
      <c r="T727" s="81"/>
      <c r="U727" s="81"/>
      <c r="V727" s="85" t="s">
        <v>976</v>
      </c>
      <c r="W727" s="83">
        <v>43651.406180555554</v>
      </c>
      <c r="X727" s="85" t="s">
        <v>1205</v>
      </c>
      <c r="Y727" s="81"/>
      <c r="Z727" s="81"/>
      <c r="AA727" s="87" t="s">
        <v>1613</v>
      </c>
      <c r="AB727" s="81"/>
      <c r="AC727" s="81" t="b">
        <v>0</v>
      </c>
      <c r="AD727" s="81">
        <v>0</v>
      </c>
      <c r="AE727" s="87" t="s">
        <v>1832</v>
      </c>
      <c r="AF727" s="81" t="b">
        <v>0</v>
      </c>
      <c r="AG727" s="81" t="s">
        <v>1864</v>
      </c>
      <c r="AH727" s="81"/>
      <c r="AI727" s="87" t="s">
        <v>1832</v>
      </c>
      <c r="AJ727" s="81" t="b">
        <v>0</v>
      </c>
      <c r="AK727" s="81">
        <v>7</v>
      </c>
      <c r="AL727" s="87" t="s">
        <v>1612</v>
      </c>
      <c r="AM727" s="81" t="s">
        <v>1881</v>
      </c>
      <c r="AN727" s="81" t="b">
        <v>0</v>
      </c>
      <c r="AO727" s="87" t="s">
        <v>1612</v>
      </c>
      <c r="AP727" s="81" t="s">
        <v>176</v>
      </c>
      <c r="AQ727" s="81">
        <v>0</v>
      </c>
      <c r="AR727" s="81">
        <v>0</v>
      </c>
      <c r="AS727" s="81"/>
      <c r="AT727" s="81"/>
      <c r="AU727" s="81"/>
      <c r="AV727" s="81"/>
      <c r="AW727" s="81"/>
      <c r="AX727" s="81"/>
      <c r="AY727" s="81"/>
      <c r="AZ727" s="81"/>
      <c r="BA727">
        <v>1</v>
      </c>
      <c r="BB727" s="80" t="str">
        <f>REPLACE(INDEX(GroupVertices[Group],MATCH(Edges[[#This Row],[Vertex 1]],GroupVertices[Vertex],0)),1,1,"")</f>
        <v>1</v>
      </c>
      <c r="BC727" s="80" t="str">
        <f>REPLACE(INDEX(GroupVertices[Group],MATCH(Edges[[#This Row],[Vertex 2]],GroupVertices[Vertex],0)),1,1,"")</f>
        <v>2</v>
      </c>
    </row>
    <row r="728" spans="1:55" ht="15">
      <c r="A728" s="66" t="s">
        <v>308</v>
      </c>
      <c r="B728" s="66" t="s">
        <v>303</v>
      </c>
      <c r="C728" s="67" t="s">
        <v>3315</v>
      </c>
      <c r="D728" s="68">
        <v>10</v>
      </c>
      <c r="E728" s="69" t="s">
        <v>136</v>
      </c>
      <c r="F728" s="70">
        <v>12</v>
      </c>
      <c r="G728" s="67"/>
      <c r="H728" s="71"/>
      <c r="I728" s="72"/>
      <c r="J728" s="72"/>
      <c r="K728" s="34"/>
      <c r="L728" s="79">
        <v>728</v>
      </c>
      <c r="M728" s="79"/>
      <c r="N728" s="74"/>
      <c r="O728" s="81" t="s">
        <v>394</v>
      </c>
      <c r="P728" s="83">
        <v>43651.406180555554</v>
      </c>
      <c r="Q728" s="81" t="s">
        <v>423</v>
      </c>
      <c r="R728" s="81"/>
      <c r="S728" s="81"/>
      <c r="T728" s="81"/>
      <c r="U728" s="81"/>
      <c r="V728" s="85" t="s">
        <v>976</v>
      </c>
      <c r="W728" s="83">
        <v>43651.406180555554</v>
      </c>
      <c r="X728" s="85" t="s">
        <v>1205</v>
      </c>
      <c r="Y728" s="81"/>
      <c r="Z728" s="81"/>
      <c r="AA728" s="87" t="s">
        <v>1613</v>
      </c>
      <c r="AB728" s="81"/>
      <c r="AC728" s="81" t="b">
        <v>0</v>
      </c>
      <c r="AD728" s="81">
        <v>0</v>
      </c>
      <c r="AE728" s="87" t="s">
        <v>1832</v>
      </c>
      <c r="AF728" s="81" t="b">
        <v>0</v>
      </c>
      <c r="AG728" s="81" t="s">
        <v>1864</v>
      </c>
      <c r="AH728" s="81"/>
      <c r="AI728" s="87" t="s">
        <v>1832</v>
      </c>
      <c r="AJ728" s="81" t="b">
        <v>0</v>
      </c>
      <c r="AK728" s="81">
        <v>7</v>
      </c>
      <c r="AL728" s="87" t="s">
        <v>1612</v>
      </c>
      <c r="AM728" s="81" t="s">
        <v>1881</v>
      </c>
      <c r="AN728" s="81" t="b">
        <v>0</v>
      </c>
      <c r="AO728" s="87" t="s">
        <v>1612</v>
      </c>
      <c r="AP728" s="81" t="s">
        <v>176</v>
      </c>
      <c r="AQ728" s="81">
        <v>0</v>
      </c>
      <c r="AR728" s="81">
        <v>0</v>
      </c>
      <c r="AS728" s="81"/>
      <c r="AT728" s="81"/>
      <c r="AU728" s="81"/>
      <c r="AV728" s="81"/>
      <c r="AW728" s="81"/>
      <c r="AX728" s="81"/>
      <c r="AY728" s="81"/>
      <c r="AZ728" s="81"/>
      <c r="BA728">
        <v>22</v>
      </c>
      <c r="BB728" s="80" t="str">
        <f>REPLACE(INDEX(GroupVertices[Group],MATCH(Edges[[#This Row],[Vertex 1]],GroupVertices[Vertex],0)),1,1,"")</f>
        <v>1</v>
      </c>
      <c r="BC728" s="80" t="str">
        <f>REPLACE(INDEX(GroupVertices[Group],MATCH(Edges[[#This Row],[Vertex 2]],GroupVertices[Vertex],0)),1,1,"")</f>
        <v>1</v>
      </c>
    </row>
    <row r="729" spans="1:55" ht="15">
      <c r="A729" s="66" t="s">
        <v>308</v>
      </c>
      <c r="B729" s="66" t="s">
        <v>358</v>
      </c>
      <c r="C729" s="67" t="s">
        <v>3317</v>
      </c>
      <c r="D729" s="68">
        <v>9.533333333333333</v>
      </c>
      <c r="E729" s="69" t="s">
        <v>136</v>
      </c>
      <c r="F729" s="70">
        <v>13.533333333333335</v>
      </c>
      <c r="G729" s="67"/>
      <c r="H729" s="71"/>
      <c r="I729" s="72"/>
      <c r="J729" s="72"/>
      <c r="K729" s="34"/>
      <c r="L729" s="79">
        <v>729</v>
      </c>
      <c r="M729" s="79"/>
      <c r="N729" s="74"/>
      <c r="O729" s="81" t="s">
        <v>394</v>
      </c>
      <c r="P729" s="83">
        <v>43651.85599537037</v>
      </c>
      <c r="Q729" s="81" t="s">
        <v>421</v>
      </c>
      <c r="R729" s="81"/>
      <c r="S729" s="81"/>
      <c r="T729" s="81"/>
      <c r="U729" s="81"/>
      <c r="V729" s="85" t="s">
        <v>976</v>
      </c>
      <c r="W729" s="83">
        <v>43651.85599537037</v>
      </c>
      <c r="X729" s="85" t="s">
        <v>1293</v>
      </c>
      <c r="Y729" s="81"/>
      <c r="Z729" s="81"/>
      <c r="AA729" s="87" t="s">
        <v>1701</v>
      </c>
      <c r="AB729" s="81"/>
      <c r="AC729" s="81" t="b">
        <v>0</v>
      </c>
      <c r="AD729" s="81">
        <v>0</v>
      </c>
      <c r="AE729" s="87" t="s">
        <v>1832</v>
      </c>
      <c r="AF729" s="81" t="b">
        <v>0</v>
      </c>
      <c r="AG729" s="81" t="s">
        <v>1864</v>
      </c>
      <c r="AH729" s="81"/>
      <c r="AI729" s="87" t="s">
        <v>1832</v>
      </c>
      <c r="AJ729" s="81" t="b">
        <v>0</v>
      </c>
      <c r="AK729" s="81">
        <v>4</v>
      </c>
      <c r="AL729" s="87" t="s">
        <v>1745</v>
      </c>
      <c r="AM729" s="81" t="s">
        <v>1881</v>
      </c>
      <c r="AN729" s="81" t="b">
        <v>0</v>
      </c>
      <c r="AO729" s="87" t="s">
        <v>1745</v>
      </c>
      <c r="AP729" s="81" t="s">
        <v>176</v>
      </c>
      <c r="AQ729" s="81">
        <v>0</v>
      </c>
      <c r="AR729" s="81">
        <v>0</v>
      </c>
      <c r="AS729" s="81"/>
      <c r="AT729" s="81"/>
      <c r="AU729" s="81"/>
      <c r="AV729" s="81"/>
      <c r="AW729" s="81"/>
      <c r="AX729" s="81"/>
      <c r="AY729" s="81"/>
      <c r="AZ729" s="81"/>
      <c r="BA729">
        <v>15</v>
      </c>
      <c r="BB729" s="80" t="str">
        <f>REPLACE(INDEX(GroupVertices[Group],MATCH(Edges[[#This Row],[Vertex 1]],GroupVertices[Vertex],0)),1,1,"")</f>
        <v>1</v>
      </c>
      <c r="BC729" s="80" t="str">
        <f>REPLACE(INDEX(GroupVertices[Group],MATCH(Edges[[#This Row],[Vertex 2]],GroupVertices[Vertex],0)),1,1,"")</f>
        <v>1</v>
      </c>
    </row>
    <row r="730" spans="1:55" ht="15">
      <c r="A730" s="66" t="s">
        <v>308</v>
      </c>
      <c r="B730" s="66" t="s">
        <v>303</v>
      </c>
      <c r="C730" s="67" t="s">
        <v>3315</v>
      </c>
      <c r="D730" s="68">
        <v>10</v>
      </c>
      <c r="E730" s="69" t="s">
        <v>136</v>
      </c>
      <c r="F730" s="70">
        <v>12</v>
      </c>
      <c r="G730" s="67"/>
      <c r="H730" s="71"/>
      <c r="I730" s="72"/>
      <c r="J730" s="72"/>
      <c r="K730" s="34"/>
      <c r="L730" s="79">
        <v>730</v>
      </c>
      <c r="M730" s="79"/>
      <c r="N730" s="74"/>
      <c r="O730" s="81" t="s">
        <v>394</v>
      </c>
      <c r="P730" s="83">
        <v>43651.85599537037</v>
      </c>
      <c r="Q730" s="81" t="s">
        <v>421</v>
      </c>
      <c r="R730" s="81"/>
      <c r="S730" s="81"/>
      <c r="T730" s="81"/>
      <c r="U730" s="81"/>
      <c r="V730" s="85" t="s">
        <v>976</v>
      </c>
      <c r="W730" s="83">
        <v>43651.85599537037</v>
      </c>
      <c r="X730" s="85" t="s">
        <v>1293</v>
      </c>
      <c r="Y730" s="81"/>
      <c r="Z730" s="81"/>
      <c r="AA730" s="87" t="s">
        <v>1701</v>
      </c>
      <c r="AB730" s="81"/>
      <c r="AC730" s="81" t="b">
        <v>0</v>
      </c>
      <c r="AD730" s="81">
        <v>0</v>
      </c>
      <c r="AE730" s="87" t="s">
        <v>1832</v>
      </c>
      <c r="AF730" s="81" t="b">
        <v>0</v>
      </c>
      <c r="AG730" s="81" t="s">
        <v>1864</v>
      </c>
      <c r="AH730" s="81"/>
      <c r="AI730" s="87" t="s">
        <v>1832</v>
      </c>
      <c r="AJ730" s="81" t="b">
        <v>0</v>
      </c>
      <c r="AK730" s="81">
        <v>4</v>
      </c>
      <c r="AL730" s="87" t="s">
        <v>1745</v>
      </c>
      <c r="AM730" s="81" t="s">
        <v>1881</v>
      </c>
      <c r="AN730" s="81" t="b">
        <v>0</v>
      </c>
      <c r="AO730" s="87" t="s">
        <v>1745</v>
      </c>
      <c r="AP730" s="81" t="s">
        <v>176</v>
      </c>
      <c r="AQ730" s="81">
        <v>0</v>
      </c>
      <c r="AR730" s="81">
        <v>0</v>
      </c>
      <c r="AS730" s="81"/>
      <c r="AT730" s="81"/>
      <c r="AU730" s="81"/>
      <c r="AV730" s="81"/>
      <c r="AW730" s="81"/>
      <c r="AX730" s="81"/>
      <c r="AY730" s="81"/>
      <c r="AZ730" s="81"/>
      <c r="BA730">
        <v>22</v>
      </c>
      <c r="BB730" s="80" t="str">
        <f>REPLACE(INDEX(GroupVertices[Group],MATCH(Edges[[#This Row],[Vertex 1]],GroupVertices[Vertex],0)),1,1,"")</f>
        <v>1</v>
      </c>
      <c r="BC730" s="80" t="str">
        <f>REPLACE(INDEX(GroupVertices[Group],MATCH(Edges[[#This Row],[Vertex 2]],GroupVertices[Vertex],0)),1,1,"")</f>
        <v>1</v>
      </c>
    </row>
    <row r="731" spans="1:55" ht="15">
      <c r="A731" s="66" t="s">
        <v>308</v>
      </c>
      <c r="B731" s="66" t="s">
        <v>358</v>
      </c>
      <c r="C731" s="67" t="s">
        <v>3317</v>
      </c>
      <c r="D731" s="68">
        <v>9.533333333333333</v>
      </c>
      <c r="E731" s="69" t="s">
        <v>136</v>
      </c>
      <c r="F731" s="70">
        <v>13.533333333333335</v>
      </c>
      <c r="G731" s="67"/>
      <c r="H731" s="71"/>
      <c r="I731" s="72"/>
      <c r="J731" s="72"/>
      <c r="K731" s="34"/>
      <c r="L731" s="79">
        <v>731</v>
      </c>
      <c r="M731" s="79"/>
      <c r="N731" s="74"/>
      <c r="O731" s="81" t="s">
        <v>394</v>
      </c>
      <c r="P731" s="83">
        <v>43652.387511574074</v>
      </c>
      <c r="Q731" s="81" t="s">
        <v>421</v>
      </c>
      <c r="R731" s="81"/>
      <c r="S731" s="81"/>
      <c r="T731" s="81"/>
      <c r="U731" s="81"/>
      <c r="V731" s="85" t="s">
        <v>976</v>
      </c>
      <c r="W731" s="83">
        <v>43652.387511574074</v>
      </c>
      <c r="X731" s="85" t="s">
        <v>1294</v>
      </c>
      <c r="Y731" s="81"/>
      <c r="Z731" s="81"/>
      <c r="AA731" s="87" t="s">
        <v>1702</v>
      </c>
      <c r="AB731" s="81"/>
      <c r="AC731" s="81" t="b">
        <v>0</v>
      </c>
      <c r="AD731" s="81">
        <v>0</v>
      </c>
      <c r="AE731" s="87" t="s">
        <v>1832</v>
      </c>
      <c r="AF731" s="81" t="b">
        <v>0</v>
      </c>
      <c r="AG731" s="81" t="s">
        <v>1864</v>
      </c>
      <c r="AH731" s="81"/>
      <c r="AI731" s="87" t="s">
        <v>1832</v>
      </c>
      <c r="AJ731" s="81" t="b">
        <v>0</v>
      </c>
      <c r="AK731" s="81">
        <v>4</v>
      </c>
      <c r="AL731" s="87" t="s">
        <v>1746</v>
      </c>
      <c r="AM731" s="81" t="s">
        <v>1881</v>
      </c>
      <c r="AN731" s="81" t="b">
        <v>0</v>
      </c>
      <c r="AO731" s="87" t="s">
        <v>1746</v>
      </c>
      <c r="AP731" s="81" t="s">
        <v>176</v>
      </c>
      <c r="AQ731" s="81">
        <v>0</v>
      </c>
      <c r="AR731" s="81">
        <v>0</v>
      </c>
      <c r="AS731" s="81"/>
      <c r="AT731" s="81"/>
      <c r="AU731" s="81"/>
      <c r="AV731" s="81"/>
      <c r="AW731" s="81"/>
      <c r="AX731" s="81"/>
      <c r="AY731" s="81"/>
      <c r="AZ731" s="81"/>
      <c r="BA731">
        <v>15</v>
      </c>
      <c r="BB731" s="80" t="str">
        <f>REPLACE(INDEX(GroupVertices[Group],MATCH(Edges[[#This Row],[Vertex 1]],GroupVertices[Vertex],0)),1,1,"")</f>
        <v>1</v>
      </c>
      <c r="BC731" s="80" t="str">
        <f>REPLACE(INDEX(GroupVertices[Group],MATCH(Edges[[#This Row],[Vertex 2]],GroupVertices[Vertex],0)),1,1,"")</f>
        <v>1</v>
      </c>
    </row>
    <row r="732" spans="1:55" ht="15">
      <c r="A732" s="66" t="s">
        <v>308</v>
      </c>
      <c r="B732" s="66" t="s">
        <v>303</v>
      </c>
      <c r="C732" s="67" t="s">
        <v>3315</v>
      </c>
      <c r="D732" s="68">
        <v>10</v>
      </c>
      <c r="E732" s="69" t="s">
        <v>136</v>
      </c>
      <c r="F732" s="70">
        <v>12</v>
      </c>
      <c r="G732" s="67"/>
      <c r="H732" s="71"/>
      <c r="I732" s="72"/>
      <c r="J732" s="72"/>
      <c r="K732" s="34"/>
      <c r="L732" s="79">
        <v>732</v>
      </c>
      <c r="M732" s="79"/>
      <c r="N732" s="74"/>
      <c r="O732" s="81" t="s">
        <v>394</v>
      </c>
      <c r="P732" s="83">
        <v>43652.387511574074</v>
      </c>
      <c r="Q732" s="81" t="s">
        <v>421</v>
      </c>
      <c r="R732" s="81"/>
      <c r="S732" s="81"/>
      <c r="T732" s="81"/>
      <c r="U732" s="81"/>
      <c r="V732" s="85" t="s">
        <v>976</v>
      </c>
      <c r="W732" s="83">
        <v>43652.387511574074</v>
      </c>
      <c r="X732" s="85" t="s">
        <v>1294</v>
      </c>
      <c r="Y732" s="81"/>
      <c r="Z732" s="81"/>
      <c r="AA732" s="87" t="s">
        <v>1702</v>
      </c>
      <c r="AB732" s="81"/>
      <c r="AC732" s="81" t="b">
        <v>0</v>
      </c>
      <c r="AD732" s="81">
        <v>0</v>
      </c>
      <c r="AE732" s="87" t="s">
        <v>1832</v>
      </c>
      <c r="AF732" s="81" t="b">
        <v>0</v>
      </c>
      <c r="AG732" s="81" t="s">
        <v>1864</v>
      </c>
      <c r="AH732" s="81"/>
      <c r="AI732" s="87" t="s">
        <v>1832</v>
      </c>
      <c r="AJ732" s="81" t="b">
        <v>0</v>
      </c>
      <c r="AK732" s="81">
        <v>4</v>
      </c>
      <c r="AL732" s="87" t="s">
        <v>1746</v>
      </c>
      <c r="AM732" s="81" t="s">
        <v>1881</v>
      </c>
      <c r="AN732" s="81" t="b">
        <v>0</v>
      </c>
      <c r="AO732" s="87" t="s">
        <v>1746</v>
      </c>
      <c r="AP732" s="81" t="s">
        <v>176</v>
      </c>
      <c r="AQ732" s="81">
        <v>0</v>
      </c>
      <c r="AR732" s="81">
        <v>0</v>
      </c>
      <c r="AS732" s="81"/>
      <c r="AT732" s="81"/>
      <c r="AU732" s="81"/>
      <c r="AV732" s="81"/>
      <c r="AW732" s="81"/>
      <c r="AX732" s="81"/>
      <c r="AY732" s="81"/>
      <c r="AZ732" s="81"/>
      <c r="BA732">
        <v>22</v>
      </c>
      <c r="BB732" s="80" t="str">
        <f>REPLACE(INDEX(GroupVertices[Group],MATCH(Edges[[#This Row],[Vertex 1]],GroupVertices[Vertex],0)),1,1,"")</f>
        <v>1</v>
      </c>
      <c r="BC732" s="80" t="str">
        <f>REPLACE(INDEX(GroupVertices[Group],MATCH(Edges[[#This Row],[Vertex 2]],GroupVertices[Vertex],0)),1,1,"")</f>
        <v>1</v>
      </c>
    </row>
    <row r="733" spans="1:55" ht="15">
      <c r="A733" s="66" t="s">
        <v>308</v>
      </c>
      <c r="B733" s="66" t="s">
        <v>358</v>
      </c>
      <c r="C733" s="67" t="s">
        <v>3317</v>
      </c>
      <c r="D733" s="68">
        <v>9.533333333333333</v>
      </c>
      <c r="E733" s="69" t="s">
        <v>136</v>
      </c>
      <c r="F733" s="70">
        <v>13.533333333333335</v>
      </c>
      <c r="G733" s="67"/>
      <c r="H733" s="71"/>
      <c r="I733" s="72"/>
      <c r="J733" s="72"/>
      <c r="K733" s="34"/>
      <c r="L733" s="79">
        <v>733</v>
      </c>
      <c r="M733" s="79"/>
      <c r="N733" s="74"/>
      <c r="O733" s="81" t="s">
        <v>394</v>
      </c>
      <c r="P733" s="83">
        <v>43652.66054398148</v>
      </c>
      <c r="Q733" s="81" t="s">
        <v>470</v>
      </c>
      <c r="R733" s="85" t="s">
        <v>698</v>
      </c>
      <c r="S733" s="81" t="s">
        <v>756</v>
      </c>
      <c r="T733" s="81"/>
      <c r="U733" s="81"/>
      <c r="V733" s="85" t="s">
        <v>976</v>
      </c>
      <c r="W733" s="83">
        <v>43652.66054398148</v>
      </c>
      <c r="X733" s="85" t="s">
        <v>1295</v>
      </c>
      <c r="Y733" s="81"/>
      <c r="Z733" s="81"/>
      <c r="AA733" s="87" t="s">
        <v>1703</v>
      </c>
      <c r="AB733" s="81"/>
      <c r="AC733" s="81" t="b">
        <v>0</v>
      </c>
      <c r="AD733" s="81">
        <v>0</v>
      </c>
      <c r="AE733" s="87" t="s">
        <v>1832</v>
      </c>
      <c r="AF733" s="81" t="b">
        <v>0</v>
      </c>
      <c r="AG733" s="81" t="s">
        <v>1864</v>
      </c>
      <c r="AH733" s="81"/>
      <c r="AI733" s="87" t="s">
        <v>1832</v>
      </c>
      <c r="AJ733" s="81" t="b">
        <v>0</v>
      </c>
      <c r="AK733" s="81">
        <v>2</v>
      </c>
      <c r="AL733" s="87" t="s">
        <v>1758</v>
      </c>
      <c r="AM733" s="81" t="s">
        <v>1881</v>
      </c>
      <c r="AN733" s="81" t="b">
        <v>0</v>
      </c>
      <c r="AO733" s="87" t="s">
        <v>1758</v>
      </c>
      <c r="AP733" s="81" t="s">
        <v>176</v>
      </c>
      <c r="AQ733" s="81">
        <v>0</v>
      </c>
      <c r="AR733" s="81">
        <v>0</v>
      </c>
      <c r="AS733" s="81"/>
      <c r="AT733" s="81"/>
      <c r="AU733" s="81"/>
      <c r="AV733" s="81"/>
      <c r="AW733" s="81"/>
      <c r="AX733" s="81"/>
      <c r="AY733" s="81"/>
      <c r="AZ733" s="81"/>
      <c r="BA733">
        <v>15</v>
      </c>
      <c r="BB733" s="80" t="str">
        <f>REPLACE(INDEX(GroupVertices[Group],MATCH(Edges[[#This Row],[Vertex 1]],GroupVertices[Vertex],0)),1,1,"")</f>
        <v>1</v>
      </c>
      <c r="BC733" s="80" t="str">
        <f>REPLACE(INDEX(GroupVertices[Group],MATCH(Edges[[#This Row],[Vertex 2]],GroupVertices[Vertex],0)),1,1,"")</f>
        <v>1</v>
      </c>
    </row>
    <row r="734" spans="1:55" ht="15">
      <c r="A734" s="66" t="s">
        <v>308</v>
      </c>
      <c r="B734" s="66" t="s">
        <v>303</v>
      </c>
      <c r="C734" s="67" t="s">
        <v>3315</v>
      </c>
      <c r="D734" s="68">
        <v>10</v>
      </c>
      <c r="E734" s="69" t="s">
        <v>136</v>
      </c>
      <c r="F734" s="70">
        <v>12</v>
      </c>
      <c r="G734" s="67"/>
      <c r="H734" s="71"/>
      <c r="I734" s="72"/>
      <c r="J734" s="72"/>
      <c r="K734" s="34"/>
      <c r="L734" s="79">
        <v>734</v>
      </c>
      <c r="M734" s="79"/>
      <c r="N734" s="74"/>
      <c r="O734" s="81" t="s">
        <v>394</v>
      </c>
      <c r="P734" s="83">
        <v>43652.66054398148</v>
      </c>
      <c r="Q734" s="81" t="s">
        <v>470</v>
      </c>
      <c r="R734" s="85" t="s">
        <v>698</v>
      </c>
      <c r="S734" s="81" t="s">
        <v>756</v>
      </c>
      <c r="T734" s="81"/>
      <c r="U734" s="81"/>
      <c r="V734" s="85" t="s">
        <v>976</v>
      </c>
      <c r="W734" s="83">
        <v>43652.66054398148</v>
      </c>
      <c r="X734" s="85" t="s">
        <v>1295</v>
      </c>
      <c r="Y734" s="81"/>
      <c r="Z734" s="81"/>
      <c r="AA734" s="87" t="s">
        <v>1703</v>
      </c>
      <c r="AB734" s="81"/>
      <c r="AC734" s="81" t="b">
        <v>0</v>
      </c>
      <c r="AD734" s="81">
        <v>0</v>
      </c>
      <c r="AE734" s="87" t="s">
        <v>1832</v>
      </c>
      <c r="AF734" s="81" t="b">
        <v>0</v>
      </c>
      <c r="AG734" s="81" t="s">
        <v>1864</v>
      </c>
      <c r="AH734" s="81"/>
      <c r="AI734" s="87" t="s">
        <v>1832</v>
      </c>
      <c r="AJ734" s="81" t="b">
        <v>0</v>
      </c>
      <c r="AK734" s="81">
        <v>2</v>
      </c>
      <c r="AL734" s="87" t="s">
        <v>1758</v>
      </c>
      <c r="AM734" s="81" t="s">
        <v>1881</v>
      </c>
      <c r="AN734" s="81" t="b">
        <v>0</v>
      </c>
      <c r="AO734" s="87" t="s">
        <v>1758</v>
      </c>
      <c r="AP734" s="81" t="s">
        <v>176</v>
      </c>
      <c r="AQ734" s="81">
        <v>0</v>
      </c>
      <c r="AR734" s="81">
        <v>0</v>
      </c>
      <c r="AS734" s="81"/>
      <c r="AT734" s="81"/>
      <c r="AU734" s="81"/>
      <c r="AV734" s="81"/>
      <c r="AW734" s="81"/>
      <c r="AX734" s="81"/>
      <c r="AY734" s="81"/>
      <c r="AZ734" s="81"/>
      <c r="BA734">
        <v>22</v>
      </c>
      <c r="BB734" s="80" t="str">
        <f>REPLACE(INDEX(GroupVertices[Group],MATCH(Edges[[#This Row],[Vertex 1]],GroupVertices[Vertex],0)),1,1,"")</f>
        <v>1</v>
      </c>
      <c r="BC734" s="80" t="str">
        <f>REPLACE(INDEX(GroupVertices[Group],MATCH(Edges[[#This Row],[Vertex 2]],GroupVertices[Vertex],0)),1,1,"")</f>
        <v>1</v>
      </c>
    </row>
    <row r="735" spans="1:55" ht="15">
      <c r="A735" s="66" t="s">
        <v>303</v>
      </c>
      <c r="B735" s="66" t="s">
        <v>308</v>
      </c>
      <c r="C735" s="67" t="s">
        <v>3314</v>
      </c>
      <c r="D735" s="68">
        <v>8.6</v>
      </c>
      <c r="E735" s="69" t="s">
        <v>136</v>
      </c>
      <c r="F735" s="70">
        <v>16.6</v>
      </c>
      <c r="G735" s="67"/>
      <c r="H735" s="71"/>
      <c r="I735" s="72"/>
      <c r="J735" s="72"/>
      <c r="K735" s="34"/>
      <c r="L735" s="79">
        <v>735</v>
      </c>
      <c r="M735" s="79"/>
      <c r="N735" s="74"/>
      <c r="O735" s="81" t="s">
        <v>394</v>
      </c>
      <c r="P735" s="83">
        <v>43648.58763888889</v>
      </c>
      <c r="Q735" s="81" t="s">
        <v>582</v>
      </c>
      <c r="R735" s="81"/>
      <c r="S735" s="81"/>
      <c r="T735" s="81"/>
      <c r="U735" s="81"/>
      <c r="V735" s="85" t="s">
        <v>974</v>
      </c>
      <c r="W735" s="83">
        <v>43648.58763888889</v>
      </c>
      <c r="X735" s="85" t="s">
        <v>1296</v>
      </c>
      <c r="Y735" s="81"/>
      <c r="Z735" s="81"/>
      <c r="AA735" s="87" t="s">
        <v>1704</v>
      </c>
      <c r="AB735" s="81"/>
      <c r="AC735" s="81" t="b">
        <v>0</v>
      </c>
      <c r="AD735" s="81">
        <v>0</v>
      </c>
      <c r="AE735" s="87" t="s">
        <v>1832</v>
      </c>
      <c r="AF735" s="81" t="b">
        <v>0</v>
      </c>
      <c r="AG735" s="81" t="s">
        <v>1864</v>
      </c>
      <c r="AH735" s="81"/>
      <c r="AI735" s="87" t="s">
        <v>1832</v>
      </c>
      <c r="AJ735" s="81" t="b">
        <v>0</v>
      </c>
      <c r="AK735" s="81">
        <v>4</v>
      </c>
      <c r="AL735" s="87" t="s">
        <v>1673</v>
      </c>
      <c r="AM735" s="81" t="s">
        <v>1881</v>
      </c>
      <c r="AN735" s="81" t="b">
        <v>0</v>
      </c>
      <c r="AO735" s="87" t="s">
        <v>1673</v>
      </c>
      <c r="AP735" s="81" t="s">
        <v>176</v>
      </c>
      <c r="AQ735" s="81">
        <v>0</v>
      </c>
      <c r="AR735" s="81">
        <v>0</v>
      </c>
      <c r="AS735" s="81"/>
      <c r="AT735" s="81"/>
      <c r="AU735" s="81"/>
      <c r="AV735" s="81"/>
      <c r="AW735" s="81"/>
      <c r="AX735" s="81"/>
      <c r="AY735" s="81"/>
      <c r="AZ735" s="81"/>
      <c r="BA735">
        <v>13</v>
      </c>
      <c r="BB735" s="80" t="str">
        <f>REPLACE(INDEX(GroupVertices[Group],MATCH(Edges[[#This Row],[Vertex 1]],GroupVertices[Vertex],0)),1,1,"")</f>
        <v>1</v>
      </c>
      <c r="BC735" s="80" t="str">
        <f>REPLACE(INDEX(GroupVertices[Group],MATCH(Edges[[#This Row],[Vertex 2]],GroupVertices[Vertex],0)),1,1,"")</f>
        <v>1</v>
      </c>
    </row>
    <row r="736" spans="1:55" ht="15">
      <c r="A736" s="66" t="s">
        <v>303</v>
      </c>
      <c r="B736" s="66" t="s">
        <v>308</v>
      </c>
      <c r="C736" s="67" t="s">
        <v>3314</v>
      </c>
      <c r="D736" s="68">
        <v>8.6</v>
      </c>
      <c r="E736" s="69" t="s">
        <v>136</v>
      </c>
      <c r="F736" s="70">
        <v>16.6</v>
      </c>
      <c r="G736" s="67"/>
      <c r="H736" s="71"/>
      <c r="I736" s="72"/>
      <c r="J736" s="72"/>
      <c r="K736" s="34"/>
      <c r="L736" s="79">
        <v>736</v>
      </c>
      <c r="M736" s="79"/>
      <c r="N736" s="74"/>
      <c r="O736" s="81" t="s">
        <v>394</v>
      </c>
      <c r="P736" s="83">
        <v>43648.75085648148</v>
      </c>
      <c r="Q736" s="81" t="s">
        <v>583</v>
      </c>
      <c r="R736" s="81"/>
      <c r="S736" s="81"/>
      <c r="T736" s="81"/>
      <c r="U736" s="81"/>
      <c r="V736" s="85" t="s">
        <v>974</v>
      </c>
      <c r="W736" s="83">
        <v>43648.75085648148</v>
      </c>
      <c r="X736" s="85" t="s">
        <v>1297</v>
      </c>
      <c r="Y736" s="81"/>
      <c r="Z736" s="81"/>
      <c r="AA736" s="87" t="s">
        <v>1705</v>
      </c>
      <c r="AB736" s="81"/>
      <c r="AC736" s="81" t="b">
        <v>0</v>
      </c>
      <c r="AD736" s="81">
        <v>0</v>
      </c>
      <c r="AE736" s="87" t="s">
        <v>1832</v>
      </c>
      <c r="AF736" s="81" t="b">
        <v>0</v>
      </c>
      <c r="AG736" s="81" t="s">
        <v>1864</v>
      </c>
      <c r="AH736" s="81"/>
      <c r="AI736" s="87" t="s">
        <v>1832</v>
      </c>
      <c r="AJ736" s="81" t="b">
        <v>0</v>
      </c>
      <c r="AK736" s="81">
        <v>1</v>
      </c>
      <c r="AL736" s="87" t="s">
        <v>1674</v>
      </c>
      <c r="AM736" s="81" t="s">
        <v>1881</v>
      </c>
      <c r="AN736" s="81" t="b">
        <v>0</v>
      </c>
      <c r="AO736" s="87" t="s">
        <v>1674</v>
      </c>
      <c r="AP736" s="81" t="s">
        <v>176</v>
      </c>
      <c r="AQ736" s="81">
        <v>0</v>
      </c>
      <c r="AR736" s="81">
        <v>0</v>
      </c>
      <c r="AS736" s="81"/>
      <c r="AT736" s="81"/>
      <c r="AU736" s="81"/>
      <c r="AV736" s="81"/>
      <c r="AW736" s="81"/>
      <c r="AX736" s="81"/>
      <c r="AY736" s="81"/>
      <c r="AZ736" s="81"/>
      <c r="BA736">
        <v>13</v>
      </c>
      <c r="BB736" s="80" t="str">
        <f>REPLACE(INDEX(GroupVertices[Group],MATCH(Edges[[#This Row],[Vertex 1]],GroupVertices[Vertex],0)),1,1,"")</f>
        <v>1</v>
      </c>
      <c r="BC736" s="80" t="str">
        <f>REPLACE(INDEX(GroupVertices[Group],MATCH(Edges[[#This Row],[Vertex 2]],GroupVertices[Vertex],0)),1,1,"")</f>
        <v>1</v>
      </c>
    </row>
    <row r="737" spans="1:55" ht="15">
      <c r="A737" s="66" t="s">
        <v>303</v>
      </c>
      <c r="B737" s="66" t="s">
        <v>308</v>
      </c>
      <c r="C737" s="67" t="s">
        <v>3314</v>
      </c>
      <c r="D737" s="68">
        <v>8.6</v>
      </c>
      <c r="E737" s="69" t="s">
        <v>136</v>
      </c>
      <c r="F737" s="70">
        <v>16.6</v>
      </c>
      <c r="G737" s="67"/>
      <c r="H737" s="71"/>
      <c r="I737" s="72"/>
      <c r="J737" s="72"/>
      <c r="K737" s="34"/>
      <c r="L737" s="79">
        <v>737</v>
      </c>
      <c r="M737" s="79"/>
      <c r="N737" s="74"/>
      <c r="O737" s="81" t="s">
        <v>394</v>
      </c>
      <c r="P737" s="83">
        <v>43648.7508912037</v>
      </c>
      <c r="Q737" s="81" t="s">
        <v>582</v>
      </c>
      <c r="R737" s="81"/>
      <c r="S737" s="81"/>
      <c r="T737" s="81"/>
      <c r="U737" s="81"/>
      <c r="V737" s="85" t="s">
        <v>974</v>
      </c>
      <c r="W737" s="83">
        <v>43648.7508912037</v>
      </c>
      <c r="X737" s="85" t="s">
        <v>1298</v>
      </c>
      <c r="Y737" s="81"/>
      <c r="Z737" s="81"/>
      <c r="AA737" s="87" t="s">
        <v>1706</v>
      </c>
      <c r="AB737" s="81"/>
      <c r="AC737" s="81" t="b">
        <v>0</v>
      </c>
      <c r="AD737" s="81">
        <v>0</v>
      </c>
      <c r="AE737" s="87" t="s">
        <v>1832</v>
      </c>
      <c r="AF737" s="81" t="b">
        <v>0</v>
      </c>
      <c r="AG737" s="81" t="s">
        <v>1864</v>
      </c>
      <c r="AH737" s="81"/>
      <c r="AI737" s="87" t="s">
        <v>1832</v>
      </c>
      <c r="AJ737" s="81" t="b">
        <v>0</v>
      </c>
      <c r="AK737" s="81">
        <v>3</v>
      </c>
      <c r="AL737" s="87" t="s">
        <v>1675</v>
      </c>
      <c r="AM737" s="81" t="s">
        <v>1881</v>
      </c>
      <c r="AN737" s="81" t="b">
        <v>0</v>
      </c>
      <c r="AO737" s="87" t="s">
        <v>1675</v>
      </c>
      <c r="AP737" s="81" t="s">
        <v>176</v>
      </c>
      <c r="AQ737" s="81">
        <v>0</v>
      </c>
      <c r="AR737" s="81">
        <v>0</v>
      </c>
      <c r="AS737" s="81"/>
      <c r="AT737" s="81"/>
      <c r="AU737" s="81"/>
      <c r="AV737" s="81"/>
      <c r="AW737" s="81"/>
      <c r="AX737" s="81"/>
      <c r="AY737" s="81"/>
      <c r="AZ737" s="81"/>
      <c r="BA737">
        <v>13</v>
      </c>
      <c r="BB737" s="80" t="str">
        <f>REPLACE(INDEX(GroupVertices[Group],MATCH(Edges[[#This Row],[Vertex 1]],GroupVertices[Vertex],0)),1,1,"")</f>
        <v>1</v>
      </c>
      <c r="BC737" s="80" t="str">
        <f>REPLACE(INDEX(GroupVertices[Group],MATCH(Edges[[#This Row],[Vertex 2]],GroupVertices[Vertex],0)),1,1,"")</f>
        <v>1</v>
      </c>
    </row>
    <row r="738" spans="1:55" ht="15">
      <c r="A738" s="66" t="s">
        <v>303</v>
      </c>
      <c r="B738" s="66" t="s">
        <v>308</v>
      </c>
      <c r="C738" s="67" t="s">
        <v>3314</v>
      </c>
      <c r="D738" s="68">
        <v>8.6</v>
      </c>
      <c r="E738" s="69" t="s">
        <v>136</v>
      </c>
      <c r="F738" s="70">
        <v>16.6</v>
      </c>
      <c r="G738" s="67"/>
      <c r="H738" s="71"/>
      <c r="I738" s="72"/>
      <c r="J738" s="72"/>
      <c r="K738" s="34"/>
      <c r="L738" s="79">
        <v>738</v>
      </c>
      <c r="M738" s="79"/>
      <c r="N738" s="74"/>
      <c r="O738" s="81" t="s">
        <v>394</v>
      </c>
      <c r="P738" s="83">
        <v>43648.750972222224</v>
      </c>
      <c r="Q738" s="81" t="s">
        <v>584</v>
      </c>
      <c r="R738" s="85" t="s">
        <v>698</v>
      </c>
      <c r="S738" s="81" t="s">
        <v>756</v>
      </c>
      <c r="T738" s="81" t="s">
        <v>816</v>
      </c>
      <c r="U738" s="81"/>
      <c r="V738" s="85" t="s">
        <v>974</v>
      </c>
      <c r="W738" s="83">
        <v>43648.750972222224</v>
      </c>
      <c r="X738" s="85" t="s">
        <v>1299</v>
      </c>
      <c r="Y738" s="81"/>
      <c r="Z738" s="81"/>
      <c r="AA738" s="87" t="s">
        <v>1707</v>
      </c>
      <c r="AB738" s="81"/>
      <c r="AC738" s="81" t="b">
        <v>0</v>
      </c>
      <c r="AD738" s="81">
        <v>0</v>
      </c>
      <c r="AE738" s="87" t="s">
        <v>1832</v>
      </c>
      <c r="AF738" s="81" t="b">
        <v>0</v>
      </c>
      <c r="AG738" s="81" t="s">
        <v>1864</v>
      </c>
      <c r="AH738" s="81"/>
      <c r="AI738" s="87" t="s">
        <v>1832</v>
      </c>
      <c r="AJ738" s="81" t="b">
        <v>0</v>
      </c>
      <c r="AK738" s="81">
        <v>2</v>
      </c>
      <c r="AL738" s="87" t="s">
        <v>1676</v>
      </c>
      <c r="AM738" s="81" t="s">
        <v>1881</v>
      </c>
      <c r="AN738" s="81" t="b">
        <v>0</v>
      </c>
      <c r="AO738" s="87" t="s">
        <v>1676</v>
      </c>
      <c r="AP738" s="81" t="s">
        <v>176</v>
      </c>
      <c r="AQ738" s="81">
        <v>0</v>
      </c>
      <c r="AR738" s="81">
        <v>0</v>
      </c>
      <c r="AS738" s="81"/>
      <c r="AT738" s="81"/>
      <c r="AU738" s="81"/>
      <c r="AV738" s="81"/>
      <c r="AW738" s="81"/>
      <c r="AX738" s="81"/>
      <c r="AY738" s="81"/>
      <c r="AZ738" s="81"/>
      <c r="BA738">
        <v>13</v>
      </c>
      <c r="BB738" s="80" t="str">
        <f>REPLACE(INDEX(GroupVertices[Group],MATCH(Edges[[#This Row],[Vertex 1]],GroupVertices[Vertex],0)),1,1,"")</f>
        <v>1</v>
      </c>
      <c r="BC738" s="80" t="str">
        <f>REPLACE(INDEX(GroupVertices[Group],MATCH(Edges[[#This Row],[Vertex 2]],GroupVertices[Vertex],0)),1,1,"")</f>
        <v>1</v>
      </c>
    </row>
    <row r="739" spans="1:55" ht="15">
      <c r="A739" s="66" t="s">
        <v>303</v>
      </c>
      <c r="B739" s="66" t="s">
        <v>308</v>
      </c>
      <c r="C739" s="67" t="s">
        <v>3314</v>
      </c>
      <c r="D739" s="68">
        <v>8.6</v>
      </c>
      <c r="E739" s="69" t="s">
        <v>136</v>
      </c>
      <c r="F739" s="70">
        <v>16.6</v>
      </c>
      <c r="G739" s="67"/>
      <c r="H739" s="71"/>
      <c r="I739" s="72"/>
      <c r="J739" s="72"/>
      <c r="K739" s="34"/>
      <c r="L739" s="79">
        <v>739</v>
      </c>
      <c r="M739" s="79"/>
      <c r="N739" s="74"/>
      <c r="O739" s="81" t="s">
        <v>394</v>
      </c>
      <c r="P739" s="83">
        <v>43649.50425925926</v>
      </c>
      <c r="Q739" s="81" t="s">
        <v>585</v>
      </c>
      <c r="R739" s="81"/>
      <c r="S739" s="81"/>
      <c r="T739" s="81"/>
      <c r="U739" s="81"/>
      <c r="V739" s="85" t="s">
        <v>974</v>
      </c>
      <c r="W739" s="83">
        <v>43649.50425925926</v>
      </c>
      <c r="X739" s="85" t="s">
        <v>1300</v>
      </c>
      <c r="Y739" s="81"/>
      <c r="Z739" s="81"/>
      <c r="AA739" s="87" t="s">
        <v>1708</v>
      </c>
      <c r="AB739" s="81"/>
      <c r="AC739" s="81" t="b">
        <v>0</v>
      </c>
      <c r="AD739" s="81">
        <v>0</v>
      </c>
      <c r="AE739" s="87" t="s">
        <v>1832</v>
      </c>
      <c r="AF739" s="81" t="b">
        <v>0</v>
      </c>
      <c r="AG739" s="81" t="s">
        <v>1864</v>
      </c>
      <c r="AH739" s="81"/>
      <c r="AI739" s="87" t="s">
        <v>1832</v>
      </c>
      <c r="AJ739" s="81" t="b">
        <v>0</v>
      </c>
      <c r="AK739" s="81">
        <v>3</v>
      </c>
      <c r="AL739" s="87" t="s">
        <v>1677</v>
      </c>
      <c r="AM739" s="81" t="s">
        <v>1879</v>
      </c>
      <c r="AN739" s="81" t="b">
        <v>0</v>
      </c>
      <c r="AO739" s="87" t="s">
        <v>1677</v>
      </c>
      <c r="AP739" s="81" t="s">
        <v>176</v>
      </c>
      <c r="AQ739" s="81">
        <v>0</v>
      </c>
      <c r="AR739" s="81">
        <v>0</v>
      </c>
      <c r="AS739" s="81"/>
      <c r="AT739" s="81"/>
      <c r="AU739" s="81"/>
      <c r="AV739" s="81"/>
      <c r="AW739" s="81"/>
      <c r="AX739" s="81"/>
      <c r="AY739" s="81"/>
      <c r="AZ739" s="81"/>
      <c r="BA739">
        <v>13</v>
      </c>
      <c r="BB739" s="80" t="str">
        <f>REPLACE(INDEX(GroupVertices[Group],MATCH(Edges[[#This Row],[Vertex 1]],GroupVertices[Vertex],0)),1,1,"")</f>
        <v>1</v>
      </c>
      <c r="BC739" s="80" t="str">
        <f>REPLACE(INDEX(GroupVertices[Group],MATCH(Edges[[#This Row],[Vertex 2]],GroupVertices[Vertex],0)),1,1,"")</f>
        <v>1</v>
      </c>
    </row>
    <row r="740" spans="1:55" ht="15">
      <c r="A740" s="66" t="s">
        <v>303</v>
      </c>
      <c r="B740" s="66" t="s">
        <v>308</v>
      </c>
      <c r="C740" s="67" t="s">
        <v>3314</v>
      </c>
      <c r="D740" s="68">
        <v>8.6</v>
      </c>
      <c r="E740" s="69" t="s">
        <v>136</v>
      </c>
      <c r="F740" s="70">
        <v>16.6</v>
      </c>
      <c r="G740" s="67"/>
      <c r="H740" s="71"/>
      <c r="I740" s="72"/>
      <c r="J740" s="72"/>
      <c r="K740" s="34"/>
      <c r="L740" s="79">
        <v>740</v>
      </c>
      <c r="M740" s="79"/>
      <c r="N740" s="74"/>
      <c r="O740" s="81" t="s">
        <v>394</v>
      </c>
      <c r="P740" s="83">
        <v>43649.58744212963</v>
      </c>
      <c r="Q740" s="81" t="s">
        <v>586</v>
      </c>
      <c r="R740" s="81"/>
      <c r="S740" s="81"/>
      <c r="T740" s="81"/>
      <c r="U740" s="81"/>
      <c r="V740" s="85" t="s">
        <v>974</v>
      </c>
      <c r="W740" s="83">
        <v>43649.58744212963</v>
      </c>
      <c r="X740" s="85" t="s">
        <v>1301</v>
      </c>
      <c r="Y740" s="81"/>
      <c r="Z740" s="81"/>
      <c r="AA740" s="87" t="s">
        <v>1709</v>
      </c>
      <c r="AB740" s="81"/>
      <c r="AC740" s="81" t="b">
        <v>0</v>
      </c>
      <c r="AD740" s="81">
        <v>0</v>
      </c>
      <c r="AE740" s="87" t="s">
        <v>1832</v>
      </c>
      <c r="AF740" s="81" t="b">
        <v>0</v>
      </c>
      <c r="AG740" s="81" t="s">
        <v>1864</v>
      </c>
      <c r="AH740" s="81"/>
      <c r="AI740" s="87" t="s">
        <v>1832</v>
      </c>
      <c r="AJ740" s="81" t="b">
        <v>0</v>
      </c>
      <c r="AK740" s="81">
        <v>3</v>
      </c>
      <c r="AL740" s="87" t="s">
        <v>1678</v>
      </c>
      <c r="AM740" s="81" t="s">
        <v>1881</v>
      </c>
      <c r="AN740" s="81" t="b">
        <v>0</v>
      </c>
      <c r="AO740" s="87" t="s">
        <v>1678</v>
      </c>
      <c r="AP740" s="81" t="s">
        <v>176</v>
      </c>
      <c r="AQ740" s="81">
        <v>0</v>
      </c>
      <c r="AR740" s="81">
        <v>0</v>
      </c>
      <c r="AS740" s="81"/>
      <c r="AT740" s="81"/>
      <c r="AU740" s="81"/>
      <c r="AV740" s="81"/>
      <c r="AW740" s="81"/>
      <c r="AX740" s="81"/>
      <c r="AY740" s="81"/>
      <c r="AZ740" s="81"/>
      <c r="BA740">
        <v>13</v>
      </c>
      <c r="BB740" s="80" t="str">
        <f>REPLACE(INDEX(GroupVertices[Group],MATCH(Edges[[#This Row],[Vertex 1]],GroupVertices[Vertex],0)),1,1,"")</f>
        <v>1</v>
      </c>
      <c r="BC740" s="80" t="str">
        <f>REPLACE(INDEX(GroupVertices[Group],MATCH(Edges[[#This Row],[Vertex 2]],GroupVertices[Vertex],0)),1,1,"")</f>
        <v>1</v>
      </c>
    </row>
    <row r="741" spans="1:55" ht="15">
      <c r="A741" s="66" t="s">
        <v>303</v>
      </c>
      <c r="B741" s="66" t="s">
        <v>308</v>
      </c>
      <c r="C741" s="67" t="s">
        <v>3314</v>
      </c>
      <c r="D741" s="68">
        <v>8.6</v>
      </c>
      <c r="E741" s="69" t="s">
        <v>136</v>
      </c>
      <c r="F741" s="70">
        <v>16.6</v>
      </c>
      <c r="G741" s="67"/>
      <c r="H741" s="71"/>
      <c r="I741" s="72"/>
      <c r="J741" s="72"/>
      <c r="K741" s="34"/>
      <c r="L741" s="79">
        <v>741</v>
      </c>
      <c r="M741" s="79"/>
      <c r="N741" s="74"/>
      <c r="O741" s="81" t="s">
        <v>394</v>
      </c>
      <c r="P741" s="83">
        <v>43650.76131944444</v>
      </c>
      <c r="Q741" s="81" t="s">
        <v>587</v>
      </c>
      <c r="R741" s="81"/>
      <c r="S741" s="81"/>
      <c r="T741" s="81"/>
      <c r="U741" s="81"/>
      <c r="V741" s="85" t="s">
        <v>974</v>
      </c>
      <c r="W741" s="83">
        <v>43650.76131944444</v>
      </c>
      <c r="X741" s="85" t="s">
        <v>1302</v>
      </c>
      <c r="Y741" s="81"/>
      <c r="Z741" s="81"/>
      <c r="AA741" s="87" t="s">
        <v>1710</v>
      </c>
      <c r="AB741" s="81"/>
      <c r="AC741" s="81" t="b">
        <v>0</v>
      </c>
      <c r="AD741" s="81">
        <v>0</v>
      </c>
      <c r="AE741" s="87" t="s">
        <v>1832</v>
      </c>
      <c r="AF741" s="81" t="b">
        <v>0</v>
      </c>
      <c r="AG741" s="81" t="s">
        <v>1864</v>
      </c>
      <c r="AH741" s="81"/>
      <c r="AI741" s="87" t="s">
        <v>1832</v>
      </c>
      <c r="AJ741" s="81" t="b">
        <v>0</v>
      </c>
      <c r="AK741" s="81">
        <v>3</v>
      </c>
      <c r="AL741" s="87" t="s">
        <v>1679</v>
      </c>
      <c r="AM741" s="81" t="s">
        <v>1881</v>
      </c>
      <c r="AN741" s="81" t="b">
        <v>0</v>
      </c>
      <c r="AO741" s="87" t="s">
        <v>1679</v>
      </c>
      <c r="AP741" s="81" t="s">
        <v>176</v>
      </c>
      <c r="AQ741" s="81">
        <v>0</v>
      </c>
      <c r="AR741" s="81">
        <v>0</v>
      </c>
      <c r="AS741" s="81"/>
      <c r="AT741" s="81"/>
      <c r="AU741" s="81"/>
      <c r="AV741" s="81"/>
      <c r="AW741" s="81"/>
      <c r="AX741" s="81"/>
      <c r="AY741" s="81"/>
      <c r="AZ741" s="81"/>
      <c r="BA741">
        <v>13</v>
      </c>
      <c r="BB741" s="80" t="str">
        <f>REPLACE(INDEX(GroupVertices[Group],MATCH(Edges[[#This Row],[Vertex 1]],GroupVertices[Vertex],0)),1,1,"")</f>
        <v>1</v>
      </c>
      <c r="BC741" s="80" t="str">
        <f>REPLACE(INDEX(GroupVertices[Group],MATCH(Edges[[#This Row],[Vertex 2]],GroupVertices[Vertex],0)),1,1,"")</f>
        <v>1</v>
      </c>
    </row>
    <row r="742" spans="1:55" ht="15">
      <c r="A742" s="66" t="s">
        <v>303</v>
      </c>
      <c r="B742" s="66" t="s">
        <v>308</v>
      </c>
      <c r="C742" s="67" t="s">
        <v>3314</v>
      </c>
      <c r="D742" s="68">
        <v>8.6</v>
      </c>
      <c r="E742" s="69" t="s">
        <v>136</v>
      </c>
      <c r="F742" s="70">
        <v>16.6</v>
      </c>
      <c r="G742" s="67"/>
      <c r="H742" s="71"/>
      <c r="I742" s="72"/>
      <c r="J742" s="72"/>
      <c r="K742" s="34"/>
      <c r="L742" s="79">
        <v>742</v>
      </c>
      <c r="M742" s="79"/>
      <c r="N742" s="74"/>
      <c r="O742" s="81" t="s">
        <v>394</v>
      </c>
      <c r="P742" s="83">
        <v>43651.71480324074</v>
      </c>
      <c r="Q742" s="81" t="s">
        <v>587</v>
      </c>
      <c r="R742" s="81"/>
      <c r="S742" s="81"/>
      <c r="T742" s="81"/>
      <c r="U742" s="81"/>
      <c r="V742" s="85" t="s">
        <v>974</v>
      </c>
      <c r="W742" s="83">
        <v>43651.71480324074</v>
      </c>
      <c r="X742" s="85" t="s">
        <v>1303</v>
      </c>
      <c r="Y742" s="81"/>
      <c r="Z742" s="81"/>
      <c r="AA742" s="87" t="s">
        <v>1711</v>
      </c>
      <c r="AB742" s="81"/>
      <c r="AC742" s="81" t="b">
        <v>0</v>
      </c>
      <c r="AD742" s="81">
        <v>0</v>
      </c>
      <c r="AE742" s="87" t="s">
        <v>1832</v>
      </c>
      <c r="AF742" s="81" t="b">
        <v>0</v>
      </c>
      <c r="AG742" s="81" t="s">
        <v>1864</v>
      </c>
      <c r="AH742" s="81"/>
      <c r="AI742" s="87" t="s">
        <v>1832</v>
      </c>
      <c r="AJ742" s="81" t="b">
        <v>0</v>
      </c>
      <c r="AK742" s="81">
        <v>3</v>
      </c>
      <c r="AL742" s="87" t="s">
        <v>1680</v>
      </c>
      <c r="AM742" s="81" t="s">
        <v>1881</v>
      </c>
      <c r="AN742" s="81" t="b">
        <v>0</v>
      </c>
      <c r="AO742" s="87" t="s">
        <v>1680</v>
      </c>
      <c r="AP742" s="81" t="s">
        <v>176</v>
      </c>
      <c r="AQ742" s="81">
        <v>0</v>
      </c>
      <c r="AR742" s="81">
        <v>0</v>
      </c>
      <c r="AS742" s="81"/>
      <c r="AT742" s="81"/>
      <c r="AU742" s="81"/>
      <c r="AV742" s="81"/>
      <c r="AW742" s="81"/>
      <c r="AX742" s="81"/>
      <c r="AY742" s="81"/>
      <c r="AZ742" s="81"/>
      <c r="BA742">
        <v>13</v>
      </c>
      <c r="BB742" s="80" t="str">
        <f>REPLACE(INDEX(GroupVertices[Group],MATCH(Edges[[#This Row],[Vertex 1]],GroupVertices[Vertex],0)),1,1,"")</f>
        <v>1</v>
      </c>
      <c r="BC742" s="80" t="str">
        <f>REPLACE(INDEX(GroupVertices[Group],MATCH(Edges[[#This Row],[Vertex 2]],GroupVertices[Vertex],0)),1,1,"")</f>
        <v>1</v>
      </c>
    </row>
    <row r="743" spans="1:55" ht="15">
      <c r="A743" s="66" t="s">
        <v>303</v>
      </c>
      <c r="B743" s="66" t="s">
        <v>308</v>
      </c>
      <c r="C743" s="67" t="s">
        <v>3314</v>
      </c>
      <c r="D743" s="68">
        <v>8.6</v>
      </c>
      <c r="E743" s="69" t="s">
        <v>136</v>
      </c>
      <c r="F743" s="70">
        <v>16.6</v>
      </c>
      <c r="G743" s="67"/>
      <c r="H743" s="71"/>
      <c r="I743" s="72"/>
      <c r="J743" s="72"/>
      <c r="K743" s="34"/>
      <c r="L743" s="79">
        <v>743</v>
      </c>
      <c r="M743" s="79"/>
      <c r="N743" s="74"/>
      <c r="O743" s="81" t="s">
        <v>394</v>
      </c>
      <c r="P743" s="83">
        <v>43651.80658564815</v>
      </c>
      <c r="Q743" s="81" t="s">
        <v>587</v>
      </c>
      <c r="R743" s="81"/>
      <c r="S743" s="81"/>
      <c r="T743" s="81"/>
      <c r="U743" s="81"/>
      <c r="V743" s="85" t="s">
        <v>974</v>
      </c>
      <c r="W743" s="83">
        <v>43651.80658564815</v>
      </c>
      <c r="X743" s="85" t="s">
        <v>1304</v>
      </c>
      <c r="Y743" s="81"/>
      <c r="Z743" s="81"/>
      <c r="AA743" s="87" t="s">
        <v>1712</v>
      </c>
      <c r="AB743" s="81"/>
      <c r="AC743" s="81" t="b">
        <v>0</v>
      </c>
      <c r="AD743" s="81">
        <v>0</v>
      </c>
      <c r="AE743" s="87" t="s">
        <v>1832</v>
      </c>
      <c r="AF743" s="81" t="b">
        <v>0</v>
      </c>
      <c r="AG743" s="81" t="s">
        <v>1864</v>
      </c>
      <c r="AH743" s="81"/>
      <c r="AI743" s="87" t="s">
        <v>1832</v>
      </c>
      <c r="AJ743" s="81" t="b">
        <v>0</v>
      </c>
      <c r="AK743" s="81">
        <v>1</v>
      </c>
      <c r="AL743" s="87" t="s">
        <v>1681</v>
      </c>
      <c r="AM743" s="81" t="s">
        <v>1881</v>
      </c>
      <c r="AN743" s="81" t="b">
        <v>0</v>
      </c>
      <c r="AO743" s="87" t="s">
        <v>1681</v>
      </c>
      <c r="AP743" s="81" t="s">
        <v>176</v>
      </c>
      <c r="AQ743" s="81">
        <v>0</v>
      </c>
      <c r="AR743" s="81">
        <v>0</v>
      </c>
      <c r="AS743" s="81"/>
      <c r="AT743" s="81"/>
      <c r="AU743" s="81"/>
      <c r="AV743" s="81"/>
      <c r="AW743" s="81"/>
      <c r="AX743" s="81"/>
      <c r="AY743" s="81"/>
      <c r="AZ743" s="81"/>
      <c r="BA743">
        <v>13</v>
      </c>
      <c r="BB743" s="80" t="str">
        <f>REPLACE(INDEX(GroupVertices[Group],MATCH(Edges[[#This Row],[Vertex 1]],GroupVertices[Vertex],0)),1,1,"")</f>
        <v>1</v>
      </c>
      <c r="BC743" s="80" t="str">
        <f>REPLACE(INDEX(GroupVertices[Group],MATCH(Edges[[#This Row],[Vertex 2]],GroupVertices[Vertex],0)),1,1,"")</f>
        <v>1</v>
      </c>
    </row>
    <row r="744" spans="1:55" ht="15">
      <c r="A744" s="66" t="s">
        <v>303</v>
      </c>
      <c r="B744" s="66" t="s">
        <v>308</v>
      </c>
      <c r="C744" s="67" t="s">
        <v>3314</v>
      </c>
      <c r="D744" s="68">
        <v>8.6</v>
      </c>
      <c r="E744" s="69" t="s">
        <v>136</v>
      </c>
      <c r="F744" s="70">
        <v>16.6</v>
      </c>
      <c r="G744" s="67"/>
      <c r="H744" s="71"/>
      <c r="I744" s="72"/>
      <c r="J744" s="72"/>
      <c r="K744" s="34"/>
      <c r="L744" s="79">
        <v>744</v>
      </c>
      <c r="M744" s="79"/>
      <c r="N744" s="74"/>
      <c r="O744" s="81" t="s">
        <v>394</v>
      </c>
      <c r="P744" s="83">
        <v>43653.684953703705</v>
      </c>
      <c r="Q744" s="81" t="s">
        <v>588</v>
      </c>
      <c r="R744" s="85" t="s">
        <v>723</v>
      </c>
      <c r="S744" s="81" t="s">
        <v>746</v>
      </c>
      <c r="T744" s="81" t="s">
        <v>777</v>
      </c>
      <c r="U744" s="81"/>
      <c r="V744" s="85" t="s">
        <v>974</v>
      </c>
      <c r="W744" s="83">
        <v>43653.684953703705</v>
      </c>
      <c r="X744" s="85" t="s">
        <v>1305</v>
      </c>
      <c r="Y744" s="81"/>
      <c r="Z744" s="81"/>
      <c r="AA744" s="87" t="s">
        <v>1713</v>
      </c>
      <c r="AB744" s="81"/>
      <c r="AC744" s="81" t="b">
        <v>0</v>
      </c>
      <c r="AD744" s="81">
        <v>0</v>
      </c>
      <c r="AE744" s="87" t="s">
        <v>1832</v>
      </c>
      <c r="AF744" s="81" t="b">
        <v>0</v>
      </c>
      <c r="AG744" s="81" t="s">
        <v>1864</v>
      </c>
      <c r="AH744" s="81"/>
      <c r="AI744" s="87" t="s">
        <v>1832</v>
      </c>
      <c r="AJ744" s="81" t="b">
        <v>0</v>
      </c>
      <c r="AK744" s="81">
        <v>2</v>
      </c>
      <c r="AL744" s="87" t="s">
        <v>1682</v>
      </c>
      <c r="AM744" s="81" t="s">
        <v>1881</v>
      </c>
      <c r="AN744" s="81" t="b">
        <v>0</v>
      </c>
      <c r="AO744" s="87" t="s">
        <v>1682</v>
      </c>
      <c r="AP744" s="81" t="s">
        <v>176</v>
      </c>
      <c r="AQ744" s="81">
        <v>0</v>
      </c>
      <c r="AR744" s="81">
        <v>0</v>
      </c>
      <c r="AS744" s="81"/>
      <c r="AT744" s="81"/>
      <c r="AU744" s="81"/>
      <c r="AV744" s="81"/>
      <c r="AW744" s="81"/>
      <c r="AX744" s="81"/>
      <c r="AY744" s="81"/>
      <c r="AZ744" s="81"/>
      <c r="BA744">
        <v>13</v>
      </c>
      <c r="BB744" s="80" t="str">
        <f>REPLACE(INDEX(GroupVertices[Group],MATCH(Edges[[#This Row],[Vertex 1]],GroupVertices[Vertex],0)),1,1,"")</f>
        <v>1</v>
      </c>
      <c r="BC744" s="80" t="str">
        <f>REPLACE(INDEX(GroupVertices[Group],MATCH(Edges[[#This Row],[Vertex 2]],GroupVertices[Vertex],0)),1,1,"")</f>
        <v>1</v>
      </c>
    </row>
    <row r="745" spans="1:55" ht="15">
      <c r="A745" s="66" t="s">
        <v>303</v>
      </c>
      <c r="B745" s="66" t="s">
        <v>308</v>
      </c>
      <c r="C745" s="67" t="s">
        <v>3314</v>
      </c>
      <c r="D745" s="68">
        <v>8.6</v>
      </c>
      <c r="E745" s="69" t="s">
        <v>136</v>
      </c>
      <c r="F745" s="70">
        <v>16.6</v>
      </c>
      <c r="G745" s="67"/>
      <c r="H745" s="71"/>
      <c r="I745" s="72"/>
      <c r="J745" s="72"/>
      <c r="K745" s="34"/>
      <c r="L745" s="79">
        <v>745</v>
      </c>
      <c r="M745" s="79"/>
      <c r="N745" s="74"/>
      <c r="O745" s="81" t="s">
        <v>394</v>
      </c>
      <c r="P745" s="83">
        <v>43653.68498842593</v>
      </c>
      <c r="Q745" s="81" t="s">
        <v>588</v>
      </c>
      <c r="R745" s="85" t="s">
        <v>723</v>
      </c>
      <c r="S745" s="81" t="s">
        <v>746</v>
      </c>
      <c r="T745" s="81" t="s">
        <v>777</v>
      </c>
      <c r="U745" s="81"/>
      <c r="V745" s="85" t="s">
        <v>974</v>
      </c>
      <c r="W745" s="83">
        <v>43653.68498842593</v>
      </c>
      <c r="X745" s="85" t="s">
        <v>1306</v>
      </c>
      <c r="Y745" s="81"/>
      <c r="Z745" s="81"/>
      <c r="AA745" s="87" t="s">
        <v>1714</v>
      </c>
      <c r="AB745" s="81"/>
      <c r="AC745" s="81" t="b">
        <v>0</v>
      </c>
      <c r="AD745" s="81">
        <v>0</v>
      </c>
      <c r="AE745" s="87" t="s">
        <v>1832</v>
      </c>
      <c r="AF745" s="81" t="b">
        <v>0</v>
      </c>
      <c r="AG745" s="81" t="s">
        <v>1864</v>
      </c>
      <c r="AH745" s="81"/>
      <c r="AI745" s="87" t="s">
        <v>1832</v>
      </c>
      <c r="AJ745" s="81" t="b">
        <v>0</v>
      </c>
      <c r="AK745" s="81">
        <v>5</v>
      </c>
      <c r="AL745" s="87" t="s">
        <v>1683</v>
      </c>
      <c r="AM745" s="81" t="s">
        <v>1881</v>
      </c>
      <c r="AN745" s="81" t="b">
        <v>0</v>
      </c>
      <c r="AO745" s="87" t="s">
        <v>1683</v>
      </c>
      <c r="AP745" s="81" t="s">
        <v>176</v>
      </c>
      <c r="AQ745" s="81">
        <v>0</v>
      </c>
      <c r="AR745" s="81">
        <v>0</v>
      </c>
      <c r="AS745" s="81"/>
      <c r="AT745" s="81"/>
      <c r="AU745" s="81"/>
      <c r="AV745" s="81"/>
      <c r="AW745" s="81"/>
      <c r="AX745" s="81"/>
      <c r="AY745" s="81"/>
      <c r="AZ745" s="81"/>
      <c r="BA745">
        <v>13</v>
      </c>
      <c r="BB745" s="80" t="str">
        <f>REPLACE(INDEX(GroupVertices[Group],MATCH(Edges[[#This Row],[Vertex 1]],GroupVertices[Vertex],0)),1,1,"")</f>
        <v>1</v>
      </c>
      <c r="BC745" s="80" t="str">
        <f>REPLACE(INDEX(GroupVertices[Group],MATCH(Edges[[#This Row],[Vertex 2]],GroupVertices[Vertex],0)),1,1,"")</f>
        <v>1</v>
      </c>
    </row>
    <row r="746" spans="1:55" ht="15">
      <c r="A746" s="66" t="s">
        <v>303</v>
      </c>
      <c r="B746" s="66" t="s">
        <v>308</v>
      </c>
      <c r="C746" s="67" t="s">
        <v>3314</v>
      </c>
      <c r="D746" s="68">
        <v>8.6</v>
      </c>
      <c r="E746" s="69" t="s">
        <v>136</v>
      </c>
      <c r="F746" s="70">
        <v>16.6</v>
      </c>
      <c r="G746" s="67"/>
      <c r="H746" s="71"/>
      <c r="I746" s="72"/>
      <c r="J746" s="72"/>
      <c r="K746" s="34"/>
      <c r="L746" s="79">
        <v>746</v>
      </c>
      <c r="M746" s="79"/>
      <c r="N746" s="74"/>
      <c r="O746" s="81" t="s">
        <v>394</v>
      </c>
      <c r="P746" s="83">
        <v>43657.69724537037</v>
      </c>
      <c r="Q746" s="81" t="s">
        <v>589</v>
      </c>
      <c r="R746" s="81"/>
      <c r="S746" s="81"/>
      <c r="T746" s="81"/>
      <c r="U746" s="81"/>
      <c r="V746" s="85" t="s">
        <v>974</v>
      </c>
      <c r="W746" s="83">
        <v>43657.69724537037</v>
      </c>
      <c r="X746" s="85" t="s">
        <v>1307</v>
      </c>
      <c r="Y746" s="81"/>
      <c r="Z746" s="81"/>
      <c r="AA746" s="87" t="s">
        <v>1715</v>
      </c>
      <c r="AB746" s="81"/>
      <c r="AC746" s="81" t="b">
        <v>0</v>
      </c>
      <c r="AD746" s="81">
        <v>0</v>
      </c>
      <c r="AE746" s="87" t="s">
        <v>1832</v>
      </c>
      <c r="AF746" s="81" t="b">
        <v>0</v>
      </c>
      <c r="AG746" s="81" t="s">
        <v>1864</v>
      </c>
      <c r="AH746" s="81"/>
      <c r="AI746" s="87" t="s">
        <v>1832</v>
      </c>
      <c r="AJ746" s="81" t="b">
        <v>0</v>
      </c>
      <c r="AK746" s="81">
        <v>3</v>
      </c>
      <c r="AL746" s="87" t="s">
        <v>1684</v>
      </c>
      <c r="AM746" s="81" t="s">
        <v>1881</v>
      </c>
      <c r="AN746" s="81" t="b">
        <v>0</v>
      </c>
      <c r="AO746" s="87" t="s">
        <v>1684</v>
      </c>
      <c r="AP746" s="81" t="s">
        <v>176</v>
      </c>
      <c r="AQ746" s="81">
        <v>0</v>
      </c>
      <c r="AR746" s="81">
        <v>0</v>
      </c>
      <c r="AS746" s="81"/>
      <c r="AT746" s="81"/>
      <c r="AU746" s="81"/>
      <c r="AV746" s="81"/>
      <c r="AW746" s="81"/>
      <c r="AX746" s="81"/>
      <c r="AY746" s="81"/>
      <c r="AZ746" s="81"/>
      <c r="BA746">
        <v>13</v>
      </c>
      <c r="BB746" s="80" t="str">
        <f>REPLACE(INDEX(GroupVertices[Group],MATCH(Edges[[#This Row],[Vertex 1]],GroupVertices[Vertex],0)),1,1,"")</f>
        <v>1</v>
      </c>
      <c r="BC746" s="80" t="str">
        <f>REPLACE(INDEX(GroupVertices[Group],MATCH(Edges[[#This Row],[Vertex 2]],GroupVertices[Vertex],0)),1,1,"")</f>
        <v>1</v>
      </c>
    </row>
    <row r="747" spans="1:55" ht="15">
      <c r="A747" s="66" t="s">
        <v>303</v>
      </c>
      <c r="B747" s="66" t="s">
        <v>308</v>
      </c>
      <c r="C747" s="67" t="s">
        <v>3314</v>
      </c>
      <c r="D747" s="68">
        <v>8.6</v>
      </c>
      <c r="E747" s="69" t="s">
        <v>136</v>
      </c>
      <c r="F747" s="70">
        <v>16.6</v>
      </c>
      <c r="G747" s="67"/>
      <c r="H747" s="71"/>
      <c r="I747" s="72"/>
      <c r="J747" s="72"/>
      <c r="K747" s="34"/>
      <c r="L747" s="79">
        <v>747</v>
      </c>
      <c r="M747" s="79"/>
      <c r="N747" s="74"/>
      <c r="O747" s="81" t="s">
        <v>394</v>
      </c>
      <c r="P747" s="83">
        <v>43658.77695601852</v>
      </c>
      <c r="Q747" s="81" t="s">
        <v>589</v>
      </c>
      <c r="R747" s="81"/>
      <c r="S747" s="81"/>
      <c r="T747" s="81"/>
      <c r="U747" s="81"/>
      <c r="V747" s="85" t="s">
        <v>974</v>
      </c>
      <c r="W747" s="83">
        <v>43658.77695601852</v>
      </c>
      <c r="X747" s="85" t="s">
        <v>1308</v>
      </c>
      <c r="Y747" s="81"/>
      <c r="Z747" s="81"/>
      <c r="AA747" s="87" t="s">
        <v>1716</v>
      </c>
      <c r="AB747" s="81"/>
      <c r="AC747" s="81" t="b">
        <v>0</v>
      </c>
      <c r="AD747" s="81">
        <v>0</v>
      </c>
      <c r="AE747" s="87" t="s">
        <v>1832</v>
      </c>
      <c r="AF747" s="81" t="b">
        <v>0</v>
      </c>
      <c r="AG747" s="81" t="s">
        <v>1864</v>
      </c>
      <c r="AH747" s="81"/>
      <c r="AI747" s="87" t="s">
        <v>1832</v>
      </c>
      <c r="AJ747" s="81" t="b">
        <v>0</v>
      </c>
      <c r="AK747" s="81">
        <v>3</v>
      </c>
      <c r="AL747" s="87" t="s">
        <v>1685</v>
      </c>
      <c r="AM747" s="81" t="s">
        <v>1881</v>
      </c>
      <c r="AN747" s="81" t="b">
        <v>0</v>
      </c>
      <c r="AO747" s="87" t="s">
        <v>1685</v>
      </c>
      <c r="AP747" s="81" t="s">
        <v>176</v>
      </c>
      <c r="AQ747" s="81">
        <v>0</v>
      </c>
      <c r="AR747" s="81">
        <v>0</v>
      </c>
      <c r="AS747" s="81"/>
      <c r="AT747" s="81"/>
      <c r="AU747" s="81"/>
      <c r="AV747" s="81"/>
      <c r="AW747" s="81"/>
      <c r="AX747" s="81"/>
      <c r="AY747" s="81"/>
      <c r="AZ747" s="81"/>
      <c r="BA747">
        <v>13</v>
      </c>
      <c r="BB747" s="80" t="str">
        <f>REPLACE(INDEX(GroupVertices[Group],MATCH(Edges[[#This Row],[Vertex 1]],GroupVertices[Vertex],0)),1,1,"")</f>
        <v>1</v>
      </c>
      <c r="BC747" s="80" t="str">
        <f>REPLACE(INDEX(GroupVertices[Group],MATCH(Edges[[#This Row],[Vertex 2]],GroupVertices[Vertex],0)),1,1,"")</f>
        <v>1</v>
      </c>
    </row>
    <row r="748" spans="1:55" ht="15">
      <c r="A748" s="66" t="s">
        <v>214</v>
      </c>
      <c r="B748" s="66" t="s">
        <v>336</v>
      </c>
      <c r="C748" s="67" t="s">
        <v>3307</v>
      </c>
      <c r="D748" s="68">
        <v>3</v>
      </c>
      <c r="E748" s="69" t="s">
        <v>132</v>
      </c>
      <c r="F748" s="70">
        <v>35</v>
      </c>
      <c r="G748" s="67"/>
      <c r="H748" s="71"/>
      <c r="I748" s="72"/>
      <c r="J748" s="72"/>
      <c r="K748" s="34"/>
      <c r="L748" s="79">
        <v>748</v>
      </c>
      <c r="M748" s="79"/>
      <c r="N748" s="74"/>
      <c r="O748" s="81" t="s">
        <v>394</v>
      </c>
      <c r="P748" s="83">
        <v>43658.75900462963</v>
      </c>
      <c r="Q748" s="81" t="s">
        <v>398</v>
      </c>
      <c r="R748" s="85" t="s">
        <v>680</v>
      </c>
      <c r="S748" s="81" t="s">
        <v>747</v>
      </c>
      <c r="T748" s="81" t="s">
        <v>774</v>
      </c>
      <c r="U748" s="81"/>
      <c r="V748" s="85" t="s">
        <v>887</v>
      </c>
      <c r="W748" s="83">
        <v>43658.75900462963</v>
      </c>
      <c r="X748" s="85" t="s">
        <v>1008</v>
      </c>
      <c r="Y748" s="81"/>
      <c r="Z748" s="81"/>
      <c r="AA748" s="87" t="s">
        <v>1416</v>
      </c>
      <c r="AB748" s="81"/>
      <c r="AC748" s="81" t="b">
        <v>0</v>
      </c>
      <c r="AD748" s="81">
        <v>6</v>
      </c>
      <c r="AE748" s="87" t="s">
        <v>1832</v>
      </c>
      <c r="AF748" s="81" t="b">
        <v>1</v>
      </c>
      <c r="AG748" s="81" t="s">
        <v>1864</v>
      </c>
      <c r="AH748" s="81"/>
      <c r="AI748" s="87" t="s">
        <v>1870</v>
      </c>
      <c r="AJ748" s="81" t="b">
        <v>0</v>
      </c>
      <c r="AK748" s="81">
        <v>1</v>
      </c>
      <c r="AL748" s="87" t="s">
        <v>1832</v>
      </c>
      <c r="AM748" s="81" t="s">
        <v>1880</v>
      </c>
      <c r="AN748" s="81" t="b">
        <v>0</v>
      </c>
      <c r="AO748" s="87" t="s">
        <v>1416</v>
      </c>
      <c r="AP748" s="81" t="s">
        <v>1901</v>
      </c>
      <c r="AQ748" s="81">
        <v>0</v>
      </c>
      <c r="AR748" s="81">
        <v>0</v>
      </c>
      <c r="AS748" s="81" t="s">
        <v>1902</v>
      </c>
      <c r="AT748" s="81" t="s">
        <v>1907</v>
      </c>
      <c r="AU748" s="81" t="s">
        <v>1911</v>
      </c>
      <c r="AV748" s="81" t="s">
        <v>1915</v>
      </c>
      <c r="AW748" s="81" t="s">
        <v>1920</v>
      </c>
      <c r="AX748" s="81" t="s">
        <v>1925</v>
      </c>
      <c r="AY748" s="81" t="s">
        <v>1930</v>
      </c>
      <c r="AZ748" s="85" t="s">
        <v>1931</v>
      </c>
      <c r="BA748">
        <v>1</v>
      </c>
      <c r="BB748" s="80" t="str">
        <f>REPLACE(INDEX(GroupVertices[Group],MATCH(Edges[[#This Row],[Vertex 1]],GroupVertices[Vertex],0)),1,1,"")</f>
        <v>3</v>
      </c>
      <c r="BC748" s="80" t="str">
        <f>REPLACE(INDEX(GroupVertices[Group],MATCH(Edges[[#This Row],[Vertex 2]],GroupVertices[Vertex],0)),1,1,"")</f>
        <v>3</v>
      </c>
    </row>
    <row r="749" spans="1:55" ht="15">
      <c r="A749" s="66" t="s">
        <v>336</v>
      </c>
      <c r="B749" s="66" t="s">
        <v>336</v>
      </c>
      <c r="C749" s="67" t="s">
        <v>3307</v>
      </c>
      <c r="D749" s="68">
        <v>3</v>
      </c>
      <c r="E749" s="69" t="s">
        <v>132</v>
      </c>
      <c r="F749" s="70">
        <v>35</v>
      </c>
      <c r="G749" s="67"/>
      <c r="H749" s="71"/>
      <c r="I749" s="72"/>
      <c r="J749" s="72"/>
      <c r="K749" s="34"/>
      <c r="L749" s="79">
        <v>749</v>
      </c>
      <c r="M749" s="79"/>
      <c r="N749" s="74"/>
      <c r="O749" s="81" t="s">
        <v>176</v>
      </c>
      <c r="P749" s="83">
        <v>43653.688310185185</v>
      </c>
      <c r="Q749" s="81" t="s">
        <v>590</v>
      </c>
      <c r="R749" s="85" t="s">
        <v>724</v>
      </c>
      <c r="S749" s="81" t="s">
        <v>747</v>
      </c>
      <c r="T749" s="81" t="s">
        <v>819</v>
      </c>
      <c r="U749" s="81"/>
      <c r="V749" s="85" t="s">
        <v>1004</v>
      </c>
      <c r="W749" s="83">
        <v>43653.688310185185</v>
      </c>
      <c r="X749" s="85" t="s">
        <v>1309</v>
      </c>
      <c r="Y749" s="81"/>
      <c r="Z749" s="81"/>
      <c r="AA749" s="87" t="s">
        <v>1717</v>
      </c>
      <c r="AB749" s="81"/>
      <c r="AC749" s="81" t="b">
        <v>0</v>
      </c>
      <c r="AD749" s="81">
        <v>9</v>
      </c>
      <c r="AE749" s="87" t="s">
        <v>1832</v>
      </c>
      <c r="AF749" s="81" t="b">
        <v>1</v>
      </c>
      <c r="AG749" s="81" t="s">
        <v>1864</v>
      </c>
      <c r="AH749" s="81"/>
      <c r="AI749" s="87" t="s">
        <v>1878</v>
      </c>
      <c r="AJ749" s="81" t="b">
        <v>0</v>
      </c>
      <c r="AK749" s="81">
        <v>5</v>
      </c>
      <c r="AL749" s="87" t="s">
        <v>1832</v>
      </c>
      <c r="AM749" s="81" t="s">
        <v>1882</v>
      </c>
      <c r="AN749" s="81" t="b">
        <v>0</v>
      </c>
      <c r="AO749" s="87" t="s">
        <v>1717</v>
      </c>
      <c r="AP749" s="81" t="s">
        <v>1901</v>
      </c>
      <c r="AQ749" s="81">
        <v>0</v>
      </c>
      <c r="AR749" s="81">
        <v>0</v>
      </c>
      <c r="AS749" s="81"/>
      <c r="AT749" s="81"/>
      <c r="AU749" s="81"/>
      <c r="AV749" s="81"/>
      <c r="AW749" s="81"/>
      <c r="AX749" s="81"/>
      <c r="AY749" s="81"/>
      <c r="AZ749" s="81"/>
      <c r="BA749">
        <v>1</v>
      </c>
      <c r="BB749" s="80" t="str">
        <f>REPLACE(INDEX(GroupVertices[Group],MATCH(Edges[[#This Row],[Vertex 1]],GroupVertices[Vertex],0)),1,1,"")</f>
        <v>3</v>
      </c>
      <c r="BC749" s="80" t="str">
        <f>REPLACE(INDEX(GroupVertices[Group],MATCH(Edges[[#This Row],[Vertex 2]],GroupVertices[Vertex],0)),1,1,"")</f>
        <v>3</v>
      </c>
    </row>
    <row r="750" spans="1:55" ht="15">
      <c r="A750" s="66" t="s">
        <v>336</v>
      </c>
      <c r="B750" s="66" t="s">
        <v>348</v>
      </c>
      <c r="C750" s="67" t="s">
        <v>3307</v>
      </c>
      <c r="D750" s="68">
        <v>3</v>
      </c>
      <c r="E750" s="69" t="s">
        <v>132</v>
      </c>
      <c r="F750" s="70">
        <v>35</v>
      </c>
      <c r="G750" s="67"/>
      <c r="H750" s="71"/>
      <c r="I750" s="72"/>
      <c r="J750" s="72"/>
      <c r="K750" s="34"/>
      <c r="L750" s="79">
        <v>750</v>
      </c>
      <c r="M750" s="79"/>
      <c r="N750" s="74"/>
      <c r="O750" s="81" t="s">
        <v>394</v>
      </c>
      <c r="P750" s="83">
        <v>43648.886967592596</v>
      </c>
      <c r="Q750" s="81" t="s">
        <v>409</v>
      </c>
      <c r="R750" s="81"/>
      <c r="S750" s="81"/>
      <c r="T750" s="81"/>
      <c r="U750" s="81"/>
      <c r="V750" s="85" t="s">
        <v>1004</v>
      </c>
      <c r="W750" s="83">
        <v>43648.886967592596</v>
      </c>
      <c r="X750" s="85" t="s">
        <v>1310</v>
      </c>
      <c r="Y750" s="81"/>
      <c r="Z750" s="81"/>
      <c r="AA750" s="87" t="s">
        <v>1718</v>
      </c>
      <c r="AB750" s="81"/>
      <c r="AC750" s="81" t="b">
        <v>0</v>
      </c>
      <c r="AD750" s="81">
        <v>0</v>
      </c>
      <c r="AE750" s="87" t="s">
        <v>1832</v>
      </c>
      <c r="AF750" s="81" t="b">
        <v>0</v>
      </c>
      <c r="AG750" s="81" t="s">
        <v>1864</v>
      </c>
      <c r="AH750" s="81"/>
      <c r="AI750" s="87" t="s">
        <v>1832</v>
      </c>
      <c r="AJ750" s="81" t="b">
        <v>0</v>
      </c>
      <c r="AK750" s="81">
        <v>8</v>
      </c>
      <c r="AL750" s="87" t="s">
        <v>1735</v>
      </c>
      <c r="AM750" s="81" t="s">
        <v>1882</v>
      </c>
      <c r="AN750" s="81" t="b">
        <v>0</v>
      </c>
      <c r="AO750" s="87" t="s">
        <v>1735</v>
      </c>
      <c r="AP750" s="81" t="s">
        <v>176</v>
      </c>
      <c r="AQ750" s="81">
        <v>0</v>
      </c>
      <c r="AR750" s="81">
        <v>0</v>
      </c>
      <c r="AS750" s="81"/>
      <c r="AT750" s="81"/>
      <c r="AU750" s="81"/>
      <c r="AV750" s="81"/>
      <c r="AW750" s="81"/>
      <c r="AX750" s="81"/>
      <c r="AY750" s="81"/>
      <c r="AZ750" s="81"/>
      <c r="BA750">
        <v>1</v>
      </c>
      <c r="BB750" s="80" t="str">
        <f>REPLACE(INDEX(GroupVertices[Group],MATCH(Edges[[#This Row],[Vertex 1]],GroupVertices[Vertex],0)),1,1,"")</f>
        <v>3</v>
      </c>
      <c r="BC750" s="80" t="str">
        <f>REPLACE(INDEX(GroupVertices[Group],MATCH(Edges[[#This Row],[Vertex 2]],GroupVertices[Vertex],0)),1,1,"")</f>
        <v>3</v>
      </c>
    </row>
    <row r="751" spans="1:55" ht="15">
      <c r="A751" s="66" t="s">
        <v>336</v>
      </c>
      <c r="B751" s="66" t="s">
        <v>303</v>
      </c>
      <c r="C751" s="67" t="s">
        <v>3307</v>
      </c>
      <c r="D751" s="68">
        <v>3</v>
      </c>
      <c r="E751" s="69" t="s">
        <v>132</v>
      </c>
      <c r="F751" s="70">
        <v>35</v>
      </c>
      <c r="G751" s="67"/>
      <c r="H751" s="71"/>
      <c r="I751" s="72"/>
      <c r="J751" s="72"/>
      <c r="K751" s="34"/>
      <c r="L751" s="79">
        <v>751</v>
      </c>
      <c r="M751" s="79"/>
      <c r="N751" s="74"/>
      <c r="O751" s="81" t="s">
        <v>394</v>
      </c>
      <c r="P751" s="83">
        <v>43648.886967592596</v>
      </c>
      <c r="Q751" s="81" t="s">
        <v>409</v>
      </c>
      <c r="R751" s="81"/>
      <c r="S751" s="81"/>
      <c r="T751" s="81"/>
      <c r="U751" s="81"/>
      <c r="V751" s="85" t="s">
        <v>1004</v>
      </c>
      <c r="W751" s="83">
        <v>43648.886967592596</v>
      </c>
      <c r="X751" s="85" t="s">
        <v>1310</v>
      </c>
      <c r="Y751" s="81"/>
      <c r="Z751" s="81"/>
      <c r="AA751" s="87" t="s">
        <v>1718</v>
      </c>
      <c r="AB751" s="81"/>
      <c r="AC751" s="81" t="b">
        <v>0</v>
      </c>
      <c r="AD751" s="81">
        <v>0</v>
      </c>
      <c r="AE751" s="87" t="s">
        <v>1832</v>
      </c>
      <c r="AF751" s="81" t="b">
        <v>0</v>
      </c>
      <c r="AG751" s="81" t="s">
        <v>1864</v>
      </c>
      <c r="AH751" s="81"/>
      <c r="AI751" s="87" t="s">
        <v>1832</v>
      </c>
      <c r="AJ751" s="81" t="b">
        <v>0</v>
      </c>
      <c r="AK751" s="81">
        <v>8</v>
      </c>
      <c r="AL751" s="87" t="s">
        <v>1735</v>
      </c>
      <c r="AM751" s="81" t="s">
        <v>1882</v>
      </c>
      <c r="AN751" s="81" t="b">
        <v>0</v>
      </c>
      <c r="AO751" s="87" t="s">
        <v>1735</v>
      </c>
      <c r="AP751" s="81" t="s">
        <v>176</v>
      </c>
      <c r="AQ751" s="81">
        <v>0</v>
      </c>
      <c r="AR751" s="81">
        <v>0</v>
      </c>
      <c r="AS751" s="81"/>
      <c r="AT751" s="81"/>
      <c r="AU751" s="81"/>
      <c r="AV751" s="81"/>
      <c r="AW751" s="81"/>
      <c r="AX751" s="81"/>
      <c r="AY751" s="81"/>
      <c r="AZ751" s="81"/>
      <c r="BA751">
        <v>1</v>
      </c>
      <c r="BB751" s="80" t="str">
        <f>REPLACE(INDEX(GroupVertices[Group],MATCH(Edges[[#This Row],[Vertex 1]],GroupVertices[Vertex],0)),1,1,"")</f>
        <v>3</v>
      </c>
      <c r="BC751" s="80" t="str">
        <f>REPLACE(INDEX(GroupVertices[Group],MATCH(Edges[[#This Row],[Vertex 2]],GroupVertices[Vertex],0)),1,1,"")</f>
        <v>1</v>
      </c>
    </row>
    <row r="752" spans="1:55" ht="15">
      <c r="A752" s="66" t="s">
        <v>303</v>
      </c>
      <c r="B752" s="66" t="s">
        <v>336</v>
      </c>
      <c r="C752" s="67" t="s">
        <v>3309</v>
      </c>
      <c r="D752" s="68">
        <v>4.4</v>
      </c>
      <c r="E752" s="69" t="s">
        <v>136</v>
      </c>
      <c r="F752" s="70">
        <v>30.4</v>
      </c>
      <c r="G752" s="67"/>
      <c r="H752" s="71"/>
      <c r="I752" s="72"/>
      <c r="J752" s="72"/>
      <c r="K752" s="34"/>
      <c r="L752" s="79">
        <v>752</v>
      </c>
      <c r="M752" s="79"/>
      <c r="N752" s="74"/>
      <c r="O752" s="81" t="s">
        <v>394</v>
      </c>
      <c r="P752" s="83">
        <v>43649.89271990741</v>
      </c>
      <c r="Q752" s="81" t="s">
        <v>514</v>
      </c>
      <c r="R752" s="81" t="s">
        <v>705</v>
      </c>
      <c r="S752" s="81" t="s">
        <v>760</v>
      </c>
      <c r="T752" s="81"/>
      <c r="U752" s="81"/>
      <c r="V752" s="85" t="s">
        <v>974</v>
      </c>
      <c r="W752" s="83">
        <v>43649.89271990741</v>
      </c>
      <c r="X752" s="85" t="s">
        <v>1199</v>
      </c>
      <c r="Y752" s="81"/>
      <c r="Z752" s="81"/>
      <c r="AA752" s="87" t="s">
        <v>1607</v>
      </c>
      <c r="AB752" s="87" t="s">
        <v>1604</v>
      </c>
      <c r="AC752" s="81" t="b">
        <v>0</v>
      </c>
      <c r="AD752" s="81">
        <v>0</v>
      </c>
      <c r="AE752" s="87" t="s">
        <v>1856</v>
      </c>
      <c r="AF752" s="81" t="b">
        <v>0</v>
      </c>
      <c r="AG752" s="81" t="s">
        <v>1864</v>
      </c>
      <c r="AH752" s="81"/>
      <c r="AI752" s="87" t="s">
        <v>1832</v>
      </c>
      <c r="AJ752" s="81" t="b">
        <v>0</v>
      </c>
      <c r="AK752" s="81">
        <v>0</v>
      </c>
      <c r="AL752" s="87" t="s">
        <v>1832</v>
      </c>
      <c r="AM752" s="81" t="s">
        <v>1881</v>
      </c>
      <c r="AN752" s="81" t="b">
        <v>0</v>
      </c>
      <c r="AO752" s="87" t="s">
        <v>1604</v>
      </c>
      <c r="AP752" s="81" t="s">
        <v>176</v>
      </c>
      <c r="AQ752" s="81">
        <v>0</v>
      </c>
      <c r="AR752" s="81">
        <v>0</v>
      </c>
      <c r="AS752" s="81"/>
      <c r="AT752" s="81"/>
      <c r="AU752" s="81"/>
      <c r="AV752" s="81"/>
      <c r="AW752" s="81"/>
      <c r="AX752" s="81"/>
      <c r="AY752" s="81"/>
      <c r="AZ752" s="81"/>
      <c r="BA752">
        <v>4</v>
      </c>
      <c r="BB752" s="80" t="str">
        <f>REPLACE(INDEX(GroupVertices[Group],MATCH(Edges[[#This Row],[Vertex 1]],GroupVertices[Vertex],0)),1,1,"")</f>
        <v>1</v>
      </c>
      <c r="BC752" s="80" t="str">
        <f>REPLACE(INDEX(GroupVertices[Group],MATCH(Edges[[#This Row],[Vertex 2]],GroupVertices[Vertex],0)),1,1,"")</f>
        <v>3</v>
      </c>
    </row>
    <row r="753" spans="1:55" ht="15">
      <c r="A753" s="66" t="s">
        <v>303</v>
      </c>
      <c r="B753" s="66" t="s">
        <v>336</v>
      </c>
      <c r="C753" s="67" t="s">
        <v>3309</v>
      </c>
      <c r="D753" s="68">
        <v>4.4</v>
      </c>
      <c r="E753" s="69" t="s">
        <v>136</v>
      </c>
      <c r="F753" s="70">
        <v>30.4</v>
      </c>
      <c r="G753" s="67"/>
      <c r="H753" s="71"/>
      <c r="I753" s="72"/>
      <c r="J753" s="72"/>
      <c r="K753" s="34"/>
      <c r="L753" s="79">
        <v>753</v>
      </c>
      <c r="M753" s="79"/>
      <c r="N753" s="74"/>
      <c r="O753" s="81" t="s">
        <v>394</v>
      </c>
      <c r="P753" s="83">
        <v>43649.89543981481</v>
      </c>
      <c r="Q753" s="81" t="s">
        <v>515</v>
      </c>
      <c r="R753" s="81"/>
      <c r="S753" s="81"/>
      <c r="T753" s="81"/>
      <c r="U753" s="81"/>
      <c r="V753" s="85" t="s">
        <v>974</v>
      </c>
      <c r="W753" s="83">
        <v>43649.89543981481</v>
      </c>
      <c r="X753" s="85" t="s">
        <v>1200</v>
      </c>
      <c r="Y753" s="81"/>
      <c r="Z753" s="81"/>
      <c r="AA753" s="87" t="s">
        <v>1608</v>
      </c>
      <c r="AB753" s="87" t="s">
        <v>1605</v>
      </c>
      <c r="AC753" s="81" t="b">
        <v>0</v>
      </c>
      <c r="AD753" s="81">
        <v>0</v>
      </c>
      <c r="AE753" s="87" t="s">
        <v>1856</v>
      </c>
      <c r="AF753" s="81" t="b">
        <v>0</v>
      </c>
      <c r="AG753" s="81" t="s">
        <v>1864</v>
      </c>
      <c r="AH753" s="81"/>
      <c r="AI753" s="87" t="s">
        <v>1832</v>
      </c>
      <c r="AJ753" s="81" t="b">
        <v>0</v>
      </c>
      <c r="AK753" s="81">
        <v>0</v>
      </c>
      <c r="AL753" s="87" t="s">
        <v>1832</v>
      </c>
      <c r="AM753" s="81" t="s">
        <v>1881</v>
      </c>
      <c r="AN753" s="81" t="b">
        <v>0</v>
      </c>
      <c r="AO753" s="87" t="s">
        <v>1605</v>
      </c>
      <c r="AP753" s="81" t="s">
        <v>176</v>
      </c>
      <c r="AQ753" s="81">
        <v>0</v>
      </c>
      <c r="AR753" s="81">
        <v>0</v>
      </c>
      <c r="AS753" s="81"/>
      <c r="AT753" s="81"/>
      <c r="AU753" s="81"/>
      <c r="AV753" s="81"/>
      <c r="AW753" s="81"/>
      <c r="AX753" s="81"/>
      <c r="AY753" s="81"/>
      <c r="AZ753" s="81"/>
      <c r="BA753">
        <v>4</v>
      </c>
      <c r="BB753" s="80" t="str">
        <f>REPLACE(INDEX(GroupVertices[Group],MATCH(Edges[[#This Row],[Vertex 1]],GroupVertices[Vertex],0)),1,1,"")</f>
        <v>1</v>
      </c>
      <c r="BC753" s="80" t="str">
        <f>REPLACE(INDEX(GroupVertices[Group],MATCH(Edges[[#This Row],[Vertex 2]],GroupVertices[Vertex],0)),1,1,"")</f>
        <v>3</v>
      </c>
    </row>
    <row r="754" spans="1:55" ht="15">
      <c r="A754" s="66" t="s">
        <v>303</v>
      </c>
      <c r="B754" s="66" t="s">
        <v>336</v>
      </c>
      <c r="C754" s="67" t="s">
        <v>3309</v>
      </c>
      <c r="D754" s="68">
        <v>4.4</v>
      </c>
      <c r="E754" s="69" t="s">
        <v>136</v>
      </c>
      <c r="F754" s="70">
        <v>30.4</v>
      </c>
      <c r="G754" s="67"/>
      <c r="H754" s="71"/>
      <c r="I754" s="72"/>
      <c r="J754" s="72"/>
      <c r="K754" s="34"/>
      <c r="L754" s="79">
        <v>754</v>
      </c>
      <c r="M754" s="79"/>
      <c r="N754" s="74"/>
      <c r="O754" s="81" t="s">
        <v>394</v>
      </c>
      <c r="P754" s="83">
        <v>43654.46334490741</v>
      </c>
      <c r="Q754" s="81" t="s">
        <v>591</v>
      </c>
      <c r="R754" s="85" t="s">
        <v>724</v>
      </c>
      <c r="S754" s="81" t="s">
        <v>747</v>
      </c>
      <c r="T754" s="81" t="s">
        <v>819</v>
      </c>
      <c r="U754" s="81"/>
      <c r="V754" s="85" t="s">
        <v>974</v>
      </c>
      <c r="W754" s="83">
        <v>43654.46334490741</v>
      </c>
      <c r="X754" s="85" t="s">
        <v>1311</v>
      </c>
      <c r="Y754" s="81"/>
      <c r="Z754" s="81"/>
      <c r="AA754" s="87" t="s">
        <v>1719</v>
      </c>
      <c r="AB754" s="81"/>
      <c r="AC754" s="81" t="b">
        <v>0</v>
      </c>
      <c r="AD754" s="81">
        <v>0</v>
      </c>
      <c r="AE754" s="87" t="s">
        <v>1832</v>
      </c>
      <c r="AF754" s="81" t="b">
        <v>1</v>
      </c>
      <c r="AG754" s="81" t="s">
        <v>1864</v>
      </c>
      <c r="AH754" s="81"/>
      <c r="AI754" s="87" t="s">
        <v>1878</v>
      </c>
      <c r="AJ754" s="81" t="b">
        <v>0</v>
      </c>
      <c r="AK754" s="81">
        <v>5</v>
      </c>
      <c r="AL754" s="87" t="s">
        <v>1717</v>
      </c>
      <c r="AM754" s="81" t="s">
        <v>1881</v>
      </c>
      <c r="AN754" s="81" t="b">
        <v>0</v>
      </c>
      <c r="AO754" s="87" t="s">
        <v>1717</v>
      </c>
      <c r="AP754" s="81" t="s">
        <v>176</v>
      </c>
      <c r="AQ754" s="81">
        <v>0</v>
      </c>
      <c r="AR754" s="81">
        <v>0</v>
      </c>
      <c r="AS754" s="81"/>
      <c r="AT754" s="81"/>
      <c r="AU754" s="81"/>
      <c r="AV754" s="81"/>
      <c r="AW754" s="81"/>
      <c r="AX754" s="81"/>
      <c r="AY754" s="81"/>
      <c r="AZ754" s="81"/>
      <c r="BA754">
        <v>4</v>
      </c>
      <c r="BB754" s="80" t="str">
        <f>REPLACE(INDEX(GroupVertices[Group],MATCH(Edges[[#This Row],[Vertex 1]],GroupVertices[Vertex],0)),1,1,"")</f>
        <v>1</v>
      </c>
      <c r="BC754" s="80" t="str">
        <f>REPLACE(INDEX(GroupVertices[Group],MATCH(Edges[[#This Row],[Vertex 2]],GroupVertices[Vertex],0)),1,1,"")</f>
        <v>3</v>
      </c>
    </row>
    <row r="755" spans="1:55" ht="15">
      <c r="A755" s="66" t="s">
        <v>303</v>
      </c>
      <c r="B755" s="66" t="s">
        <v>336</v>
      </c>
      <c r="C755" s="67" t="s">
        <v>3309</v>
      </c>
      <c r="D755" s="68">
        <v>4.4</v>
      </c>
      <c r="E755" s="69" t="s">
        <v>136</v>
      </c>
      <c r="F755" s="70">
        <v>30.4</v>
      </c>
      <c r="G755" s="67"/>
      <c r="H755" s="71"/>
      <c r="I755" s="72"/>
      <c r="J755" s="72"/>
      <c r="K755" s="34"/>
      <c r="L755" s="79">
        <v>755</v>
      </c>
      <c r="M755" s="79"/>
      <c r="N755" s="74"/>
      <c r="O755" s="81" t="s">
        <v>394</v>
      </c>
      <c r="P755" s="83">
        <v>43659.286157407405</v>
      </c>
      <c r="Q755" s="81" t="s">
        <v>592</v>
      </c>
      <c r="R755" s="81"/>
      <c r="S755" s="81"/>
      <c r="T755" s="81"/>
      <c r="U755" s="81"/>
      <c r="V755" s="85" t="s">
        <v>974</v>
      </c>
      <c r="W755" s="83">
        <v>43659.286157407405</v>
      </c>
      <c r="X755" s="85" t="s">
        <v>1312</v>
      </c>
      <c r="Y755" s="81"/>
      <c r="Z755" s="81"/>
      <c r="AA755" s="87" t="s">
        <v>1720</v>
      </c>
      <c r="AB755" s="81"/>
      <c r="AC755" s="81" t="b">
        <v>0</v>
      </c>
      <c r="AD755" s="81">
        <v>0</v>
      </c>
      <c r="AE755" s="87" t="s">
        <v>1832</v>
      </c>
      <c r="AF755" s="81" t="b">
        <v>1</v>
      </c>
      <c r="AG755" s="81" t="s">
        <v>1864</v>
      </c>
      <c r="AH755" s="81"/>
      <c r="AI755" s="87" t="s">
        <v>1870</v>
      </c>
      <c r="AJ755" s="81" t="b">
        <v>0</v>
      </c>
      <c r="AK755" s="81">
        <v>1</v>
      </c>
      <c r="AL755" s="87" t="s">
        <v>1416</v>
      </c>
      <c r="AM755" s="81" t="s">
        <v>1881</v>
      </c>
      <c r="AN755" s="81" t="b">
        <v>0</v>
      </c>
      <c r="AO755" s="87" t="s">
        <v>1416</v>
      </c>
      <c r="AP755" s="81" t="s">
        <v>176</v>
      </c>
      <c r="AQ755" s="81">
        <v>0</v>
      </c>
      <c r="AR755" s="81">
        <v>0</v>
      </c>
      <c r="AS755" s="81"/>
      <c r="AT755" s="81"/>
      <c r="AU755" s="81"/>
      <c r="AV755" s="81"/>
      <c r="AW755" s="81"/>
      <c r="AX755" s="81"/>
      <c r="AY755" s="81"/>
      <c r="AZ755" s="81"/>
      <c r="BA755">
        <v>4</v>
      </c>
      <c r="BB755" s="80" t="str">
        <f>REPLACE(INDEX(GroupVertices[Group],MATCH(Edges[[#This Row],[Vertex 1]],GroupVertices[Vertex],0)),1,1,"")</f>
        <v>1</v>
      </c>
      <c r="BC755" s="80" t="str">
        <f>REPLACE(INDEX(GroupVertices[Group],MATCH(Edges[[#This Row],[Vertex 2]],GroupVertices[Vertex],0)),1,1,"")</f>
        <v>3</v>
      </c>
    </row>
    <row r="756" spans="1:55" ht="15">
      <c r="A756" s="66" t="s">
        <v>303</v>
      </c>
      <c r="B756" s="66" t="s">
        <v>214</v>
      </c>
      <c r="C756" s="67" t="s">
        <v>3307</v>
      </c>
      <c r="D756" s="68">
        <v>3</v>
      </c>
      <c r="E756" s="69" t="s">
        <v>132</v>
      </c>
      <c r="F756" s="70">
        <v>35</v>
      </c>
      <c r="G756" s="67"/>
      <c r="H756" s="71"/>
      <c r="I756" s="72"/>
      <c r="J756" s="72"/>
      <c r="K756" s="34"/>
      <c r="L756" s="79">
        <v>756</v>
      </c>
      <c r="M756" s="79"/>
      <c r="N756" s="74"/>
      <c r="O756" s="81" t="s">
        <v>394</v>
      </c>
      <c r="P756" s="83">
        <v>43659.286157407405</v>
      </c>
      <c r="Q756" s="81" t="s">
        <v>592</v>
      </c>
      <c r="R756" s="81"/>
      <c r="S756" s="81"/>
      <c r="T756" s="81"/>
      <c r="U756" s="81"/>
      <c r="V756" s="85" t="s">
        <v>974</v>
      </c>
      <c r="W756" s="83">
        <v>43659.286157407405</v>
      </c>
      <c r="X756" s="85" t="s">
        <v>1312</v>
      </c>
      <c r="Y756" s="81"/>
      <c r="Z756" s="81"/>
      <c r="AA756" s="87" t="s">
        <v>1720</v>
      </c>
      <c r="AB756" s="81"/>
      <c r="AC756" s="81" t="b">
        <v>0</v>
      </c>
      <c r="AD756" s="81">
        <v>0</v>
      </c>
      <c r="AE756" s="87" t="s">
        <v>1832</v>
      </c>
      <c r="AF756" s="81" t="b">
        <v>1</v>
      </c>
      <c r="AG756" s="81" t="s">
        <v>1864</v>
      </c>
      <c r="AH756" s="81"/>
      <c r="AI756" s="87" t="s">
        <v>1870</v>
      </c>
      <c r="AJ756" s="81" t="b">
        <v>0</v>
      </c>
      <c r="AK756" s="81">
        <v>1</v>
      </c>
      <c r="AL756" s="87" t="s">
        <v>1416</v>
      </c>
      <c r="AM756" s="81" t="s">
        <v>1881</v>
      </c>
      <c r="AN756" s="81" t="b">
        <v>0</v>
      </c>
      <c r="AO756" s="87" t="s">
        <v>1416</v>
      </c>
      <c r="AP756" s="81" t="s">
        <v>176</v>
      </c>
      <c r="AQ756" s="81">
        <v>0</v>
      </c>
      <c r="AR756" s="81">
        <v>0</v>
      </c>
      <c r="AS756" s="81"/>
      <c r="AT756" s="81"/>
      <c r="AU756" s="81"/>
      <c r="AV756" s="81"/>
      <c r="AW756" s="81"/>
      <c r="AX756" s="81"/>
      <c r="AY756" s="81"/>
      <c r="AZ756" s="81"/>
      <c r="BA756">
        <v>1</v>
      </c>
      <c r="BB756" s="80" t="str">
        <f>REPLACE(INDEX(GroupVertices[Group],MATCH(Edges[[#This Row],[Vertex 1]],GroupVertices[Vertex],0)),1,1,"")</f>
        <v>1</v>
      </c>
      <c r="BC756" s="80" t="str">
        <f>REPLACE(INDEX(GroupVertices[Group],MATCH(Edges[[#This Row],[Vertex 2]],GroupVertices[Vertex],0)),1,1,"")</f>
        <v>3</v>
      </c>
    </row>
    <row r="757" spans="1:55" ht="15">
      <c r="A757" s="66" t="s">
        <v>337</v>
      </c>
      <c r="B757" s="66" t="s">
        <v>392</v>
      </c>
      <c r="C757" s="67" t="s">
        <v>3307</v>
      </c>
      <c r="D757" s="68">
        <v>3</v>
      </c>
      <c r="E757" s="69" t="s">
        <v>132</v>
      </c>
      <c r="F757" s="70">
        <v>35</v>
      </c>
      <c r="G757" s="67"/>
      <c r="H757" s="71"/>
      <c r="I757" s="72"/>
      <c r="J757" s="72"/>
      <c r="K757" s="34"/>
      <c r="L757" s="79">
        <v>757</v>
      </c>
      <c r="M757" s="79"/>
      <c r="N757" s="74"/>
      <c r="O757" s="81" t="s">
        <v>394</v>
      </c>
      <c r="P757" s="83">
        <v>43658.63358796296</v>
      </c>
      <c r="Q757" s="81" t="s">
        <v>593</v>
      </c>
      <c r="R757" s="85" t="s">
        <v>725</v>
      </c>
      <c r="S757" s="81" t="s">
        <v>746</v>
      </c>
      <c r="T757" s="81" t="s">
        <v>820</v>
      </c>
      <c r="U757" s="85" t="s">
        <v>861</v>
      </c>
      <c r="V757" s="85" t="s">
        <v>861</v>
      </c>
      <c r="W757" s="83">
        <v>43658.63358796296</v>
      </c>
      <c r="X757" s="85" t="s">
        <v>1313</v>
      </c>
      <c r="Y757" s="81"/>
      <c r="Z757" s="81"/>
      <c r="AA757" s="87" t="s">
        <v>1721</v>
      </c>
      <c r="AB757" s="81"/>
      <c r="AC757" s="81" t="b">
        <v>0</v>
      </c>
      <c r="AD757" s="81">
        <v>17</v>
      </c>
      <c r="AE757" s="87" t="s">
        <v>1832</v>
      </c>
      <c r="AF757" s="81" t="b">
        <v>0</v>
      </c>
      <c r="AG757" s="81" t="s">
        <v>1864</v>
      </c>
      <c r="AH757" s="81"/>
      <c r="AI757" s="87" t="s">
        <v>1832</v>
      </c>
      <c r="AJ757" s="81" t="b">
        <v>0</v>
      </c>
      <c r="AK757" s="81">
        <v>12</v>
      </c>
      <c r="AL757" s="87" t="s">
        <v>1832</v>
      </c>
      <c r="AM757" s="81" t="s">
        <v>1879</v>
      </c>
      <c r="AN757" s="81" t="b">
        <v>0</v>
      </c>
      <c r="AO757" s="87" t="s">
        <v>1721</v>
      </c>
      <c r="AP757" s="81" t="s">
        <v>1901</v>
      </c>
      <c r="AQ757" s="81">
        <v>0</v>
      </c>
      <c r="AR757" s="81">
        <v>0</v>
      </c>
      <c r="AS757" s="81"/>
      <c r="AT757" s="81"/>
      <c r="AU757" s="81"/>
      <c r="AV757" s="81"/>
      <c r="AW757" s="81"/>
      <c r="AX757" s="81"/>
      <c r="AY757" s="81"/>
      <c r="AZ757" s="81"/>
      <c r="BA757">
        <v>1</v>
      </c>
      <c r="BB757" s="80" t="str">
        <f>REPLACE(INDEX(GroupVertices[Group],MATCH(Edges[[#This Row],[Vertex 1]],GroupVertices[Vertex],0)),1,1,"")</f>
        <v>2</v>
      </c>
      <c r="BC757" s="80" t="str">
        <f>REPLACE(INDEX(GroupVertices[Group],MATCH(Edges[[#This Row],[Vertex 2]],GroupVertices[Vertex],0)),1,1,"")</f>
        <v>2</v>
      </c>
    </row>
    <row r="758" spans="1:55" ht="15">
      <c r="A758" s="66" t="s">
        <v>303</v>
      </c>
      <c r="B758" s="66" t="s">
        <v>392</v>
      </c>
      <c r="C758" s="67" t="s">
        <v>3307</v>
      </c>
      <c r="D758" s="68">
        <v>3</v>
      </c>
      <c r="E758" s="69" t="s">
        <v>132</v>
      </c>
      <c r="F758" s="70">
        <v>35</v>
      </c>
      <c r="G758" s="67"/>
      <c r="H758" s="71"/>
      <c r="I758" s="72"/>
      <c r="J758" s="72"/>
      <c r="K758" s="34"/>
      <c r="L758" s="79">
        <v>758</v>
      </c>
      <c r="M758" s="79"/>
      <c r="N758" s="74"/>
      <c r="O758" s="81" t="s">
        <v>394</v>
      </c>
      <c r="P758" s="83">
        <v>43659.468043981484</v>
      </c>
      <c r="Q758" s="81" t="s">
        <v>594</v>
      </c>
      <c r="R758" s="85" t="s">
        <v>725</v>
      </c>
      <c r="S758" s="81" t="s">
        <v>746</v>
      </c>
      <c r="T758" s="81" t="s">
        <v>360</v>
      </c>
      <c r="U758" s="81"/>
      <c r="V758" s="85" t="s">
        <v>974</v>
      </c>
      <c r="W758" s="83">
        <v>43659.468043981484</v>
      </c>
      <c r="X758" s="85" t="s">
        <v>1314</v>
      </c>
      <c r="Y758" s="81"/>
      <c r="Z758" s="81"/>
      <c r="AA758" s="87" t="s">
        <v>1722</v>
      </c>
      <c r="AB758" s="81"/>
      <c r="AC758" s="81" t="b">
        <v>0</v>
      </c>
      <c r="AD758" s="81">
        <v>0</v>
      </c>
      <c r="AE758" s="87" t="s">
        <v>1832</v>
      </c>
      <c r="AF758" s="81" t="b">
        <v>0</v>
      </c>
      <c r="AG758" s="81" t="s">
        <v>1864</v>
      </c>
      <c r="AH758" s="81"/>
      <c r="AI758" s="87" t="s">
        <v>1832</v>
      </c>
      <c r="AJ758" s="81" t="b">
        <v>0</v>
      </c>
      <c r="AK758" s="81">
        <v>12</v>
      </c>
      <c r="AL758" s="87" t="s">
        <v>1721</v>
      </c>
      <c r="AM758" s="81" t="s">
        <v>1879</v>
      </c>
      <c r="AN758" s="81" t="b">
        <v>0</v>
      </c>
      <c r="AO758" s="87" t="s">
        <v>1721</v>
      </c>
      <c r="AP758" s="81" t="s">
        <v>176</v>
      </c>
      <c r="AQ758" s="81">
        <v>0</v>
      </c>
      <c r="AR758" s="81">
        <v>0</v>
      </c>
      <c r="AS758" s="81"/>
      <c r="AT758" s="81"/>
      <c r="AU758" s="81"/>
      <c r="AV758" s="81"/>
      <c r="AW758" s="81"/>
      <c r="AX758" s="81"/>
      <c r="AY758" s="81"/>
      <c r="AZ758" s="81"/>
      <c r="BA758">
        <v>1</v>
      </c>
      <c r="BB758" s="80" t="str">
        <f>REPLACE(INDEX(GroupVertices[Group],MATCH(Edges[[#This Row],[Vertex 1]],GroupVertices[Vertex],0)),1,1,"")</f>
        <v>1</v>
      </c>
      <c r="BC758" s="80" t="str">
        <f>REPLACE(INDEX(GroupVertices[Group],MATCH(Edges[[#This Row],[Vertex 2]],GroupVertices[Vertex],0)),1,1,"")</f>
        <v>2</v>
      </c>
    </row>
    <row r="759" spans="1:55" ht="15">
      <c r="A759" s="66" t="s">
        <v>337</v>
      </c>
      <c r="B759" s="66" t="s">
        <v>393</v>
      </c>
      <c r="C759" s="67" t="s">
        <v>3307</v>
      </c>
      <c r="D759" s="68">
        <v>3</v>
      </c>
      <c r="E759" s="69" t="s">
        <v>132</v>
      </c>
      <c r="F759" s="70">
        <v>35</v>
      </c>
      <c r="G759" s="67"/>
      <c r="H759" s="71"/>
      <c r="I759" s="72"/>
      <c r="J759" s="72"/>
      <c r="K759" s="34"/>
      <c r="L759" s="79">
        <v>759</v>
      </c>
      <c r="M759" s="79"/>
      <c r="N759" s="74"/>
      <c r="O759" s="81" t="s">
        <v>394</v>
      </c>
      <c r="P759" s="83">
        <v>43658.63358796296</v>
      </c>
      <c r="Q759" s="81" t="s">
        <v>593</v>
      </c>
      <c r="R759" s="85" t="s">
        <v>725</v>
      </c>
      <c r="S759" s="81" t="s">
        <v>746</v>
      </c>
      <c r="T759" s="81" t="s">
        <v>820</v>
      </c>
      <c r="U759" s="85" t="s">
        <v>861</v>
      </c>
      <c r="V759" s="85" t="s">
        <v>861</v>
      </c>
      <c r="W759" s="83">
        <v>43658.63358796296</v>
      </c>
      <c r="X759" s="85" t="s">
        <v>1313</v>
      </c>
      <c r="Y759" s="81"/>
      <c r="Z759" s="81"/>
      <c r="AA759" s="87" t="s">
        <v>1721</v>
      </c>
      <c r="AB759" s="81"/>
      <c r="AC759" s="81" t="b">
        <v>0</v>
      </c>
      <c r="AD759" s="81">
        <v>17</v>
      </c>
      <c r="AE759" s="87" t="s">
        <v>1832</v>
      </c>
      <c r="AF759" s="81" t="b">
        <v>0</v>
      </c>
      <c r="AG759" s="81" t="s">
        <v>1864</v>
      </c>
      <c r="AH759" s="81"/>
      <c r="AI759" s="87" t="s">
        <v>1832</v>
      </c>
      <c r="AJ759" s="81" t="b">
        <v>0</v>
      </c>
      <c r="AK759" s="81">
        <v>12</v>
      </c>
      <c r="AL759" s="87" t="s">
        <v>1832</v>
      </c>
      <c r="AM759" s="81" t="s">
        <v>1879</v>
      </c>
      <c r="AN759" s="81" t="b">
        <v>0</v>
      </c>
      <c r="AO759" s="87" t="s">
        <v>1721</v>
      </c>
      <c r="AP759" s="81" t="s">
        <v>1901</v>
      </c>
      <c r="AQ759" s="81">
        <v>0</v>
      </c>
      <c r="AR759" s="81">
        <v>0</v>
      </c>
      <c r="AS759" s="81"/>
      <c r="AT759" s="81"/>
      <c r="AU759" s="81"/>
      <c r="AV759" s="81"/>
      <c r="AW759" s="81"/>
      <c r="AX759" s="81"/>
      <c r="AY759" s="81"/>
      <c r="AZ759" s="81"/>
      <c r="BA759">
        <v>1</v>
      </c>
      <c r="BB759" s="80" t="str">
        <f>REPLACE(INDEX(GroupVertices[Group],MATCH(Edges[[#This Row],[Vertex 1]],GroupVertices[Vertex],0)),1,1,"")</f>
        <v>2</v>
      </c>
      <c r="BC759" s="80" t="str">
        <f>REPLACE(INDEX(GroupVertices[Group],MATCH(Edges[[#This Row],[Vertex 2]],GroupVertices[Vertex],0)),1,1,"")</f>
        <v>2</v>
      </c>
    </row>
    <row r="760" spans="1:55" ht="15">
      <c r="A760" s="66" t="s">
        <v>303</v>
      </c>
      <c r="B760" s="66" t="s">
        <v>393</v>
      </c>
      <c r="C760" s="67" t="s">
        <v>3307</v>
      </c>
      <c r="D760" s="68">
        <v>3</v>
      </c>
      <c r="E760" s="69" t="s">
        <v>132</v>
      </c>
      <c r="F760" s="70">
        <v>35</v>
      </c>
      <c r="G760" s="67"/>
      <c r="H760" s="71"/>
      <c r="I760" s="72"/>
      <c r="J760" s="72"/>
      <c r="K760" s="34"/>
      <c r="L760" s="79">
        <v>760</v>
      </c>
      <c r="M760" s="79"/>
      <c r="N760" s="74"/>
      <c r="O760" s="81" t="s">
        <v>394</v>
      </c>
      <c r="P760" s="83">
        <v>43659.468043981484</v>
      </c>
      <c r="Q760" s="81" t="s">
        <v>594</v>
      </c>
      <c r="R760" s="85" t="s">
        <v>725</v>
      </c>
      <c r="S760" s="81" t="s">
        <v>746</v>
      </c>
      <c r="T760" s="81" t="s">
        <v>360</v>
      </c>
      <c r="U760" s="81"/>
      <c r="V760" s="85" t="s">
        <v>974</v>
      </c>
      <c r="W760" s="83">
        <v>43659.468043981484</v>
      </c>
      <c r="X760" s="85" t="s">
        <v>1314</v>
      </c>
      <c r="Y760" s="81"/>
      <c r="Z760" s="81"/>
      <c r="AA760" s="87" t="s">
        <v>1722</v>
      </c>
      <c r="AB760" s="81"/>
      <c r="AC760" s="81" t="b">
        <v>0</v>
      </c>
      <c r="AD760" s="81">
        <v>0</v>
      </c>
      <c r="AE760" s="87" t="s">
        <v>1832</v>
      </c>
      <c r="AF760" s="81" t="b">
        <v>0</v>
      </c>
      <c r="AG760" s="81" t="s">
        <v>1864</v>
      </c>
      <c r="AH760" s="81"/>
      <c r="AI760" s="87" t="s">
        <v>1832</v>
      </c>
      <c r="AJ760" s="81" t="b">
        <v>0</v>
      </c>
      <c r="AK760" s="81">
        <v>12</v>
      </c>
      <c r="AL760" s="87" t="s">
        <v>1721</v>
      </c>
      <c r="AM760" s="81" t="s">
        <v>1879</v>
      </c>
      <c r="AN760" s="81" t="b">
        <v>0</v>
      </c>
      <c r="AO760" s="87" t="s">
        <v>1721</v>
      </c>
      <c r="AP760" s="81" t="s">
        <v>176</v>
      </c>
      <c r="AQ760" s="81">
        <v>0</v>
      </c>
      <c r="AR760" s="81">
        <v>0</v>
      </c>
      <c r="AS760" s="81"/>
      <c r="AT760" s="81"/>
      <c r="AU760" s="81"/>
      <c r="AV760" s="81"/>
      <c r="AW760" s="81"/>
      <c r="AX760" s="81"/>
      <c r="AY760" s="81"/>
      <c r="AZ760" s="81"/>
      <c r="BA760">
        <v>1</v>
      </c>
      <c r="BB760" s="80" t="str">
        <f>REPLACE(INDEX(GroupVertices[Group],MATCH(Edges[[#This Row],[Vertex 1]],GroupVertices[Vertex],0)),1,1,"")</f>
        <v>1</v>
      </c>
      <c r="BC760" s="80" t="str">
        <f>REPLACE(INDEX(GroupVertices[Group],MATCH(Edges[[#This Row],[Vertex 2]],GroupVertices[Vertex],0)),1,1,"")</f>
        <v>2</v>
      </c>
    </row>
    <row r="761" spans="1:55" ht="15">
      <c r="A761" s="66" t="s">
        <v>337</v>
      </c>
      <c r="B761" s="66" t="s">
        <v>337</v>
      </c>
      <c r="C761" s="67" t="s">
        <v>3310</v>
      </c>
      <c r="D761" s="68">
        <v>3.9333333333333336</v>
      </c>
      <c r="E761" s="69" t="s">
        <v>136</v>
      </c>
      <c r="F761" s="70">
        <v>31.933333333333334</v>
      </c>
      <c r="G761" s="67"/>
      <c r="H761" s="71"/>
      <c r="I761" s="72"/>
      <c r="J761" s="72"/>
      <c r="K761" s="34"/>
      <c r="L761" s="79">
        <v>761</v>
      </c>
      <c r="M761" s="79"/>
      <c r="N761" s="74"/>
      <c r="O761" s="81" t="s">
        <v>176</v>
      </c>
      <c r="P761" s="83">
        <v>43641.750451388885</v>
      </c>
      <c r="Q761" s="81" t="s">
        <v>595</v>
      </c>
      <c r="R761" s="85" t="s">
        <v>687</v>
      </c>
      <c r="S761" s="81" t="s">
        <v>746</v>
      </c>
      <c r="T761" s="81" t="s">
        <v>807</v>
      </c>
      <c r="U761" s="81"/>
      <c r="V761" s="85" t="s">
        <v>1005</v>
      </c>
      <c r="W761" s="83">
        <v>43641.750451388885</v>
      </c>
      <c r="X761" s="85" t="s">
        <v>1315</v>
      </c>
      <c r="Y761" s="81"/>
      <c r="Z761" s="81"/>
      <c r="AA761" s="87" t="s">
        <v>1723</v>
      </c>
      <c r="AB761" s="81"/>
      <c r="AC761" s="81" t="b">
        <v>0</v>
      </c>
      <c r="AD761" s="81">
        <v>36</v>
      </c>
      <c r="AE761" s="87" t="s">
        <v>1832</v>
      </c>
      <c r="AF761" s="81" t="b">
        <v>0</v>
      </c>
      <c r="AG761" s="81" t="s">
        <v>1864</v>
      </c>
      <c r="AH761" s="81"/>
      <c r="AI761" s="87" t="s">
        <v>1832</v>
      </c>
      <c r="AJ761" s="81" t="b">
        <v>0</v>
      </c>
      <c r="AK761" s="81">
        <v>34</v>
      </c>
      <c r="AL761" s="87" t="s">
        <v>1832</v>
      </c>
      <c r="AM761" s="81" t="s">
        <v>1900</v>
      </c>
      <c r="AN761" s="81" t="b">
        <v>0</v>
      </c>
      <c r="AO761" s="87" t="s">
        <v>1723</v>
      </c>
      <c r="AP761" s="81" t="s">
        <v>1901</v>
      </c>
      <c r="AQ761" s="81">
        <v>0</v>
      </c>
      <c r="AR761" s="81">
        <v>0</v>
      </c>
      <c r="AS761" s="81"/>
      <c r="AT761" s="81"/>
      <c r="AU761" s="81"/>
      <c r="AV761" s="81"/>
      <c r="AW761" s="81"/>
      <c r="AX761" s="81"/>
      <c r="AY761" s="81"/>
      <c r="AZ761" s="81"/>
      <c r="BA761">
        <v>3</v>
      </c>
      <c r="BB761" s="80" t="str">
        <f>REPLACE(INDEX(GroupVertices[Group],MATCH(Edges[[#This Row],[Vertex 1]],GroupVertices[Vertex],0)),1,1,"")</f>
        <v>2</v>
      </c>
      <c r="BC761" s="80" t="str">
        <f>REPLACE(INDEX(GroupVertices[Group],MATCH(Edges[[#This Row],[Vertex 2]],GroupVertices[Vertex],0)),1,1,"")</f>
        <v>2</v>
      </c>
    </row>
    <row r="762" spans="1:55" ht="15">
      <c r="A762" s="66" t="s">
        <v>337</v>
      </c>
      <c r="B762" s="66" t="s">
        <v>337</v>
      </c>
      <c r="C762" s="67" t="s">
        <v>3310</v>
      </c>
      <c r="D762" s="68">
        <v>3.9333333333333336</v>
      </c>
      <c r="E762" s="69" t="s">
        <v>136</v>
      </c>
      <c r="F762" s="70">
        <v>31.933333333333334</v>
      </c>
      <c r="G762" s="67"/>
      <c r="H762" s="71"/>
      <c r="I762" s="72"/>
      <c r="J762" s="72"/>
      <c r="K762" s="34"/>
      <c r="L762" s="79">
        <v>762</v>
      </c>
      <c r="M762" s="79"/>
      <c r="N762" s="74"/>
      <c r="O762" s="81" t="s">
        <v>176</v>
      </c>
      <c r="P762" s="83">
        <v>43650.66711805556</v>
      </c>
      <c r="Q762" s="81" t="s">
        <v>596</v>
      </c>
      <c r="R762" s="85" t="s">
        <v>726</v>
      </c>
      <c r="S762" s="81" t="s">
        <v>746</v>
      </c>
      <c r="T762" s="81" t="s">
        <v>821</v>
      </c>
      <c r="U762" s="81"/>
      <c r="V762" s="85" t="s">
        <v>1005</v>
      </c>
      <c r="W762" s="83">
        <v>43650.66711805556</v>
      </c>
      <c r="X762" s="85" t="s">
        <v>1316</v>
      </c>
      <c r="Y762" s="81"/>
      <c r="Z762" s="81"/>
      <c r="AA762" s="87" t="s">
        <v>1724</v>
      </c>
      <c r="AB762" s="81"/>
      <c r="AC762" s="81" t="b">
        <v>0</v>
      </c>
      <c r="AD762" s="81">
        <v>8</v>
      </c>
      <c r="AE762" s="87" t="s">
        <v>1832</v>
      </c>
      <c r="AF762" s="81" t="b">
        <v>0</v>
      </c>
      <c r="AG762" s="81" t="s">
        <v>1864</v>
      </c>
      <c r="AH762" s="81"/>
      <c r="AI762" s="87" t="s">
        <v>1832</v>
      </c>
      <c r="AJ762" s="81" t="b">
        <v>0</v>
      </c>
      <c r="AK762" s="81">
        <v>4</v>
      </c>
      <c r="AL762" s="87" t="s">
        <v>1832</v>
      </c>
      <c r="AM762" s="81" t="s">
        <v>1900</v>
      </c>
      <c r="AN762" s="81" t="b">
        <v>0</v>
      </c>
      <c r="AO762" s="87" t="s">
        <v>1724</v>
      </c>
      <c r="AP762" s="81" t="s">
        <v>1901</v>
      </c>
      <c r="AQ762" s="81">
        <v>0</v>
      </c>
      <c r="AR762" s="81">
        <v>0</v>
      </c>
      <c r="AS762" s="81"/>
      <c r="AT762" s="81"/>
      <c r="AU762" s="81"/>
      <c r="AV762" s="81"/>
      <c r="AW762" s="81"/>
      <c r="AX762" s="81"/>
      <c r="AY762" s="81"/>
      <c r="AZ762" s="81"/>
      <c r="BA762">
        <v>3</v>
      </c>
      <c r="BB762" s="80" t="str">
        <f>REPLACE(INDEX(GroupVertices[Group],MATCH(Edges[[#This Row],[Vertex 1]],GroupVertices[Vertex],0)),1,1,"")</f>
        <v>2</v>
      </c>
      <c r="BC762" s="80" t="str">
        <f>REPLACE(INDEX(GroupVertices[Group],MATCH(Edges[[#This Row],[Vertex 2]],GroupVertices[Vertex],0)),1,1,"")</f>
        <v>2</v>
      </c>
    </row>
    <row r="763" spans="1:55" ht="15">
      <c r="A763" s="66" t="s">
        <v>337</v>
      </c>
      <c r="B763" s="66" t="s">
        <v>303</v>
      </c>
      <c r="C763" s="67" t="s">
        <v>3307</v>
      </c>
      <c r="D763" s="68">
        <v>3</v>
      </c>
      <c r="E763" s="69" t="s">
        <v>132</v>
      </c>
      <c r="F763" s="70">
        <v>35</v>
      </c>
      <c r="G763" s="67"/>
      <c r="H763" s="71"/>
      <c r="I763" s="72"/>
      <c r="J763" s="72"/>
      <c r="K763" s="34"/>
      <c r="L763" s="79">
        <v>763</v>
      </c>
      <c r="M763" s="79"/>
      <c r="N763" s="74"/>
      <c r="O763" s="81" t="s">
        <v>394</v>
      </c>
      <c r="P763" s="83">
        <v>43634.42099537037</v>
      </c>
      <c r="Q763" s="81" t="s">
        <v>597</v>
      </c>
      <c r="R763" s="85" t="s">
        <v>687</v>
      </c>
      <c r="S763" s="81" t="s">
        <v>746</v>
      </c>
      <c r="T763" s="81" t="s">
        <v>807</v>
      </c>
      <c r="U763" s="81"/>
      <c r="V763" s="85" t="s">
        <v>1005</v>
      </c>
      <c r="W763" s="83">
        <v>43634.42099537037</v>
      </c>
      <c r="X763" s="85" t="s">
        <v>1317</v>
      </c>
      <c r="Y763" s="81"/>
      <c r="Z763" s="81"/>
      <c r="AA763" s="87" t="s">
        <v>1725</v>
      </c>
      <c r="AB763" s="81"/>
      <c r="AC763" s="81" t="b">
        <v>0</v>
      </c>
      <c r="AD763" s="81">
        <v>136</v>
      </c>
      <c r="AE763" s="87" t="s">
        <v>1832</v>
      </c>
      <c r="AF763" s="81" t="b">
        <v>0</v>
      </c>
      <c r="AG763" s="81" t="s">
        <v>1864</v>
      </c>
      <c r="AH763" s="81"/>
      <c r="AI763" s="87" t="s">
        <v>1832</v>
      </c>
      <c r="AJ763" s="81" t="b">
        <v>0</v>
      </c>
      <c r="AK763" s="81">
        <v>90</v>
      </c>
      <c r="AL763" s="87" t="s">
        <v>1832</v>
      </c>
      <c r="AM763" s="81" t="s">
        <v>1879</v>
      </c>
      <c r="AN763" s="81" t="b">
        <v>0</v>
      </c>
      <c r="AO763" s="87" t="s">
        <v>1725</v>
      </c>
      <c r="AP763" s="81" t="s">
        <v>1901</v>
      </c>
      <c r="AQ763" s="81">
        <v>0</v>
      </c>
      <c r="AR763" s="81">
        <v>0</v>
      </c>
      <c r="AS763" s="81"/>
      <c r="AT763" s="81"/>
      <c r="AU763" s="81"/>
      <c r="AV763" s="81"/>
      <c r="AW763" s="81"/>
      <c r="AX763" s="81"/>
      <c r="AY763" s="81"/>
      <c r="AZ763" s="81"/>
      <c r="BA763">
        <v>1</v>
      </c>
      <c r="BB763" s="80" t="str">
        <f>REPLACE(INDEX(GroupVertices[Group],MATCH(Edges[[#This Row],[Vertex 1]],GroupVertices[Vertex],0)),1,1,"")</f>
        <v>2</v>
      </c>
      <c r="BC763" s="80" t="str">
        <f>REPLACE(INDEX(GroupVertices[Group],MATCH(Edges[[#This Row],[Vertex 2]],GroupVertices[Vertex],0)),1,1,"")</f>
        <v>1</v>
      </c>
    </row>
    <row r="764" spans="1:55" ht="15">
      <c r="A764" s="66" t="s">
        <v>337</v>
      </c>
      <c r="B764" s="66" t="s">
        <v>337</v>
      </c>
      <c r="C764" s="67" t="s">
        <v>3310</v>
      </c>
      <c r="D764" s="68">
        <v>3.9333333333333336</v>
      </c>
      <c r="E764" s="69" t="s">
        <v>136</v>
      </c>
      <c r="F764" s="70">
        <v>31.933333333333334</v>
      </c>
      <c r="G764" s="67"/>
      <c r="H764" s="71"/>
      <c r="I764" s="72"/>
      <c r="J764" s="72"/>
      <c r="K764" s="34"/>
      <c r="L764" s="79">
        <v>764</v>
      </c>
      <c r="M764" s="79"/>
      <c r="N764" s="74"/>
      <c r="O764" s="81" t="s">
        <v>176</v>
      </c>
      <c r="P764" s="83">
        <v>43654.667175925926</v>
      </c>
      <c r="Q764" s="81" t="s">
        <v>598</v>
      </c>
      <c r="R764" s="85" t="s">
        <v>687</v>
      </c>
      <c r="S764" s="81" t="s">
        <v>746</v>
      </c>
      <c r="T764" s="81" t="s">
        <v>822</v>
      </c>
      <c r="U764" s="81"/>
      <c r="V764" s="85" t="s">
        <v>1005</v>
      </c>
      <c r="W764" s="83">
        <v>43654.667175925926</v>
      </c>
      <c r="X764" s="85" t="s">
        <v>1318</v>
      </c>
      <c r="Y764" s="81"/>
      <c r="Z764" s="81"/>
      <c r="AA764" s="87" t="s">
        <v>1726</v>
      </c>
      <c r="AB764" s="81"/>
      <c r="AC764" s="81" t="b">
        <v>0</v>
      </c>
      <c r="AD764" s="81">
        <v>55</v>
      </c>
      <c r="AE764" s="87" t="s">
        <v>1832</v>
      </c>
      <c r="AF764" s="81" t="b">
        <v>0</v>
      </c>
      <c r="AG764" s="81" t="s">
        <v>1864</v>
      </c>
      <c r="AH764" s="81"/>
      <c r="AI764" s="87" t="s">
        <v>1832</v>
      </c>
      <c r="AJ764" s="81" t="b">
        <v>0</v>
      </c>
      <c r="AK764" s="81">
        <v>33</v>
      </c>
      <c r="AL764" s="87" t="s">
        <v>1832</v>
      </c>
      <c r="AM764" s="81" t="s">
        <v>1900</v>
      </c>
      <c r="AN764" s="81" t="b">
        <v>0</v>
      </c>
      <c r="AO764" s="87" t="s">
        <v>1726</v>
      </c>
      <c r="AP764" s="81" t="s">
        <v>1901</v>
      </c>
      <c r="AQ764" s="81">
        <v>0</v>
      </c>
      <c r="AR764" s="81">
        <v>0</v>
      </c>
      <c r="AS764" s="81"/>
      <c r="AT764" s="81"/>
      <c r="AU764" s="81"/>
      <c r="AV764" s="81"/>
      <c r="AW764" s="81"/>
      <c r="AX764" s="81"/>
      <c r="AY764" s="81"/>
      <c r="AZ764" s="81"/>
      <c r="BA764">
        <v>3</v>
      </c>
      <c r="BB764" s="80" t="str">
        <f>REPLACE(INDEX(GroupVertices[Group],MATCH(Edges[[#This Row],[Vertex 1]],GroupVertices[Vertex],0)),1,1,"")</f>
        <v>2</v>
      </c>
      <c r="BC764" s="80" t="str">
        <f>REPLACE(INDEX(GroupVertices[Group],MATCH(Edges[[#This Row],[Vertex 2]],GroupVertices[Vertex],0)),1,1,"")</f>
        <v>2</v>
      </c>
    </row>
    <row r="765" spans="1:55" ht="15">
      <c r="A765" s="66" t="s">
        <v>303</v>
      </c>
      <c r="B765" s="66" t="s">
        <v>337</v>
      </c>
      <c r="C765" s="67" t="s">
        <v>3318</v>
      </c>
      <c r="D765" s="68">
        <v>7.666666666666667</v>
      </c>
      <c r="E765" s="69" t="s">
        <v>136</v>
      </c>
      <c r="F765" s="70">
        <v>19.666666666666664</v>
      </c>
      <c r="G765" s="67"/>
      <c r="H765" s="71"/>
      <c r="I765" s="72"/>
      <c r="J765" s="72"/>
      <c r="K765" s="34"/>
      <c r="L765" s="79">
        <v>765</v>
      </c>
      <c r="M765" s="79"/>
      <c r="N765" s="74"/>
      <c r="O765" s="81" t="s">
        <v>394</v>
      </c>
      <c r="P765" s="83">
        <v>43646.413310185184</v>
      </c>
      <c r="Q765" s="81" t="s">
        <v>400</v>
      </c>
      <c r="R765" s="81"/>
      <c r="S765" s="81"/>
      <c r="T765" s="81" t="s">
        <v>776</v>
      </c>
      <c r="U765" s="81"/>
      <c r="V765" s="85" t="s">
        <v>974</v>
      </c>
      <c r="W765" s="83">
        <v>43646.413310185184</v>
      </c>
      <c r="X765" s="85" t="s">
        <v>1157</v>
      </c>
      <c r="Y765" s="81"/>
      <c r="Z765" s="81"/>
      <c r="AA765" s="87" t="s">
        <v>1565</v>
      </c>
      <c r="AB765" s="81"/>
      <c r="AC765" s="81" t="b">
        <v>0</v>
      </c>
      <c r="AD765" s="81">
        <v>0</v>
      </c>
      <c r="AE765" s="87" t="s">
        <v>1832</v>
      </c>
      <c r="AF765" s="81" t="b">
        <v>0</v>
      </c>
      <c r="AG765" s="81" t="s">
        <v>1864</v>
      </c>
      <c r="AH765" s="81"/>
      <c r="AI765" s="87" t="s">
        <v>1832</v>
      </c>
      <c r="AJ765" s="81" t="b">
        <v>0</v>
      </c>
      <c r="AK765" s="81">
        <v>11</v>
      </c>
      <c r="AL765" s="87" t="s">
        <v>1564</v>
      </c>
      <c r="AM765" s="81" t="s">
        <v>1881</v>
      </c>
      <c r="AN765" s="81" t="b">
        <v>0</v>
      </c>
      <c r="AO765" s="87" t="s">
        <v>1564</v>
      </c>
      <c r="AP765" s="81" t="s">
        <v>176</v>
      </c>
      <c r="AQ765" s="81">
        <v>0</v>
      </c>
      <c r="AR765" s="81">
        <v>0</v>
      </c>
      <c r="AS765" s="81"/>
      <c r="AT765" s="81"/>
      <c r="AU765" s="81"/>
      <c r="AV765" s="81"/>
      <c r="AW765" s="81"/>
      <c r="AX765" s="81"/>
      <c r="AY765" s="81"/>
      <c r="AZ765" s="81"/>
      <c r="BA765">
        <v>11</v>
      </c>
      <c r="BB765" s="80" t="str">
        <f>REPLACE(INDEX(GroupVertices[Group],MATCH(Edges[[#This Row],[Vertex 1]],GroupVertices[Vertex],0)),1,1,"")</f>
        <v>1</v>
      </c>
      <c r="BC765" s="80" t="str">
        <f>REPLACE(INDEX(GroupVertices[Group],MATCH(Edges[[#This Row],[Vertex 2]],GroupVertices[Vertex],0)),1,1,"")</f>
        <v>2</v>
      </c>
    </row>
    <row r="766" spans="1:55" ht="15">
      <c r="A766" s="66" t="s">
        <v>303</v>
      </c>
      <c r="B766" s="66" t="s">
        <v>337</v>
      </c>
      <c r="C766" s="67" t="s">
        <v>3318</v>
      </c>
      <c r="D766" s="68">
        <v>7.666666666666667</v>
      </c>
      <c r="E766" s="69" t="s">
        <v>136</v>
      </c>
      <c r="F766" s="70">
        <v>19.666666666666664</v>
      </c>
      <c r="G766" s="67"/>
      <c r="H766" s="71"/>
      <c r="I766" s="72"/>
      <c r="J766" s="72"/>
      <c r="K766" s="34"/>
      <c r="L766" s="79">
        <v>766</v>
      </c>
      <c r="M766" s="79"/>
      <c r="N766" s="74"/>
      <c r="O766" s="81" t="s">
        <v>394</v>
      </c>
      <c r="P766" s="83">
        <v>43649.76054398148</v>
      </c>
      <c r="Q766" s="81" t="s">
        <v>599</v>
      </c>
      <c r="R766" s="85" t="s">
        <v>687</v>
      </c>
      <c r="S766" s="81" t="s">
        <v>746</v>
      </c>
      <c r="T766" s="81"/>
      <c r="U766" s="81"/>
      <c r="V766" s="85" t="s">
        <v>974</v>
      </c>
      <c r="W766" s="83">
        <v>43649.76054398148</v>
      </c>
      <c r="X766" s="85" t="s">
        <v>1319</v>
      </c>
      <c r="Y766" s="81"/>
      <c r="Z766" s="81"/>
      <c r="AA766" s="87" t="s">
        <v>1727</v>
      </c>
      <c r="AB766" s="81"/>
      <c r="AC766" s="81" t="b">
        <v>0</v>
      </c>
      <c r="AD766" s="81">
        <v>0</v>
      </c>
      <c r="AE766" s="87" t="s">
        <v>1832</v>
      </c>
      <c r="AF766" s="81" t="b">
        <v>0</v>
      </c>
      <c r="AG766" s="81" t="s">
        <v>1864</v>
      </c>
      <c r="AH766" s="81"/>
      <c r="AI766" s="87" t="s">
        <v>1832</v>
      </c>
      <c r="AJ766" s="81" t="b">
        <v>0</v>
      </c>
      <c r="AK766" s="81">
        <v>34</v>
      </c>
      <c r="AL766" s="87" t="s">
        <v>1723</v>
      </c>
      <c r="AM766" s="81" t="s">
        <v>1881</v>
      </c>
      <c r="AN766" s="81" t="b">
        <v>0</v>
      </c>
      <c r="AO766" s="87" t="s">
        <v>1723</v>
      </c>
      <c r="AP766" s="81" t="s">
        <v>176</v>
      </c>
      <c r="AQ766" s="81">
        <v>0</v>
      </c>
      <c r="AR766" s="81">
        <v>0</v>
      </c>
      <c r="AS766" s="81"/>
      <c r="AT766" s="81"/>
      <c r="AU766" s="81"/>
      <c r="AV766" s="81"/>
      <c r="AW766" s="81"/>
      <c r="AX766" s="81"/>
      <c r="AY766" s="81"/>
      <c r="AZ766" s="81"/>
      <c r="BA766">
        <v>11</v>
      </c>
      <c r="BB766" s="80" t="str">
        <f>REPLACE(INDEX(GroupVertices[Group],MATCH(Edges[[#This Row],[Vertex 1]],GroupVertices[Vertex],0)),1,1,"")</f>
        <v>1</v>
      </c>
      <c r="BC766" s="80" t="str">
        <f>REPLACE(INDEX(GroupVertices[Group],MATCH(Edges[[#This Row],[Vertex 2]],GroupVertices[Vertex],0)),1,1,"")</f>
        <v>2</v>
      </c>
    </row>
    <row r="767" spans="1:55" ht="15">
      <c r="A767" s="66" t="s">
        <v>303</v>
      </c>
      <c r="B767" s="66" t="s">
        <v>337</v>
      </c>
      <c r="C767" s="67" t="s">
        <v>3318</v>
      </c>
      <c r="D767" s="68">
        <v>7.666666666666667</v>
      </c>
      <c r="E767" s="69" t="s">
        <v>136</v>
      </c>
      <c r="F767" s="70">
        <v>19.666666666666664</v>
      </c>
      <c r="G767" s="67"/>
      <c r="H767" s="71"/>
      <c r="I767" s="72"/>
      <c r="J767" s="72"/>
      <c r="K767" s="34"/>
      <c r="L767" s="79">
        <v>767</v>
      </c>
      <c r="M767" s="79"/>
      <c r="N767" s="74"/>
      <c r="O767" s="81" t="s">
        <v>394</v>
      </c>
      <c r="P767" s="83">
        <v>43651.36101851852</v>
      </c>
      <c r="Q767" s="81" t="s">
        <v>423</v>
      </c>
      <c r="R767" s="81"/>
      <c r="S767" s="81"/>
      <c r="T767" s="81"/>
      <c r="U767" s="81"/>
      <c r="V767" s="85" t="s">
        <v>974</v>
      </c>
      <c r="W767" s="83">
        <v>43651.36101851852</v>
      </c>
      <c r="X767" s="85" t="s">
        <v>1206</v>
      </c>
      <c r="Y767" s="81"/>
      <c r="Z767" s="81"/>
      <c r="AA767" s="87" t="s">
        <v>1614</v>
      </c>
      <c r="AB767" s="81"/>
      <c r="AC767" s="81" t="b">
        <v>0</v>
      </c>
      <c r="AD767" s="81">
        <v>0</v>
      </c>
      <c r="AE767" s="87" t="s">
        <v>1832</v>
      </c>
      <c r="AF767" s="81" t="b">
        <v>0</v>
      </c>
      <c r="AG767" s="81" t="s">
        <v>1864</v>
      </c>
      <c r="AH767" s="81"/>
      <c r="AI767" s="87" t="s">
        <v>1832</v>
      </c>
      <c r="AJ767" s="81" t="b">
        <v>0</v>
      </c>
      <c r="AK767" s="81">
        <v>7</v>
      </c>
      <c r="AL767" s="87" t="s">
        <v>1612</v>
      </c>
      <c r="AM767" s="81" t="s">
        <v>1881</v>
      </c>
      <c r="AN767" s="81" t="b">
        <v>0</v>
      </c>
      <c r="AO767" s="87" t="s">
        <v>1612</v>
      </c>
      <c r="AP767" s="81" t="s">
        <v>176</v>
      </c>
      <c r="AQ767" s="81">
        <v>0</v>
      </c>
      <c r="AR767" s="81">
        <v>0</v>
      </c>
      <c r="AS767" s="81"/>
      <c r="AT767" s="81"/>
      <c r="AU767" s="81"/>
      <c r="AV767" s="81"/>
      <c r="AW767" s="81"/>
      <c r="AX767" s="81"/>
      <c r="AY767" s="81"/>
      <c r="AZ767" s="81"/>
      <c r="BA767">
        <v>11</v>
      </c>
      <c r="BB767" s="80" t="str">
        <f>REPLACE(INDEX(GroupVertices[Group],MATCH(Edges[[#This Row],[Vertex 1]],GroupVertices[Vertex],0)),1,1,"")</f>
        <v>1</v>
      </c>
      <c r="BC767" s="80" t="str">
        <f>REPLACE(INDEX(GroupVertices[Group],MATCH(Edges[[#This Row],[Vertex 2]],GroupVertices[Vertex],0)),1,1,"")</f>
        <v>2</v>
      </c>
    </row>
    <row r="768" spans="1:55" ht="15">
      <c r="A768" s="66" t="s">
        <v>303</v>
      </c>
      <c r="B768" s="66" t="s">
        <v>337</v>
      </c>
      <c r="C768" s="67" t="s">
        <v>3318</v>
      </c>
      <c r="D768" s="68">
        <v>7.666666666666667</v>
      </c>
      <c r="E768" s="69" t="s">
        <v>136</v>
      </c>
      <c r="F768" s="70">
        <v>19.666666666666664</v>
      </c>
      <c r="G768" s="67"/>
      <c r="H768" s="71"/>
      <c r="I768" s="72"/>
      <c r="J768" s="72"/>
      <c r="K768" s="34"/>
      <c r="L768" s="79">
        <v>768</v>
      </c>
      <c r="M768" s="79"/>
      <c r="N768" s="74"/>
      <c r="O768" s="81" t="s">
        <v>394</v>
      </c>
      <c r="P768" s="83">
        <v>43651.53984953704</v>
      </c>
      <c r="Q768" s="81" t="s">
        <v>523</v>
      </c>
      <c r="R768" s="81"/>
      <c r="S768" s="81"/>
      <c r="T768" s="81"/>
      <c r="U768" s="81"/>
      <c r="V768" s="85" t="s">
        <v>974</v>
      </c>
      <c r="W768" s="83">
        <v>43651.53984953704</v>
      </c>
      <c r="X768" s="85" t="s">
        <v>1210</v>
      </c>
      <c r="Y768" s="81"/>
      <c r="Z768" s="81"/>
      <c r="AA768" s="87" t="s">
        <v>1618</v>
      </c>
      <c r="AB768" s="87" t="s">
        <v>1615</v>
      </c>
      <c r="AC768" s="81" t="b">
        <v>0</v>
      </c>
      <c r="AD768" s="81">
        <v>0</v>
      </c>
      <c r="AE768" s="87" t="s">
        <v>1857</v>
      </c>
      <c r="AF768" s="81" t="b">
        <v>0</v>
      </c>
      <c r="AG768" s="81" t="s">
        <v>1864</v>
      </c>
      <c r="AH768" s="81"/>
      <c r="AI768" s="87" t="s">
        <v>1832</v>
      </c>
      <c r="AJ768" s="81" t="b">
        <v>0</v>
      </c>
      <c r="AK768" s="81">
        <v>0</v>
      </c>
      <c r="AL768" s="87" t="s">
        <v>1832</v>
      </c>
      <c r="AM768" s="81" t="s">
        <v>1881</v>
      </c>
      <c r="AN768" s="81" t="b">
        <v>0</v>
      </c>
      <c r="AO768" s="87" t="s">
        <v>1615</v>
      </c>
      <c r="AP768" s="81" t="s">
        <v>176</v>
      </c>
      <c r="AQ768" s="81">
        <v>0</v>
      </c>
      <c r="AR768" s="81">
        <v>0</v>
      </c>
      <c r="AS768" s="81"/>
      <c r="AT768" s="81"/>
      <c r="AU768" s="81"/>
      <c r="AV768" s="81"/>
      <c r="AW768" s="81"/>
      <c r="AX768" s="81"/>
      <c r="AY768" s="81"/>
      <c r="AZ768" s="81"/>
      <c r="BA768">
        <v>11</v>
      </c>
      <c r="BB768" s="80" t="str">
        <f>REPLACE(INDEX(GroupVertices[Group],MATCH(Edges[[#This Row],[Vertex 1]],GroupVertices[Vertex],0)),1,1,"")</f>
        <v>1</v>
      </c>
      <c r="BC768" s="80" t="str">
        <f>REPLACE(INDEX(GroupVertices[Group],MATCH(Edges[[#This Row],[Vertex 2]],GroupVertices[Vertex],0)),1,1,"")</f>
        <v>2</v>
      </c>
    </row>
    <row r="769" spans="1:55" ht="15">
      <c r="A769" s="66" t="s">
        <v>303</v>
      </c>
      <c r="B769" s="66" t="s">
        <v>337</v>
      </c>
      <c r="C769" s="67" t="s">
        <v>3318</v>
      </c>
      <c r="D769" s="68">
        <v>7.666666666666667</v>
      </c>
      <c r="E769" s="69" t="s">
        <v>136</v>
      </c>
      <c r="F769" s="70">
        <v>19.666666666666664</v>
      </c>
      <c r="G769" s="67"/>
      <c r="H769" s="71"/>
      <c r="I769" s="72"/>
      <c r="J769" s="72"/>
      <c r="K769" s="34"/>
      <c r="L769" s="79">
        <v>769</v>
      </c>
      <c r="M769" s="79"/>
      <c r="N769" s="74"/>
      <c r="O769" s="81" t="s">
        <v>394</v>
      </c>
      <c r="P769" s="83">
        <v>43651.55732638889</v>
      </c>
      <c r="Q769" s="81" t="s">
        <v>524</v>
      </c>
      <c r="R769" s="81"/>
      <c r="S769" s="81"/>
      <c r="T769" s="81"/>
      <c r="U769" s="81"/>
      <c r="V769" s="85" t="s">
        <v>974</v>
      </c>
      <c r="W769" s="83">
        <v>43651.55732638889</v>
      </c>
      <c r="X769" s="85" t="s">
        <v>1211</v>
      </c>
      <c r="Y769" s="81"/>
      <c r="Z769" s="81"/>
      <c r="AA769" s="87" t="s">
        <v>1619</v>
      </c>
      <c r="AB769" s="87" t="s">
        <v>1616</v>
      </c>
      <c r="AC769" s="81" t="b">
        <v>0</v>
      </c>
      <c r="AD769" s="81">
        <v>1</v>
      </c>
      <c r="AE769" s="87" t="s">
        <v>1857</v>
      </c>
      <c r="AF769" s="81" t="b">
        <v>0</v>
      </c>
      <c r="AG769" s="81" t="s">
        <v>1864</v>
      </c>
      <c r="AH769" s="81"/>
      <c r="AI769" s="87" t="s">
        <v>1832</v>
      </c>
      <c r="AJ769" s="81" t="b">
        <v>0</v>
      </c>
      <c r="AK769" s="81">
        <v>0</v>
      </c>
      <c r="AL769" s="87" t="s">
        <v>1832</v>
      </c>
      <c r="AM769" s="81" t="s">
        <v>1879</v>
      </c>
      <c r="AN769" s="81" t="b">
        <v>0</v>
      </c>
      <c r="AO769" s="87" t="s">
        <v>1616</v>
      </c>
      <c r="AP769" s="81" t="s">
        <v>176</v>
      </c>
      <c r="AQ769" s="81">
        <v>0</v>
      </c>
      <c r="AR769" s="81">
        <v>0</v>
      </c>
      <c r="AS769" s="81"/>
      <c r="AT769" s="81"/>
      <c r="AU769" s="81"/>
      <c r="AV769" s="81"/>
      <c r="AW769" s="81"/>
      <c r="AX769" s="81"/>
      <c r="AY769" s="81"/>
      <c r="AZ769" s="81"/>
      <c r="BA769">
        <v>11</v>
      </c>
      <c r="BB769" s="80" t="str">
        <f>REPLACE(INDEX(GroupVertices[Group],MATCH(Edges[[#This Row],[Vertex 1]],GroupVertices[Vertex],0)),1,1,"")</f>
        <v>1</v>
      </c>
      <c r="BC769" s="80" t="str">
        <f>REPLACE(INDEX(GroupVertices[Group],MATCH(Edges[[#This Row],[Vertex 2]],GroupVertices[Vertex],0)),1,1,"")</f>
        <v>2</v>
      </c>
    </row>
    <row r="770" spans="1:55" ht="15">
      <c r="A770" s="66" t="s">
        <v>303</v>
      </c>
      <c r="B770" s="66" t="s">
        <v>337</v>
      </c>
      <c r="C770" s="67" t="s">
        <v>3318</v>
      </c>
      <c r="D770" s="68">
        <v>7.666666666666667</v>
      </c>
      <c r="E770" s="69" t="s">
        <v>136</v>
      </c>
      <c r="F770" s="70">
        <v>19.666666666666664</v>
      </c>
      <c r="G770" s="67"/>
      <c r="H770" s="71"/>
      <c r="I770" s="72"/>
      <c r="J770" s="72"/>
      <c r="K770" s="34"/>
      <c r="L770" s="79">
        <v>770</v>
      </c>
      <c r="M770" s="79"/>
      <c r="N770" s="74"/>
      <c r="O770" s="81" t="s">
        <v>394</v>
      </c>
      <c r="P770" s="83">
        <v>43653.84564814815</v>
      </c>
      <c r="Q770" s="81" t="s">
        <v>541</v>
      </c>
      <c r="R770" s="81"/>
      <c r="S770" s="81"/>
      <c r="T770" s="81"/>
      <c r="U770" s="81"/>
      <c r="V770" s="85" t="s">
        <v>974</v>
      </c>
      <c r="W770" s="83">
        <v>43653.84564814815</v>
      </c>
      <c r="X770" s="85" t="s">
        <v>1232</v>
      </c>
      <c r="Y770" s="81"/>
      <c r="Z770" s="81"/>
      <c r="AA770" s="87" t="s">
        <v>1640</v>
      </c>
      <c r="AB770" s="81"/>
      <c r="AC770" s="81" t="b">
        <v>0</v>
      </c>
      <c r="AD770" s="81">
        <v>0</v>
      </c>
      <c r="AE770" s="87" t="s">
        <v>1832</v>
      </c>
      <c r="AF770" s="81" t="b">
        <v>0</v>
      </c>
      <c r="AG770" s="81" t="s">
        <v>1864</v>
      </c>
      <c r="AH770" s="81"/>
      <c r="AI770" s="87" t="s">
        <v>1832</v>
      </c>
      <c r="AJ770" s="81" t="b">
        <v>0</v>
      </c>
      <c r="AK770" s="81">
        <v>7</v>
      </c>
      <c r="AL770" s="87" t="s">
        <v>1639</v>
      </c>
      <c r="AM770" s="81" t="s">
        <v>1881</v>
      </c>
      <c r="AN770" s="81" t="b">
        <v>0</v>
      </c>
      <c r="AO770" s="87" t="s">
        <v>1639</v>
      </c>
      <c r="AP770" s="81" t="s">
        <v>176</v>
      </c>
      <c r="AQ770" s="81">
        <v>0</v>
      </c>
      <c r="AR770" s="81">
        <v>0</v>
      </c>
      <c r="AS770" s="81"/>
      <c r="AT770" s="81"/>
      <c r="AU770" s="81"/>
      <c r="AV770" s="81"/>
      <c r="AW770" s="81"/>
      <c r="AX770" s="81"/>
      <c r="AY770" s="81"/>
      <c r="AZ770" s="81"/>
      <c r="BA770">
        <v>11</v>
      </c>
      <c r="BB770" s="80" t="str">
        <f>REPLACE(INDEX(GroupVertices[Group],MATCH(Edges[[#This Row],[Vertex 1]],GroupVertices[Vertex],0)),1,1,"")</f>
        <v>1</v>
      </c>
      <c r="BC770" s="80" t="str">
        <f>REPLACE(INDEX(GroupVertices[Group],MATCH(Edges[[#This Row],[Vertex 2]],GroupVertices[Vertex],0)),1,1,"")</f>
        <v>2</v>
      </c>
    </row>
    <row r="771" spans="1:55" ht="15">
      <c r="A771" s="66" t="s">
        <v>303</v>
      </c>
      <c r="B771" s="66" t="s">
        <v>337</v>
      </c>
      <c r="C771" s="67" t="s">
        <v>3318</v>
      </c>
      <c r="D771" s="68">
        <v>7.666666666666667</v>
      </c>
      <c r="E771" s="69" t="s">
        <v>136</v>
      </c>
      <c r="F771" s="70">
        <v>19.666666666666664</v>
      </c>
      <c r="G771" s="67"/>
      <c r="H771" s="71"/>
      <c r="I771" s="72"/>
      <c r="J771" s="72"/>
      <c r="K771" s="34"/>
      <c r="L771" s="79">
        <v>771</v>
      </c>
      <c r="M771" s="79"/>
      <c r="N771" s="74"/>
      <c r="O771" s="81" t="s">
        <v>394</v>
      </c>
      <c r="P771" s="83">
        <v>43653.847592592596</v>
      </c>
      <c r="Q771" s="81" t="s">
        <v>600</v>
      </c>
      <c r="R771" s="85" t="s">
        <v>726</v>
      </c>
      <c r="S771" s="81" t="s">
        <v>746</v>
      </c>
      <c r="T771" s="81" t="s">
        <v>821</v>
      </c>
      <c r="U771" s="81"/>
      <c r="V771" s="85" t="s">
        <v>974</v>
      </c>
      <c r="W771" s="83">
        <v>43653.847592592596</v>
      </c>
      <c r="X771" s="85" t="s">
        <v>1320</v>
      </c>
      <c r="Y771" s="81"/>
      <c r="Z771" s="81"/>
      <c r="AA771" s="87" t="s">
        <v>1728</v>
      </c>
      <c r="AB771" s="81"/>
      <c r="AC771" s="81" t="b">
        <v>0</v>
      </c>
      <c r="AD771" s="81">
        <v>0</v>
      </c>
      <c r="AE771" s="87" t="s">
        <v>1832</v>
      </c>
      <c r="AF771" s="81" t="b">
        <v>0</v>
      </c>
      <c r="AG771" s="81" t="s">
        <v>1864</v>
      </c>
      <c r="AH771" s="81"/>
      <c r="AI771" s="87" t="s">
        <v>1832</v>
      </c>
      <c r="AJ771" s="81" t="b">
        <v>0</v>
      </c>
      <c r="AK771" s="81">
        <v>4</v>
      </c>
      <c r="AL771" s="87" t="s">
        <v>1724</v>
      </c>
      <c r="AM771" s="81" t="s">
        <v>1881</v>
      </c>
      <c r="AN771" s="81" t="b">
        <v>0</v>
      </c>
      <c r="AO771" s="87" t="s">
        <v>1724</v>
      </c>
      <c r="AP771" s="81" t="s">
        <v>176</v>
      </c>
      <c r="AQ771" s="81">
        <v>0</v>
      </c>
      <c r="AR771" s="81">
        <v>0</v>
      </c>
      <c r="AS771" s="81"/>
      <c r="AT771" s="81"/>
      <c r="AU771" s="81"/>
      <c r="AV771" s="81"/>
      <c r="AW771" s="81"/>
      <c r="AX771" s="81"/>
      <c r="AY771" s="81"/>
      <c r="AZ771" s="81"/>
      <c r="BA771">
        <v>11</v>
      </c>
      <c r="BB771" s="80" t="str">
        <f>REPLACE(INDEX(GroupVertices[Group],MATCH(Edges[[#This Row],[Vertex 1]],GroupVertices[Vertex],0)),1,1,"")</f>
        <v>1</v>
      </c>
      <c r="BC771" s="80" t="str">
        <f>REPLACE(INDEX(GroupVertices[Group],MATCH(Edges[[#This Row],[Vertex 2]],GroupVertices[Vertex],0)),1,1,"")</f>
        <v>2</v>
      </c>
    </row>
    <row r="772" spans="1:55" ht="15">
      <c r="A772" s="66" t="s">
        <v>303</v>
      </c>
      <c r="B772" s="66" t="s">
        <v>337</v>
      </c>
      <c r="C772" s="67" t="s">
        <v>3318</v>
      </c>
      <c r="D772" s="68">
        <v>7.666666666666667</v>
      </c>
      <c r="E772" s="69" t="s">
        <v>136</v>
      </c>
      <c r="F772" s="70">
        <v>19.666666666666664</v>
      </c>
      <c r="G772" s="67"/>
      <c r="H772" s="71"/>
      <c r="I772" s="72"/>
      <c r="J772" s="72"/>
      <c r="K772" s="34"/>
      <c r="L772" s="79">
        <v>772</v>
      </c>
      <c r="M772" s="79"/>
      <c r="N772" s="74"/>
      <c r="O772" s="81" t="s">
        <v>394</v>
      </c>
      <c r="P772" s="83">
        <v>43655.667337962965</v>
      </c>
      <c r="Q772" s="81" t="s">
        <v>601</v>
      </c>
      <c r="R772" s="85" t="s">
        <v>679</v>
      </c>
      <c r="S772" s="81" t="s">
        <v>746</v>
      </c>
      <c r="T772" s="81" t="s">
        <v>816</v>
      </c>
      <c r="U772" s="81"/>
      <c r="V772" s="85" t="s">
        <v>974</v>
      </c>
      <c r="W772" s="83">
        <v>43655.667337962965</v>
      </c>
      <c r="X772" s="85" t="s">
        <v>1321</v>
      </c>
      <c r="Y772" s="81"/>
      <c r="Z772" s="81"/>
      <c r="AA772" s="87" t="s">
        <v>1729</v>
      </c>
      <c r="AB772" s="81"/>
      <c r="AC772" s="81" t="b">
        <v>0</v>
      </c>
      <c r="AD772" s="81">
        <v>4</v>
      </c>
      <c r="AE772" s="87" t="s">
        <v>1832</v>
      </c>
      <c r="AF772" s="81" t="b">
        <v>0</v>
      </c>
      <c r="AG772" s="81" t="s">
        <v>1864</v>
      </c>
      <c r="AH772" s="81"/>
      <c r="AI772" s="87" t="s">
        <v>1832</v>
      </c>
      <c r="AJ772" s="81" t="b">
        <v>0</v>
      </c>
      <c r="AK772" s="81">
        <v>0</v>
      </c>
      <c r="AL772" s="87" t="s">
        <v>1832</v>
      </c>
      <c r="AM772" s="81" t="s">
        <v>1897</v>
      </c>
      <c r="AN772" s="81" t="b">
        <v>0</v>
      </c>
      <c r="AO772" s="87" t="s">
        <v>1729</v>
      </c>
      <c r="AP772" s="81" t="s">
        <v>176</v>
      </c>
      <c r="AQ772" s="81">
        <v>0</v>
      </c>
      <c r="AR772" s="81">
        <v>0</v>
      </c>
      <c r="AS772" s="81"/>
      <c r="AT772" s="81"/>
      <c r="AU772" s="81"/>
      <c r="AV772" s="81"/>
      <c r="AW772" s="81"/>
      <c r="AX772" s="81"/>
      <c r="AY772" s="81"/>
      <c r="AZ772" s="81"/>
      <c r="BA772">
        <v>11</v>
      </c>
      <c r="BB772" s="80" t="str">
        <f>REPLACE(INDEX(GroupVertices[Group],MATCH(Edges[[#This Row],[Vertex 1]],GroupVertices[Vertex],0)),1,1,"")</f>
        <v>1</v>
      </c>
      <c r="BC772" s="80" t="str">
        <f>REPLACE(INDEX(GroupVertices[Group],MATCH(Edges[[#This Row],[Vertex 2]],GroupVertices[Vertex],0)),1,1,"")</f>
        <v>2</v>
      </c>
    </row>
    <row r="773" spans="1:55" ht="15">
      <c r="A773" s="66" t="s">
        <v>303</v>
      </c>
      <c r="B773" s="66" t="s">
        <v>337</v>
      </c>
      <c r="C773" s="67" t="s">
        <v>3318</v>
      </c>
      <c r="D773" s="68">
        <v>7.666666666666667</v>
      </c>
      <c r="E773" s="69" t="s">
        <v>136</v>
      </c>
      <c r="F773" s="70">
        <v>19.666666666666664</v>
      </c>
      <c r="G773" s="67"/>
      <c r="H773" s="71"/>
      <c r="I773" s="72"/>
      <c r="J773" s="72"/>
      <c r="K773" s="34"/>
      <c r="L773" s="79">
        <v>773</v>
      </c>
      <c r="M773" s="79"/>
      <c r="N773" s="74"/>
      <c r="O773" s="81" t="s">
        <v>394</v>
      </c>
      <c r="P773" s="83">
        <v>43659.46747685185</v>
      </c>
      <c r="Q773" s="81" t="s">
        <v>420</v>
      </c>
      <c r="R773" s="85" t="s">
        <v>687</v>
      </c>
      <c r="S773" s="81" t="s">
        <v>746</v>
      </c>
      <c r="T773" s="81"/>
      <c r="U773" s="81"/>
      <c r="V773" s="85" t="s">
        <v>974</v>
      </c>
      <c r="W773" s="83">
        <v>43659.46747685185</v>
      </c>
      <c r="X773" s="85" t="s">
        <v>1322</v>
      </c>
      <c r="Y773" s="81"/>
      <c r="Z773" s="81"/>
      <c r="AA773" s="87" t="s">
        <v>1730</v>
      </c>
      <c r="AB773" s="81"/>
      <c r="AC773" s="81" t="b">
        <v>0</v>
      </c>
      <c r="AD773" s="81">
        <v>0</v>
      </c>
      <c r="AE773" s="87" t="s">
        <v>1832</v>
      </c>
      <c r="AF773" s="81" t="b">
        <v>0</v>
      </c>
      <c r="AG773" s="81" t="s">
        <v>1864</v>
      </c>
      <c r="AH773" s="81"/>
      <c r="AI773" s="87" t="s">
        <v>1832</v>
      </c>
      <c r="AJ773" s="81" t="b">
        <v>0</v>
      </c>
      <c r="AK773" s="81">
        <v>90</v>
      </c>
      <c r="AL773" s="87" t="s">
        <v>1725</v>
      </c>
      <c r="AM773" s="81" t="s">
        <v>1879</v>
      </c>
      <c r="AN773" s="81" t="b">
        <v>0</v>
      </c>
      <c r="AO773" s="87" t="s">
        <v>1725</v>
      </c>
      <c r="AP773" s="81" t="s">
        <v>176</v>
      </c>
      <c r="AQ773" s="81">
        <v>0</v>
      </c>
      <c r="AR773" s="81">
        <v>0</v>
      </c>
      <c r="AS773" s="81"/>
      <c r="AT773" s="81"/>
      <c r="AU773" s="81"/>
      <c r="AV773" s="81"/>
      <c r="AW773" s="81"/>
      <c r="AX773" s="81"/>
      <c r="AY773" s="81"/>
      <c r="AZ773" s="81"/>
      <c r="BA773">
        <v>11</v>
      </c>
      <c r="BB773" s="80" t="str">
        <f>REPLACE(INDEX(GroupVertices[Group],MATCH(Edges[[#This Row],[Vertex 1]],GroupVertices[Vertex],0)),1,1,"")</f>
        <v>1</v>
      </c>
      <c r="BC773" s="80" t="str">
        <f>REPLACE(INDEX(GroupVertices[Group],MATCH(Edges[[#This Row],[Vertex 2]],GroupVertices[Vertex],0)),1,1,"")</f>
        <v>2</v>
      </c>
    </row>
    <row r="774" spans="1:55" ht="15">
      <c r="A774" s="66" t="s">
        <v>303</v>
      </c>
      <c r="B774" s="66" t="s">
        <v>337</v>
      </c>
      <c r="C774" s="67" t="s">
        <v>3318</v>
      </c>
      <c r="D774" s="68">
        <v>7.666666666666667</v>
      </c>
      <c r="E774" s="69" t="s">
        <v>136</v>
      </c>
      <c r="F774" s="70">
        <v>19.666666666666664</v>
      </c>
      <c r="G774" s="67"/>
      <c r="H774" s="71"/>
      <c r="I774" s="72"/>
      <c r="J774" s="72"/>
      <c r="K774" s="34"/>
      <c r="L774" s="79">
        <v>774</v>
      </c>
      <c r="M774" s="79"/>
      <c r="N774" s="74"/>
      <c r="O774" s="81" t="s">
        <v>394</v>
      </c>
      <c r="P774" s="83">
        <v>43659.468043981484</v>
      </c>
      <c r="Q774" s="81" t="s">
        <v>594</v>
      </c>
      <c r="R774" s="85" t="s">
        <v>725</v>
      </c>
      <c r="S774" s="81" t="s">
        <v>746</v>
      </c>
      <c r="T774" s="81" t="s">
        <v>360</v>
      </c>
      <c r="U774" s="81"/>
      <c r="V774" s="85" t="s">
        <v>974</v>
      </c>
      <c r="W774" s="83">
        <v>43659.468043981484</v>
      </c>
      <c r="X774" s="85" t="s">
        <v>1314</v>
      </c>
      <c r="Y774" s="81"/>
      <c r="Z774" s="81"/>
      <c r="AA774" s="87" t="s">
        <v>1722</v>
      </c>
      <c r="AB774" s="81"/>
      <c r="AC774" s="81" t="b">
        <v>0</v>
      </c>
      <c r="AD774" s="81">
        <v>0</v>
      </c>
      <c r="AE774" s="87" t="s">
        <v>1832</v>
      </c>
      <c r="AF774" s="81" t="b">
        <v>0</v>
      </c>
      <c r="AG774" s="81" t="s">
        <v>1864</v>
      </c>
      <c r="AH774" s="81"/>
      <c r="AI774" s="87" t="s">
        <v>1832</v>
      </c>
      <c r="AJ774" s="81" t="b">
        <v>0</v>
      </c>
      <c r="AK774" s="81">
        <v>12</v>
      </c>
      <c r="AL774" s="87" t="s">
        <v>1721</v>
      </c>
      <c r="AM774" s="81" t="s">
        <v>1879</v>
      </c>
      <c r="AN774" s="81" t="b">
        <v>0</v>
      </c>
      <c r="AO774" s="87" t="s">
        <v>1721</v>
      </c>
      <c r="AP774" s="81" t="s">
        <v>176</v>
      </c>
      <c r="AQ774" s="81">
        <v>0</v>
      </c>
      <c r="AR774" s="81">
        <v>0</v>
      </c>
      <c r="AS774" s="81"/>
      <c r="AT774" s="81"/>
      <c r="AU774" s="81"/>
      <c r="AV774" s="81"/>
      <c r="AW774" s="81"/>
      <c r="AX774" s="81"/>
      <c r="AY774" s="81"/>
      <c r="AZ774" s="81"/>
      <c r="BA774">
        <v>11</v>
      </c>
      <c r="BB774" s="80" t="str">
        <f>REPLACE(INDEX(GroupVertices[Group],MATCH(Edges[[#This Row],[Vertex 1]],GroupVertices[Vertex],0)),1,1,"")</f>
        <v>1</v>
      </c>
      <c r="BC774" s="80" t="str">
        <f>REPLACE(INDEX(GroupVertices[Group],MATCH(Edges[[#This Row],[Vertex 2]],GroupVertices[Vertex],0)),1,1,"")</f>
        <v>2</v>
      </c>
    </row>
    <row r="775" spans="1:55" ht="15">
      <c r="A775" s="66" t="s">
        <v>303</v>
      </c>
      <c r="B775" s="66" t="s">
        <v>337</v>
      </c>
      <c r="C775" s="67" t="s">
        <v>3318</v>
      </c>
      <c r="D775" s="68">
        <v>7.666666666666667</v>
      </c>
      <c r="E775" s="69" t="s">
        <v>136</v>
      </c>
      <c r="F775" s="70">
        <v>19.666666666666664</v>
      </c>
      <c r="G775" s="67"/>
      <c r="H775" s="71"/>
      <c r="I775" s="72"/>
      <c r="J775" s="72"/>
      <c r="K775" s="34"/>
      <c r="L775" s="79">
        <v>775</v>
      </c>
      <c r="M775" s="79"/>
      <c r="N775" s="74"/>
      <c r="O775" s="81" t="s">
        <v>394</v>
      </c>
      <c r="P775" s="83">
        <v>43659.46917824074</v>
      </c>
      <c r="Q775" s="81" t="s">
        <v>602</v>
      </c>
      <c r="R775" s="85" t="s">
        <v>687</v>
      </c>
      <c r="S775" s="81" t="s">
        <v>746</v>
      </c>
      <c r="T775" s="81"/>
      <c r="U775" s="81"/>
      <c r="V775" s="85" t="s">
        <v>974</v>
      </c>
      <c r="W775" s="83">
        <v>43659.46917824074</v>
      </c>
      <c r="X775" s="85" t="s">
        <v>1323</v>
      </c>
      <c r="Y775" s="81"/>
      <c r="Z775" s="81"/>
      <c r="AA775" s="87" t="s">
        <v>1731</v>
      </c>
      <c r="AB775" s="81"/>
      <c r="AC775" s="81" t="b">
        <v>0</v>
      </c>
      <c r="AD775" s="81">
        <v>0</v>
      </c>
      <c r="AE775" s="87" t="s">
        <v>1832</v>
      </c>
      <c r="AF775" s="81" t="b">
        <v>0</v>
      </c>
      <c r="AG775" s="81" t="s">
        <v>1864</v>
      </c>
      <c r="AH775" s="81"/>
      <c r="AI775" s="87" t="s">
        <v>1832</v>
      </c>
      <c r="AJ775" s="81" t="b">
        <v>0</v>
      </c>
      <c r="AK775" s="81">
        <v>33</v>
      </c>
      <c r="AL775" s="87" t="s">
        <v>1726</v>
      </c>
      <c r="AM775" s="81" t="s">
        <v>1879</v>
      </c>
      <c r="AN775" s="81" t="b">
        <v>0</v>
      </c>
      <c r="AO775" s="87" t="s">
        <v>1726</v>
      </c>
      <c r="AP775" s="81" t="s">
        <v>176</v>
      </c>
      <c r="AQ775" s="81">
        <v>0</v>
      </c>
      <c r="AR775" s="81">
        <v>0</v>
      </c>
      <c r="AS775" s="81"/>
      <c r="AT775" s="81"/>
      <c r="AU775" s="81"/>
      <c r="AV775" s="81"/>
      <c r="AW775" s="81"/>
      <c r="AX775" s="81"/>
      <c r="AY775" s="81"/>
      <c r="AZ775" s="81"/>
      <c r="BA775">
        <v>11</v>
      </c>
      <c r="BB775" s="80" t="str">
        <f>REPLACE(INDEX(GroupVertices[Group],MATCH(Edges[[#This Row],[Vertex 1]],GroupVertices[Vertex],0)),1,1,"")</f>
        <v>1</v>
      </c>
      <c r="BC775" s="80" t="str">
        <f>REPLACE(INDEX(GroupVertices[Group],MATCH(Edges[[#This Row],[Vertex 2]],GroupVertices[Vertex],0)),1,1,"")</f>
        <v>2</v>
      </c>
    </row>
    <row r="776" spans="1:55" ht="15">
      <c r="A776" s="66" t="s">
        <v>303</v>
      </c>
      <c r="B776" s="66" t="s">
        <v>348</v>
      </c>
      <c r="C776" s="67" t="s">
        <v>3315</v>
      </c>
      <c r="D776" s="68">
        <v>10</v>
      </c>
      <c r="E776" s="69" t="s">
        <v>136</v>
      </c>
      <c r="F776" s="70">
        <v>12</v>
      </c>
      <c r="G776" s="67"/>
      <c r="H776" s="71"/>
      <c r="I776" s="72"/>
      <c r="J776" s="72"/>
      <c r="K776" s="34"/>
      <c r="L776" s="79">
        <v>776</v>
      </c>
      <c r="M776" s="79"/>
      <c r="N776" s="74"/>
      <c r="O776" s="81" t="s">
        <v>394</v>
      </c>
      <c r="P776" s="83">
        <v>43646.43966435185</v>
      </c>
      <c r="Q776" s="81" t="s">
        <v>603</v>
      </c>
      <c r="R776" s="85" t="s">
        <v>698</v>
      </c>
      <c r="S776" s="81" t="s">
        <v>756</v>
      </c>
      <c r="T776" s="81" t="s">
        <v>823</v>
      </c>
      <c r="U776" s="81"/>
      <c r="V776" s="85" t="s">
        <v>974</v>
      </c>
      <c r="W776" s="83">
        <v>43646.43966435185</v>
      </c>
      <c r="X776" s="85" t="s">
        <v>1324</v>
      </c>
      <c r="Y776" s="81"/>
      <c r="Z776" s="81"/>
      <c r="AA776" s="87" t="s">
        <v>1732</v>
      </c>
      <c r="AB776" s="81"/>
      <c r="AC776" s="81" t="b">
        <v>0</v>
      </c>
      <c r="AD776" s="81">
        <v>4</v>
      </c>
      <c r="AE776" s="87" t="s">
        <v>1832</v>
      </c>
      <c r="AF776" s="81" t="b">
        <v>0</v>
      </c>
      <c r="AG776" s="81" t="s">
        <v>1864</v>
      </c>
      <c r="AH776" s="81"/>
      <c r="AI776" s="87" t="s">
        <v>1832</v>
      </c>
      <c r="AJ776" s="81" t="b">
        <v>0</v>
      </c>
      <c r="AK776" s="81">
        <v>2</v>
      </c>
      <c r="AL776" s="87" t="s">
        <v>1832</v>
      </c>
      <c r="AM776" s="81" t="s">
        <v>1879</v>
      </c>
      <c r="AN776" s="81" t="b">
        <v>0</v>
      </c>
      <c r="AO776" s="87" t="s">
        <v>1732</v>
      </c>
      <c r="AP776" s="81" t="s">
        <v>176</v>
      </c>
      <c r="AQ776" s="81">
        <v>0</v>
      </c>
      <c r="AR776" s="81">
        <v>0</v>
      </c>
      <c r="AS776" s="81"/>
      <c r="AT776" s="81"/>
      <c r="AU776" s="81"/>
      <c r="AV776" s="81"/>
      <c r="AW776" s="81"/>
      <c r="AX776" s="81"/>
      <c r="AY776" s="81"/>
      <c r="AZ776" s="81"/>
      <c r="BA776">
        <v>29</v>
      </c>
      <c r="BB776" s="80" t="str">
        <f>REPLACE(INDEX(GroupVertices[Group],MATCH(Edges[[#This Row],[Vertex 1]],GroupVertices[Vertex],0)),1,1,"")</f>
        <v>1</v>
      </c>
      <c r="BC776" s="80" t="str">
        <f>REPLACE(INDEX(GroupVertices[Group],MATCH(Edges[[#This Row],[Vertex 2]],GroupVertices[Vertex],0)),1,1,"")</f>
        <v>3</v>
      </c>
    </row>
    <row r="777" spans="1:55" ht="15">
      <c r="A777" s="66" t="s">
        <v>303</v>
      </c>
      <c r="B777" s="66" t="s">
        <v>348</v>
      </c>
      <c r="C777" s="67" t="s">
        <v>3315</v>
      </c>
      <c r="D777" s="68">
        <v>10</v>
      </c>
      <c r="E777" s="69" t="s">
        <v>136</v>
      </c>
      <c r="F777" s="70">
        <v>12</v>
      </c>
      <c r="G777" s="67"/>
      <c r="H777" s="71"/>
      <c r="I777" s="72"/>
      <c r="J777" s="72"/>
      <c r="K777" s="34"/>
      <c r="L777" s="79">
        <v>777</v>
      </c>
      <c r="M777" s="79"/>
      <c r="N777" s="74"/>
      <c r="O777" s="81" t="s">
        <v>394</v>
      </c>
      <c r="P777" s="83">
        <v>43646.669641203705</v>
      </c>
      <c r="Q777" s="81" t="s">
        <v>603</v>
      </c>
      <c r="R777" s="85" t="s">
        <v>698</v>
      </c>
      <c r="S777" s="81" t="s">
        <v>756</v>
      </c>
      <c r="T777" s="81" t="s">
        <v>823</v>
      </c>
      <c r="U777" s="81"/>
      <c r="V777" s="85" t="s">
        <v>974</v>
      </c>
      <c r="W777" s="83">
        <v>43646.669641203705</v>
      </c>
      <c r="X777" s="85" t="s">
        <v>1325</v>
      </c>
      <c r="Y777" s="81"/>
      <c r="Z777" s="81"/>
      <c r="AA777" s="87" t="s">
        <v>1733</v>
      </c>
      <c r="AB777" s="81"/>
      <c r="AC777" s="81" t="b">
        <v>0</v>
      </c>
      <c r="AD777" s="81">
        <v>10</v>
      </c>
      <c r="AE777" s="87" t="s">
        <v>1832</v>
      </c>
      <c r="AF777" s="81" t="b">
        <v>0</v>
      </c>
      <c r="AG777" s="81" t="s">
        <v>1864</v>
      </c>
      <c r="AH777" s="81"/>
      <c r="AI777" s="87" t="s">
        <v>1832</v>
      </c>
      <c r="AJ777" s="81" t="b">
        <v>0</v>
      </c>
      <c r="AK777" s="81">
        <v>2</v>
      </c>
      <c r="AL777" s="87" t="s">
        <v>1832</v>
      </c>
      <c r="AM777" s="81" t="s">
        <v>1881</v>
      </c>
      <c r="AN777" s="81" t="b">
        <v>0</v>
      </c>
      <c r="AO777" s="87" t="s">
        <v>1733</v>
      </c>
      <c r="AP777" s="81" t="s">
        <v>176</v>
      </c>
      <c r="AQ777" s="81">
        <v>0</v>
      </c>
      <c r="AR777" s="81">
        <v>0</v>
      </c>
      <c r="AS777" s="81"/>
      <c r="AT777" s="81"/>
      <c r="AU777" s="81"/>
      <c r="AV777" s="81"/>
      <c r="AW777" s="81"/>
      <c r="AX777" s="81"/>
      <c r="AY777" s="81"/>
      <c r="AZ777" s="81"/>
      <c r="BA777">
        <v>29</v>
      </c>
      <c r="BB777" s="80" t="str">
        <f>REPLACE(INDEX(GroupVertices[Group],MATCH(Edges[[#This Row],[Vertex 1]],GroupVertices[Vertex],0)),1,1,"")</f>
        <v>1</v>
      </c>
      <c r="BC777" s="80" t="str">
        <f>REPLACE(INDEX(GroupVertices[Group],MATCH(Edges[[#This Row],[Vertex 2]],GroupVertices[Vertex],0)),1,1,"")</f>
        <v>3</v>
      </c>
    </row>
    <row r="778" spans="1:55" ht="15">
      <c r="A778" s="66" t="s">
        <v>303</v>
      </c>
      <c r="B778" s="66" t="s">
        <v>348</v>
      </c>
      <c r="C778" s="67" t="s">
        <v>3315</v>
      </c>
      <c r="D778" s="68">
        <v>10</v>
      </c>
      <c r="E778" s="69" t="s">
        <v>136</v>
      </c>
      <c r="F778" s="70">
        <v>12</v>
      </c>
      <c r="G778" s="67"/>
      <c r="H778" s="71"/>
      <c r="I778" s="72"/>
      <c r="J778" s="72"/>
      <c r="K778" s="34"/>
      <c r="L778" s="79">
        <v>778</v>
      </c>
      <c r="M778" s="79"/>
      <c r="N778" s="74"/>
      <c r="O778" s="81" t="s">
        <v>394</v>
      </c>
      <c r="P778" s="83">
        <v>43647.845300925925</v>
      </c>
      <c r="Q778" s="81" t="s">
        <v>603</v>
      </c>
      <c r="R778" s="85" t="s">
        <v>698</v>
      </c>
      <c r="S778" s="81" t="s">
        <v>756</v>
      </c>
      <c r="T778" s="81" t="s">
        <v>823</v>
      </c>
      <c r="U778" s="81"/>
      <c r="V778" s="85" t="s">
        <v>974</v>
      </c>
      <c r="W778" s="83">
        <v>43647.845300925925</v>
      </c>
      <c r="X778" s="85" t="s">
        <v>1326</v>
      </c>
      <c r="Y778" s="81"/>
      <c r="Z778" s="81"/>
      <c r="AA778" s="87" t="s">
        <v>1734</v>
      </c>
      <c r="AB778" s="81"/>
      <c r="AC778" s="81" t="b">
        <v>0</v>
      </c>
      <c r="AD778" s="81">
        <v>0</v>
      </c>
      <c r="AE778" s="87" t="s">
        <v>1832</v>
      </c>
      <c r="AF778" s="81" t="b">
        <v>0</v>
      </c>
      <c r="AG778" s="81" t="s">
        <v>1864</v>
      </c>
      <c r="AH778" s="81"/>
      <c r="AI778" s="87" t="s">
        <v>1832</v>
      </c>
      <c r="AJ778" s="81" t="b">
        <v>0</v>
      </c>
      <c r="AK778" s="81">
        <v>0</v>
      </c>
      <c r="AL778" s="87" t="s">
        <v>1832</v>
      </c>
      <c r="AM778" s="81" t="s">
        <v>1879</v>
      </c>
      <c r="AN778" s="81" t="b">
        <v>0</v>
      </c>
      <c r="AO778" s="87" t="s">
        <v>1734</v>
      </c>
      <c r="AP778" s="81" t="s">
        <v>176</v>
      </c>
      <c r="AQ778" s="81">
        <v>0</v>
      </c>
      <c r="AR778" s="81">
        <v>0</v>
      </c>
      <c r="AS778" s="81"/>
      <c r="AT778" s="81"/>
      <c r="AU778" s="81"/>
      <c r="AV778" s="81"/>
      <c r="AW778" s="81"/>
      <c r="AX778" s="81"/>
      <c r="AY778" s="81"/>
      <c r="AZ778" s="81"/>
      <c r="BA778">
        <v>29</v>
      </c>
      <c r="BB778" s="80" t="str">
        <f>REPLACE(INDEX(GroupVertices[Group],MATCH(Edges[[#This Row],[Vertex 1]],GroupVertices[Vertex],0)),1,1,"")</f>
        <v>1</v>
      </c>
      <c r="BC778" s="80" t="str">
        <f>REPLACE(INDEX(GroupVertices[Group],MATCH(Edges[[#This Row],[Vertex 2]],GroupVertices[Vertex],0)),1,1,"")</f>
        <v>3</v>
      </c>
    </row>
    <row r="779" spans="1:55" ht="15">
      <c r="A779" s="66" t="s">
        <v>303</v>
      </c>
      <c r="B779" s="66" t="s">
        <v>348</v>
      </c>
      <c r="C779" s="67" t="s">
        <v>3315</v>
      </c>
      <c r="D779" s="68">
        <v>10</v>
      </c>
      <c r="E779" s="69" t="s">
        <v>136</v>
      </c>
      <c r="F779" s="70">
        <v>12</v>
      </c>
      <c r="G779" s="67"/>
      <c r="H779" s="71"/>
      <c r="I779" s="72"/>
      <c r="J779" s="72"/>
      <c r="K779" s="34"/>
      <c r="L779" s="79">
        <v>779</v>
      </c>
      <c r="M779" s="79"/>
      <c r="N779" s="74"/>
      <c r="O779" s="81" t="s">
        <v>394</v>
      </c>
      <c r="P779" s="83">
        <v>43648.74851851852</v>
      </c>
      <c r="Q779" s="81" t="s">
        <v>604</v>
      </c>
      <c r="R779" s="85" t="s">
        <v>698</v>
      </c>
      <c r="S779" s="81" t="s">
        <v>756</v>
      </c>
      <c r="T779" s="81" t="s">
        <v>814</v>
      </c>
      <c r="U779" s="85" t="s">
        <v>862</v>
      </c>
      <c r="V779" s="85" t="s">
        <v>862</v>
      </c>
      <c r="W779" s="83">
        <v>43648.74851851852</v>
      </c>
      <c r="X779" s="85" t="s">
        <v>1327</v>
      </c>
      <c r="Y779" s="81"/>
      <c r="Z779" s="81"/>
      <c r="AA779" s="87" t="s">
        <v>1735</v>
      </c>
      <c r="AB779" s="81"/>
      <c r="AC779" s="81" t="b">
        <v>0</v>
      </c>
      <c r="AD779" s="81">
        <v>6</v>
      </c>
      <c r="AE779" s="87" t="s">
        <v>1832</v>
      </c>
      <c r="AF779" s="81" t="b">
        <v>0</v>
      </c>
      <c r="AG779" s="81" t="s">
        <v>1864</v>
      </c>
      <c r="AH779" s="81"/>
      <c r="AI779" s="87" t="s">
        <v>1832</v>
      </c>
      <c r="AJ779" s="81" t="b">
        <v>0</v>
      </c>
      <c r="AK779" s="81">
        <v>3</v>
      </c>
      <c r="AL779" s="87" t="s">
        <v>1832</v>
      </c>
      <c r="AM779" s="81" t="s">
        <v>1881</v>
      </c>
      <c r="AN779" s="81" t="b">
        <v>0</v>
      </c>
      <c r="AO779" s="87" t="s">
        <v>1735</v>
      </c>
      <c r="AP779" s="81" t="s">
        <v>176</v>
      </c>
      <c r="AQ779" s="81">
        <v>0</v>
      </c>
      <c r="AR779" s="81">
        <v>0</v>
      </c>
      <c r="AS779" s="81"/>
      <c r="AT779" s="81"/>
      <c r="AU779" s="81"/>
      <c r="AV779" s="81"/>
      <c r="AW779" s="81"/>
      <c r="AX779" s="81"/>
      <c r="AY779" s="81"/>
      <c r="AZ779" s="81"/>
      <c r="BA779">
        <v>29</v>
      </c>
      <c r="BB779" s="80" t="str">
        <f>REPLACE(INDEX(GroupVertices[Group],MATCH(Edges[[#This Row],[Vertex 1]],GroupVertices[Vertex],0)),1,1,"")</f>
        <v>1</v>
      </c>
      <c r="BC779" s="80" t="str">
        <f>REPLACE(INDEX(GroupVertices[Group],MATCH(Edges[[#This Row],[Vertex 2]],GroupVertices[Vertex],0)),1,1,"")</f>
        <v>3</v>
      </c>
    </row>
    <row r="780" spans="1:55" ht="15">
      <c r="A780" s="66" t="s">
        <v>303</v>
      </c>
      <c r="B780" s="66" t="s">
        <v>348</v>
      </c>
      <c r="C780" s="67" t="s">
        <v>3315</v>
      </c>
      <c r="D780" s="68">
        <v>10</v>
      </c>
      <c r="E780" s="69" t="s">
        <v>136</v>
      </c>
      <c r="F780" s="70">
        <v>12</v>
      </c>
      <c r="G780" s="67"/>
      <c r="H780" s="71"/>
      <c r="I780" s="72"/>
      <c r="J780" s="72"/>
      <c r="K780" s="34"/>
      <c r="L780" s="79">
        <v>780</v>
      </c>
      <c r="M780" s="79"/>
      <c r="N780" s="74"/>
      <c r="O780" s="81" t="s">
        <v>394</v>
      </c>
      <c r="P780" s="83">
        <v>43648.750972222224</v>
      </c>
      <c r="Q780" s="81" t="s">
        <v>584</v>
      </c>
      <c r="R780" s="85" t="s">
        <v>698</v>
      </c>
      <c r="S780" s="81" t="s">
        <v>756</v>
      </c>
      <c r="T780" s="81" t="s">
        <v>816</v>
      </c>
      <c r="U780" s="81"/>
      <c r="V780" s="85" t="s">
        <v>974</v>
      </c>
      <c r="W780" s="83">
        <v>43648.750972222224</v>
      </c>
      <c r="X780" s="85" t="s">
        <v>1299</v>
      </c>
      <c r="Y780" s="81"/>
      <c r="Z780" s="81"/>
      <c r="AA780" s="87" t="s">
        <v>1707</v>
      </c>
      <c r="AB780" s="81"/>
      <c r="AC780" s="81" t="b">
        <v>0</v>
      </c>
      <c r="AD780" s="81">
        <v>0</v>
      </c>
      <c r="AE780" s="87" t="s">
        <v>1832</v>
      </c>
      <c r="AF780" s="81" t="b">
        <v>0</v>
      </c>
      <c r="AG780" s="81" t="s">
        <v>1864</v>
      </c>
      <c r="AH780" s="81"/>
      <c r="AI780" s="87" t="s">
        <v>1832</v>
      </c>
      <c r="AJ780" s="81" t="b">
        <v>0</v>
      </c>
      <c r="AK780" s="81">
        <v>2</v>
      </c>
      <c r="AL780" s="87" t="s">
        <v>1676</v>
      </c>
      <c r="AM780" s="81" t="s">
        <v>1881</v>
      </c>
      <c r="AN780" s="81" t="b">
        <v>0</v>
      </c>
      <c r="AO780" s="87" t="s">
        <v>1676</v>
      </c>
      <c r="AP780" s="81" t="s">
        <v>176</v>
      </c>
      <c r="AQ780" s="81">
        <v>0</v>
      </c>
      <c r="AR780" s="81">
        <v>0</v>
      </c>
      <c r="AS780" s="81"/>
      <c r="AT780" s="81"/>
      <c r="AU780" s="81"/>
      <c r="AV780" s="81"/>
      <c r="AW780" s="81"/>
      <c r="AX780" s="81"/>
      <c r="AY780" s="81"/>
      <c r="AZ780" s="81"/>
      <c r="BA780">
        <v>29</v>
      </c>
      <c r="BB780" s="80" t="str">
        <f>REPLACE(INDEX(GroupVertices[Group],MATCH(Edges[[#This Row],[Vertex 1]],GroupVertices[Vertex],0)),1,1,"")</f>
        <v>1</v>
      </c>
      <c r="BC780" s="80" t="str">
        <f>REPLACE(INDEX(GroupVertices[Group],MATCH(Edges[[#This Row],[Vertex 2]],GroupVertices[Vertex],0)),1,1,"")</f>
        <v>3</v>
      </c>
    </row>
    <row r="781" spans="1:55" ht="15">
      <c r="A781" s="66" t="s">
        <v>303</v>
      </c>
      <c r="B781" s="66" t="s">
        <v>348</v>
      </c>
      <c r="C781" s="67" t="s">
        <v>3315</v>
      </c>
      <c r="D781" s="68">
        <v>10</v>
      </c>
      <c r="E781" s="69" t="s">
        <v>136</v>
      </c>
      <c r="F781" s="70">
        <v>12</v>
      </c>
      <c r="G781" s="67"/>
      <c r="H781" s="71"/>
      <c r="I781" s="72"/>
      <c r="J781" s="72"/>
      <c r="K781" s="34"/>
      <c r="L781" s="79">
        <v>781</v>
      </c>
      <c r="M781" s="79"/>
      <c r="N781" s="74"/>
      <c r="O781" s="81" t="s">
        <v>394</v>
      </c>
      <c r="P781" s="83">
        <v>43648.91774305556</v>
      </c>
      <c r="Q781" s="81" t="s">
        <v>605</v>
      </c>
      <c r="R781" s="85" t="s">
        <v>698</v>
      </c>
      <c r="S781" s="81" t="s">
        <v>756</v>
      </c>
      <c r="T781" s="81" t="s">
        <v>814</v>
      </c>
      <c r="U781" s="85" t="s">
        <v>863</v>
      </c>
      <c r="V781" s="85" t="s">
        <v>863</v>
      </c>
      <c r="W781" s="83">
        <v>43648.91774305556</v>
      </c>
      <c r="X781" s="85" t="s">
        <v>1328</v>
      </c>
      <c r="Y781" s="81"/>
      <c r="Z781" s="81"/>
      <c r="AA781" s="87" t="s">
        <v>1736</v>
      </c>
      <c r="AB781" s="81"/>
      <c r="AC781" s="81" t="b">
        <v>0</v>
      </c>
      <c r="AD781" s="81">
        <v>7</v>
      </c>
      <c r="AE781" s="87" t="s">
        <v>1832</v>
      </c>
      <c r="AF781" s="81" t="b">
        <v>0</v>
      </c>
      <c r="AG781" s="81" t="s">
        <v>1864</v>
      </c>
      <c r="AH781" s="81"/>
      <c r="AI781" s="87" t="s">
        <v>1832</v>
      </c>
      <c r="AJ781" s="81" t="b">
        <v>0</v>
      </c>
      <c r="AK781" s="81">
        <v>3</v>
      </c>
      <c r="AL781" s="87" t="s">
        <v>1832</v>
      </c>
      <c r="AM781" s="81" t="s">
        <v>1881</v>
      </c>
      <c r="AN781" s="81" t="b">
        <v>0</v>
      </c>
      <c r="AO781" s="87" t="s">
        <v>1736</v>
      </c>
      <c r="AP781" s="81" t="s">
        <v>176</v>
      </c>
      <c r="AQ781" s="81">
        <v>0</v>
      </c>
      <c r="AR781" s="81">
        <v>0</v>
      </c>
      <c r="AS781" s="81"/>
      <c r="AT781" s="81"/>
      <c r="AU781" s="81"/>
      <c r="AV781" s="81"/>
      <c r="AW781" s="81"/>
      <c r="AX781" s="81"/>
      <c r="AY781" s="81"/>
      <c r="AZ781" s="81"/>
      <c r="BA781">
        <v>29</v>
      </c>
      <c r="BB781" s="80" t="str">
        <f>REPLACE(INDEX(GroupVertices[Group],MATCH(Edges[[#This Row],[Vertex 1]],GroupVertices[Vertex],0)),1,1,"")</f>
        <v>1</v>
      </c>
      <c r="BC781" s="80" t="str">
        <f>REPLACE(INDEX(GroupVertices[Group],MATCH(Edges[[#This Row],[Vertex 2]],GroupVertices[Vertex],0)),1,1,"")</f>
        <v>3</v>
      </c>
    </row>
    <row r="782" spans="1:55" ht="15">
      <c r="A782" s="66" t="s">
        <v>303</v>
      </c>
      <c r="B782" s="66" t="s">
        <v>348</v>
      </c>
      <c r="C782" s="67" t="s">
        <v>3315</v>
      </c>
      <c r="D782" s="68">
        <v>10</v>
      </c>
      <c r="E782" s="69" t="s">
        <v>136</v>
      </c>
      <c r="F782" s="70">
        <v>12</v>
      </c>
      <c r="G782" s="67"/>
      <c r="H782" s="71"/>
      <c r="I782" s="72"/>
      <c r="J782" s="72"/>
      <c r="K782" s="34"/>
      <c r="L782" s="79">
        <v>782</v>
      </c>
      <c r="M782" s="79"/>
      <c r="N782" s="74"/>
      <c r="O782" s="81" t="s">
        <v>394</v>
      </c>
      <c r="P782" s="83">
        <v>43649.33284722222</v>
      </c>
      <c r="Q782" s="81" t="s">
        <v>496</v>
      </c>
      <c r="R782" s="81"/>
      <c r="S782" s="81"/>
      <c r="T782" s="81"/>
      <c r="U782" s="81"/>
      <c r="V782" s="85" t="s">
        <v>974</v>
      </c>
      <c r="W782" s="83">
        <v>43649.33284722222</v>
      </c>
      <c r="X782" s="85" t="s">
        <v>1173</v>
      </c>
      <c r="Y782" s="81"/>
      <c r="Z782" s="81"/>
      <c r="AA782" s="87" t="s">
        <v>1581</v>
      </c>
      <c r="AB782" s="81"/>
      <c r="AC782" s="81" t="b">
        <v>0</v>
      </c>
      <c r="AD782" s="81">
        <v>0</v>
      </c>
      <c r="AE782" s="87" t="s">
        <v>1832</v>
      </c>
      <c r="AF782" s="81" t="b">
        <v>0</v>
      </c>
      <c r="AG782" s="81" t="s">
        <v>1864</v>
      </c>
      <c r="AH782" s="81"/>
      <c r="AI782" s="87" t="s">
        <v>1832</v>
      </c>
      <c r="AJ782" s="81" t="b">
        <v>0</v>
      </c>
      <c r="AK782" s="81">
        <v>2</v>
      </c>
      <c r="AL782" s="87" t="s">
        <v>1578</v>
      </c>
      <c r="AM782" s="81" t="s">
        <v>1881</v>
      </c>
      <c r="AN782" s="81" t="b">
        <v>0</v>
      </c>
      <c r="AO782" s="87" t="s">
        <v>1578</v>
      </c>
      <c r="AP782" s="81" t="s">
        <v>176</v>
      </c>
      <c r="AQ782" s="81">
        <v>0</v>
      </c>
      <c r="AR782" s="81">
        <v>0</v>
      </c>
      <c r="AS782" s="81"/>
      <c r="AT782" s="81"/>
      <c r="AU782" s="81"/>
      <c r="AV782" s="81"/>
      <c r="AW782" s="81"/>
      <c r="AX782" s="81"/>
      <c r="AY782" s="81"/>
      <c r="AZ782" s="81"/>
      <c r="BA782">
        <v>29</v>
      </c>
      <c r="BB782" s="80" t="str">
        <f>REPLACE(INDEX(GroupVertices[Group],MATCH(Edges[[#This Row],[Vertex 1]],GroupVertices[Vertex],0)),1,1,"")</f>
        <v>1</v>
      </c>
      <c r="BC782" s="80" t="str">
        <f>REPLACE(INDEX(GroupVertices[Group],MATCH(Edges[[#This Row],[Vertex 2]],GroupVertices[Vertex],0)),1,1,"")</f>
        <v>3</v>
      </c>
    </row>
    <row r="783" spans="1:55" ht="15">
      <c r="A783" s="66" t="s">
        <v>303</v>
      </c>
      <c r="B783" s="66" t="s">
        <v>348</v>
      </c>
      <c r="C783" s="67" t="s">
        <v>3315</v>
      </c>
      <c r="D783" s="68">
        <v>10</v>
      </c>
      <c r="E783" s="69" t="s">
        <v>136</v>
      </c>
      <c r="F783" s="70">
        <v>12</v>
      </c>
      <c r="G783" s="67"/>
      <c r="H783" s="71"/>
      <c r="I783" s="72"/>
      <c r="J783" s="72"/>
      <c r="K783" s="34"/>
      <c r="L783" s="79">
        <v>783</v>
      </c>
      <c r="M783" s="79"/>
      <c r="N783" s="74"/>
      <c r="O783" s="81" t="s">
        <v>394</v>
      </c>
      <c r="P783" s="83">
        <v>43649.50425925926</v>
      </c>
      <c r="Q783" s="81" t="s">
        <v>585</v>
      </c>
      <c r="R783" s="81"/>
      <c r="S783" s="81"/>
      <c r="T783" s="81"/>
      <c r="U783" s="81"/>
      <c r="V783" s="85" t="s">
        <v>974</v>
      </c>
      <c r="W783" s="83">
        <v>43649.50425925926</v>
      </c>
      <c r="X783" s="85" t="s">
        <v>1300</v>
      </c>
      <c r="Y783" s="81"/>
      <c r="Z783" s="81"/>
      <c r="AA783" s="87" t="s">
        <v>1708</v>
      </c>
      <c r="AB783" s="81"/>
      <c r="AC783" s="81" t="b">
        <v>0</v>
      </c>
      <c r="AD783" s="81">
        <v>0</v>
      </c>
      <c r="AE783" s="87" t="s">
        <v>1832</v>
      </c>
      <c r="AF783" s="81" t="b">
        <v>0</v>
      </c>
      <c r="AG783" s="81" t="s">
        <v>1864</v>
      </c>
      <c r="AH783" s="81"/>
      <c r="AI783" s="87" t="s">
        <v>1832</v>
      </c>
      <c r="AJ783" s="81" t="b">
        <v>0</v>
      </c>
      <c r="AK783" s="81">
        <v>3</v>
      </c>
      <c r="AL783" s="87" t="s">
        <v>1677</v>
      </c>
      <c r="AM783" s="81" t="s">
        <v>1879</v>
      </c>
      <c r="AN783" s="81" t="b">
        <v>0</v>
      </c>
      <c r="AO783" s="87" t="s">
        <v>1677</v>
      </c>
      <c r="AP783" s="81" t="s">
        <v>176</v>
      </c>
      <c r="AQ783" s="81">
        <v>0</v>
      </c>
      <c r="AR783" s="81">
        <v>0</v>
      </c>
      <c r="AS783" s="81"/>
      <c r="AT783" s="81"/>
      <c r="AU783" s="81"/>
      <c r="AV783" s="81"/>
      <c r="AW783" s="81"/>
      <c r="AX783" s="81"/>
      <c r="AY783" s="81"/>
      <c r="AZ783" s="81"/>
      <c r="BA783">
        <v>29</v>
      </c>
      <c r="BB783" s="80" t="str">
        <f>REPLACE(INDEX(GroupVertices[Group],MATCH(Edges[[#This Row],[Vertex 1]],GroupVertices[Vertex],0)),1,1,"")</f>
        <v>1</v>
      </c>
      <c r="BC783" s="80" t="str">
        <f>REPLACE(INDEX(GroupVertices[Group],MATCH(Edges[[#This Row],[Vertex 2]],GroupVertices[Vertex],0)),1,1,"")</f>
        <v>3</v>
      </c>
    </row>
    <row r="784" spans="1:55" ht="15">
      <c r="A784" s="66" t="s">
        <v>303</v>
      </c>
      <c r="B784" s="66" t="s">
        <v>348</v>
      </c>
      <c r="C784" s="67" t="s">
        <v>3315</v>
      </c>
      <c r="D784" s="68">
        <v>10</v>
      </c>
      <c r="E784" s="69" t="s">
        <v>136</v>
      </c>
      <c r="F784" s="70">
        <v>12</v>
      </c>
      <c r="G784" s="67"/>
      <c r="H784" s="71"/>
      <c r="I784" s="72"/>
      <c r="J784" s="72"/>
      <c r="K784" s="34"/>
      <c r="L784" s="79">
        <v>784</v>
      </c>
      <c r="M784" s="79"/>
      <c r="N784" s="74"/>
      <c r="O784" s="81" t="s">
        <v>394</v>
      </c>
      <c r="P784" s="83">
        <v>43649.50614583334</v>
      </c>
      <c r="Q784" s="81" t="s">
        <v>606</v>
      </c>
      <c r="R784" s="85" t="s">
        <v>698</v>
      </c>
      <c r="S784" s="81" t="s">
        <v>756</v>
      </c>
      <c r="T784" s="81" t="s">
        <v>814</v>
      </c>
      <c r="U784" s="85" t="s">
        <v>864</v>
      </c>
      <c r="V784" s="85" t="s">
        <v>864</v>
      </c>
      <c r="W784" s="83">
        <v>43649.50614583334</v>
      </c>
      <c r="X784" s="85" t="s">
        <v>1329</v>
      </c>
      <c r="Y784" s="81"/>
      <c r="Z784" s="81"/>
      <c r="AA784" s="87" t="s">
        <v>1737</v>
      </c>
      <c r="AB784" s="81"/>
      <c r="AC784" s="81" t="b">
        <v>0</v>
      </c>
      <c r="AD784" s="81">
        <v>6</v>
      </c>
      <c r="AE784" s="87" t="s">
        <v>1832</v>
      </c>
      <c r="AF784" s="81" t="b">
        <v>0</v>
      </c>
      <c r="AG784" s="81" t="s">
        <v>1864</v>
      </c>
      <c r="AH784" s="81"/>
      <c r="AI784" s="87" t="s">
        <v>1832</v>
      </c>
      <c r="AJ784" s="81" t="b">
        <v>0</v>
      </c>
      <c r="AK784" s="81">
        <v>2</v>
      </c>
      <c r="AL784" s="87" t="s">
        <v>1832</v>
      </c>
      <c r="AM784" s="81" t="s">
        <v>1879</v>
      </c>
      <c r="AN784" s="81" t="b">
        <v>0</v>
      </c>
      <c r="AO784" s="87" t="s">
        <v>1737</v>
      </c>
      <c r="AP784" s="81" t="s">
        <v>176</v>
      </c>
      <c r="AQ784" s="81">
        <v>0</v>
      </c>
      <c r="AR784" s="81">
        <v>0</v>
      </c>
      <c r="AS784" s="81"/>
      <c r="AT784" s="81"/>
      <c r="AU784" s="81"/>
      <c r="AV784" s="81"/>
      <c r="AW784" s="81"/>
      <c r="AX784" s="81"/>
      <c r="AY784" s="81"/>
      <c r="AZ784" s="81"/>
      <c r="BA784">
        <v>29</v>
      </c>
      <c r="BB784" s="80" t="str">
        <f>REPLACE(INDEX(GroupVertices[Group],MATCH(Edges[[#This Row],[Vertex 1]],GroupVertices[Vertex],0)),1,1,"")</f>
        <v>1</v>
      </c>
      <c r="BC784" s="80" t="str">
        <f>REPLACE(INDEX(GroupVertices[Group],MATCH(Edges[[#This Row],[Vertex 2]],GroupVertices[Vertex],0)),1,1,"")</f>
        <v>3</v>
      </c>
    </row>
    <row r="785" spans="1:55" ht="15">
      <c r="A785" s="66" t="s">
        <v>303</v>
      </c>
      <c r="B785" s="66" t="s">
        <v>348</v>
      </c>
      <c r="C785" s="67" t="s">
        <v>3315</v>
      </c>
      <c r="D785" s="68">
        <v>10</v>
      </c>
      <c r="E785" s="69" t="s">
        <v>136</v>
      </c>
      <c r="F785" s="70">
        <v>12</v>
      </c>
      <c r="G785" s="67"/>
      <c r="H785" s="71"/>
      <c r="I785" s="72"/>
      <c r="J785" s="72"/>
      <c r="K785" s="34"/>
      <c r="L785" s="79">
        <v>785</v>
      </c>
      <c r="M785" s="79"/>
      <c r="N785" s="74"/>
      <c r="O785" s="81" t="s">
        <v>394</v>
      </c>
      <c r="P785" s="83">
        <v>43649.75355324074</v>
      </c>
      <c r="Q785" s="81" t="s">
        <v>607</v>
      </c>
      <c r="R785" s="85" t="s">
        <v>685</v>
      </c>
      <c r="S785" s="81" t="s">
        <v>747</v>
      </c>
      <c r="T785" s="81" t="s">
        <v>777</v>
      </c>
      <c r="U785" s="81"/>
      <c r="V785" s="85" t="s">
        <v>974</v>
      </c>
      <c r="W785" s="83">
        <v>43649.75355324074</v>
      </c>
      <c r="X785" s="85" t="s">
        <v>1330</v>
      </c>
      <c r="Y785" s="81"/>
      <c r="Z785" s="81"/>
      <c r="AA785" s="87" t="s">
        <v>1738</v>
      </c>
      <c r="AB785" s="81"/>
      <c r="AC785" s="81" t="b">
        <v>0</v>
      </c>
      <c r="AD785" s="81">
        <v>6</v>
      </c>
      <c r="AE785" s="87" t="s">
        <v>1832</v>
      </c>
      <c r="AF785" s="81" t="b">
        <v>1</v>
      </c>
      <c r="AG785" s="81" t="s">
        <v>1864</v>
      </c>
      <c r="AH785" s="81"/>
      <c r="AI785" s="87" t="s">
        <v>1793</v>
      </c>
      <c r="AJ785" s="81" t="b">
        <v>0</v>
      </c>
      <c r="AK785" s="81">
        <v>2</v>
      </c>
      <c r="AL785" s="87" t="s">
        <v>1832</v>
      </c>
      <c r="AM785" s="81" t="s">
        <v>1881</v>
      </c>
      <c r="AN785" s="81" t="b">
        <v>0</v>
      </c>
      <c r="AO785" s="87" t="s">
        <v>1738</v>
      </c>
      <c r="AP785" s="81" t="s">
        <v>176</v>
      </c>
      <c r="AQ785" s="81">
        <v>0</v>
      </c>
      <c r="AR785" s="81">
        <v>0</v>
      </c>
      <c r="AS785" s="81"/>
      <c r="AT785" s="81"/>
      <c r="AU785" s="81"/>
      <c r="AV785" s="81"/>
      <c r="AW785" s="81"/>
      <c r="AX785" s="81"/>
      <c r="AY785" s="81"/>
      <c r="AZ785" s="81"/>
      <c r="BA785">
        <v>29</v>
      </c>
      <c r="BB785" s="80" t="str">
        <f>REPLACE(INDEX(GroupVertices[Group],MATCH(Edges[[#This Row],[Vertex 1]],GroupVertices[Vertex],0)),1,1,"")</f>
        <v>1</v>
      </c>
      <c r="BC785" s="80" t="str">
        <f>REPLACE(INDEX(GroupVertices[Group],MATCH(Edges[[#This Row],[Vertex 2]],GroupVertices[Vertex],0)),1,1,"")</f>
        <v>3</v>
      </c>
    </row>
    <row r="786" spans="1:55" ht="15">
      <c r="A786" s="66" t="s">
        <v>303</v>
      </c>
      <c r="B786" s="66" t="s">
        <v>348</v>
      </c>
      <c r="C786" s="67" t="s">
        <v>3315</v>
      </c>
      <c r="D786" s="68">
        <v>10</v>
      </c>
      <c r="E786" s="69" t="s">
        <v>136</v>
      </c>
      <c r="F786" s="70">
        <v>12</v>
      </c>
      <c r="G786" s="67"/>
      <c r="H786" s="71"/>
      <c r="I786" s="72"/>
      <c r="J786" s="72"/>
      <c r="K786" s="34"/>
      <c r="L786" s="79">
        <v>786</v>
      </c>
      <c r="M786" s="79"/>
      <c r="N786" s="74"/>
      <c r="O786" s="81" t="s">
        <v>394</v>
      </c>
      <c r="P786" s="83">
        <v>43649.866631944446</v>
      </c>
      <c r="Q786" s="81" t="s">
        <v>608</v>
      </c>
      <c r="R786" s="85" t="s">
        <v>698</v>
      </c>
      <c r="S786" s="81" t="s">
        <v>756</v>
      </c>
      <c r="T786" s="81" t="s">
        <v>814</v>
      </c>
      <c r="U786" s="85" t="s">
        <v>865</v>
      </c>
      <c r="V786" s="85" t="s">
        <v>865</v>
      </c>
      <c r="W786" s="83">
        <v>43649.866631944446</v>
      </c>
      <c r="X786" s="85" t="s">
        <v>1331</v>
      </c>
      <c r="Y786" s="81"/>
      <c r="Z786" s="81"/>
      <c r="AA786" s="87" t="s">
        <v>1739</v>
      </c>
      <c r="AB786" s="81"/>
      <c r="AC786" s="81" t="b">
        <v>0</v>
      </c>
      <c r="AD786" s="81">
        <v>10</v>
      </c>
      <c r="AE786" s="87" t="s">
        <v>1832</v>
      </c>
      <c r="AF786" s="81" t="b">
        <v>0</v>
      </c>
      <c r="AG786" s="81" t="s">
        <v>1864</v>
      </c>
      <c r="AH786" s="81"/>
      <c r="AI786" s="87" t="s">
        <v>1832</v>
      </c>
      <c r="AJ786" s="81" t="b">
        <v>0</v>
      </c>
      <c r="AK786" s="81">
        <v>4</v>
      </c>
      <c r="AL786" s="87" t="s">
        <v>1832</v>
      </c>
      <c r="AM786" s="81" t="s">
        <v>1881</v>
      </c>
      <c r="AN786" s="81" t="b">
        <v>0</v>
      </c>
      <c r="AO786" s="87" t="s">
        <v>1739</v>
      </c>
      <c r="AP786" s="81" t="s">
        <v>176</v>
      </c>
      <c r="AQ786" s="81">
        <v>0</v>
      </c>
      <c r="AR786" s="81">
        <v>0</v>
      </c>
      <c r="AS786" s="81"/>
      <c r="AT786" s="81"/>
      <c r="AU786" s="81"/>
      <c r="AV786" s="81"/>
      <c r="AW786" s="81"/>
      <c r="AX786" s="81"/>
      <c r="AY786" s="81"/>
      <c r="AZ786" s="81"/>
      <c r="BA786">
        <v>29</v>
      </c>
      <c r="BB786" s="80" t="str">
        <f>REPLACE(INDEX(GroupVertices[Group],MATCH(Edges[[#This Row],[Vertex 1]],GroupVertices[Vertex],0)),1,1,"")</f>
        <v>1</v>
      </c>
      <c r="BC786" s="80" t="str">
        <f>REPLACE(INDEX(GroupVertices[Group],MATCH(Edges[[#This Row],[Vertex 2]],GroupVertices[Vertex],0)),1,1,"")</f>
        <v>3</v>
      </c>
    </row>
    <row r="787" spans="1:55" ht="15">
      <c r="A787" s="66" t="s">
        <v>303</v>
      </c>
      <c r="B787" s="66" t="s">
        <v>348</v>
      </c>
      <c r="C787" s="67" t="s">
        <v>3315</v>
      </c>
      <c r="D787" s="68">
        <v>10</v>
      </c>
      <c r="E787" s="69" t="s">
        <v>136</v>
      </c>
      <c r="F787" s="70">
        <v>12</v>
      </c>
      <c r="G787" s="67"/>
      <c r="H787" s="71"/>
      <c r="I787" s="72"/>
      <c r="J787" s="72"/>
      <c r="K787" s="34"/>
      <c r="L787" s="79">
        <v>787</v>
      </c>
      <c r="M787" s="79"/>
      <c r="N787" s="74"/>
      <c r="O787" s="81" t="s">
        <v>394</v>
      </c>
      <c r="P787" s="83">
        <v>43649.87688657407</v>
      </c>
      <c r="Q787" s="81" t="s">
        <v>413</v>
      </c>
      <c r="R787" s="81"/>
      <c r="S787" s="81"/>
      <c r="T787" s="81"/>
      <c r="U787" s="81"/>
      <c r="V787" s="85" t="s">
        <v>974</v>
      </c>
      <c r="W787" s="83">
        <v>43649.87688657407</v>
      </c>
      <c r="X787" s="85" t="s">
        <v>1332</v>
      </c>
      <c r="Y787" s="81"/>
      <c r="Z787" s="81"/>
      <c r="AA787" s="87" t="s">
        <v>1740</v>
      </c>
      <c r="AB787" s="81"/>
      <c r="AC787" s="81" t="b">
        <v>0</v>
      </c>
      <c r="AD787" s="81">
        <v>0</v>
      </c>
      <c r="AE787" s="87" t="s">
        <v>1832</v>
      </c>
      <c r="AF787" s="81" t="b">
        <v>0</v>
      </c>
      <c r="AG787" s="81" t="s">
        <v>1864</v>
      </c>
      <c r="AH787" s="81"/>
      <c r="AI787" s="87" t="s">
        <v>1832</v>
      </c>
      <c r="AJ787" s="81" t="b">
        <v>0</v>
      </c>
      <c r="AK787" s="81">
        <v>4</v>
      </c>
      <c r="AL787" s="87" t="s">
        <v>1739</v>
      </c>
      <c r="AM787" s="81" t="s">
        <v>1881</v>
      </c>
      <c r="AN787" s="81" t="b">
        <v>0</v>
      </c>
      <c r="AO787" s="87" t="s">
        <v>1739</v>
      </c>
      <c r="AP787" s="81" t="s">
        <v>176</v>
      </c>
      <c r="AQ787" s="81">
        <v>0</v>
      </c>
      <c r="AR787" s="81">
        <v>0</v>
      </c>
      <c r="AS787" s="81"/>
      <c r="AT787" s="81"/>
      <c r="AU787" s="81"/>
      <c r="AV787" s="81"/>
      <c r="AW787" s="81"/>
      <c r="AX787" s="81"/>
      <c r="AY787" s="81"/>
      <c r="AZ787" s="81"/>
      <c r="BA787">
        <v>29</v>
      </c>
      <c r="BB787" s="80" t="str">
        <f>REPLACE(INDEX(GroupVertices[Group],MATCH(Edges[[#This Row],[Vertex 1]],GroupVertices[Vertex],0)),1,1,"")</f>
        <v>1</v>
      </c>
      <c r="BC787" s="80" t="str">
        <f>REPLACE(INDEX(GroupVertices[Group],MATCH(Edges[[#This Row],[Vertex 2]],GroupVertices[Vertex],0)),1,1,"")</f>
        <v>3</v>
      </c>
    </row>
    <row r="788" spans="1:55" ht="15">
      <c r="A788" s="66" t="s">
        <v>303</v>
      </c>
      <c r="B788" s="66" t="s">
        <v>348</v>
      </c>
      <c r="C788" s="67" t="s">
        <v>3315</v>
      </c>
      <c r="D788" s="68">
        <v>10</v>
      </c>
      <c r="E788" s="69" t="s">
        <v>136</v>
      </c>
      <c r="F788" s="70">
        <v>12</v>
      </c>
      <c r="G788" s="67"/>
      <c r="H788" s="71"/>
      <c r="I788" s="72"/>
      <c r="J788" s="72"/>
      <c r="K788" s="34"/>
      <c r="L788" s="79">
        <v>788</v>
      </c>
      <c r="M788" s="79"/>
      <c r="N788" s="74"/>
      <c r="O788" s="81" t="s">
        <v>394</v>
      </c>
      <c r="P788" s="83">
        <v>43650.31795138889</v>
      </c>
      <c r="Q788" s="81" t="s">
        <v>609</v>
      </c>
      <c r="R788" s="81" t="s">
        <v>727</v>
      </c>
      <c r="S788" s="81" t="s">
        <v>768</v>
      </c>
      <c r="T788" s="81" t="s">
        <v>824</v>
      </c>
      <c r="U788" s="85" t="s">
        <v>866</v>
      </c>
      <c r="V788" s="85" t="s">
        <v>866</v>
      </c>
      <c r="W788" s="83">
        <v>43650.31795138889</v>
      </c>
      <c r="X788" s="85" t="s">
        <v>1333</v>
      </c>
      <c r="Y788" s="81"/>
      <c r="Z788" s="81"/>
      <c r="AA788" s="87" t="s">
        <v>1741</v>
      </c>
      <c r="AB788" s="81"/>
      <c r="AC788" s="81" t="b">
        <v>0</v>
      </c>
      <c r="AD788" s="81">
        <v>9</v>
      </c>
      <c r="AE788" s="87" t="s">
        <v>1832</v>
      </c>
      <c r="AF788" s="81" t="b">
        <v>0</v>
      </c>
      <c r="AG788" s="81" t="s">
        <v>1864</v>
      </c>
      <c r="AH788" s="81"/>
      <c r="AI788" s="87" t="s">
        <v>1832</v>
      </c>
      <c r="AJ788" s="81" t="b">
        <v>0</v>
      </c>
      <c r="AK788" s="81">
        <v>3</v>
      </c>
      <c r="AL788" s="87" t="s">
        <v>1832</v>
      </c>
      <c r="AM788" s="81" t="s">
        <v>1881</v>
      </c>
      <c r="AN788" s="81" t="b">
        <v>0</v>
      </c>
      <c r="AO788" s="87" t="s">
        <v>1741</v>
      </c>
      <c r="AP788" s="81" t="s">
        <v>176</v>
      </c>
      <c r="AQ788" s="81">
        <v>0</v>
      </c>
      <c r="AR788" s="81">
        <v>0</v>
      </c>
      <c r="AS788" s="81"/>
      <c r="AT788" s="81"/>
      <c r="AU788" s="81"/>
      <c r="AV788" s="81"/>
      <c r="AW788" s="81"/>
      <c r="AX788" s="81"/>
      <c r="AY788" s="81"/>
      <c r="AZ788" s="81"/>
      <c r="BA788">
        <v>29</v>
      </c>
      <c r="BB788" s="80" t="str">
        <f>REPLACE(INDEX(GroupVertices[Group],MATCH(Edges[[#This Row],[Vertex 1]],GroupVertices[Vertex],0)),1,1,"")</f>
        <v>1</v>
      </c>
      <c r="BC788" s="80" t="str">
        <f>REPLACE(INDEX(GroupVertices[Group],MATCH(Edges[[#This Row],[Vertex 2]],GroupVertices[Vertex],0)),1,1,"")</f>
        <v>3</v>
      </c>
    </row>
    <row r="789" spans="1:55" ht="15">
      <c r="A789" s="66" t="s">
        <v>303</v>
      </c>
      <c r="B789" s="66" t="s">
        <v>348</v>
      </c>
      <c r="C789" s="67" t="s">
        <v>3315</v>
      </c>
      <c r="D789" s="68">
        <v>10</v>
      </c>
      <c r="E789" s="69" t="s">
        <v>136</v>
      </c>
      <c r="F789" s="70">
        <v>12</v>
      </c>
      <c r="G789" s="67"/>
      <c r="H789" s="71"/>
      <c r="I789" s="72"/>
      <c r="J789" s="72"/>
      <c r="K789" s="34"/>
      <c r="L789" s="79">
        <v>789</v>
      </c>
      <c r="M789" s="79"/>
      <c r="N789" s="74"/>
      <c r="O789" s="81" t="s">
        <v>394</v>
      </c>
      <c r="P789" s="83">
        <v>43650.503645833334</v>
      </c>
      <c r="Q789" s="81" t="s">
        <v>610</v>
      </c>
      <c r="R789" s="85" t="s">
        <v>698</v>
      </c>
      <c r="S789" s="81" t="s">
        <v>756</v>
      </c>
      <c r="T789" s="81" t="s">
        <v>814</v>
      </c>
      <c r="U789" s="85" t="s">
        <v>867</v>
      </c>
      <c r="V789" s="85" t="s">
        <v>867</v>
      </c>
      <c r="W789" s="83">
        <v>43650.503645833334</v>
      </c>
      <c r="X789" s="85" t="s">
        <v>1334</v>
      </c>
      <c r="Y789" s="81"/>
      <c r="Z789" s="81"/>
      <c r="AA789" s="87" t="s">
        <v>1742</v>
      </c>
      <c r="AB789" s="81"/>
      <c r="AC789" s="81" t="b">
        <v>0</v>
      </c>
      <c r="AD789" s="81">
        <v>8</v>
      </c>
      <c r="AE789" s="87" t="s">
        <v>1832</v>
      </c>
      <c r="AF789" s="81" t="b">
        <v>0</v>
      </c>
      <c r="AG789" s="81" t="s">
        <v>1864</v>
      </c>
      <c r="AH789" s="81"/>
      <c r="AI789" s="87" t="s">
        <v>1832</v>
      </c>
      <c r="AJ789" s="81" t="b">
        <v>0</v>
      </c>
      <c r="AK789" s="81">
        <v>2</v>
      </c>
      <c r="AL789" s="87" t="s">
        <v>1832</v>
      </c>
      <c r="AM789" s="81" t="s">
        <v>1881</v>
      </c>
      <c r="AN789" s="81" t="b">
        <v>0</v>
      </c>
      <c r="AO789" s="87" t="s">
        <v>1742</v>
      </c>
      <c r="AP789" s="81" t="s">
        <v>176</v>
      </c>
      <c r="AQ789" s="81">
        <v>0</v>
      </c>
      <c r="AR789" s="81">
        <v>0</v>
      </c>
      <c r="AS789" s="81"/>
      <c r="AT789" s="81"/>
      <c r="AU789" s="81"/>
      <c r="AV789" s="81"/>
      <c r="AW789" s="81"/>
      <c r="AX789" s="81"/>
      <c r="AY789" s="81"/>
      <c r="AZ789" s="81"/>
      <c r="BA789">
        <v>29</v>
      </c>
      <c r="BB789" s="80" t="str">
        <f>REPLACE(INDEX(GroupVertices[Group],MATCH(Edges[[#This Row],[Vertex 1]],GroupVertices[Vertex],0)),1,1,"")</f>
        <v>1</v>
      </c>
      <c r="BC789" s="80" t="str">
        <f>REPLACE(INDEX(GroupVertices[Group],MATCH(Edges[[#This Row],[Vertex 2]],GroupVertices[Vertex],0)),1,1,"")</f>
        <v>3</v>
      </c>
    </row>
    <row r="790" spans="1:55" ht="15">
      <c r="A790" s="66" t="s">
        <v>303</v>
      </c>
      <c r="B790" s="66" t="s">
        <v>348</v>
      </c>
      <c r="C790" s="67" t="s">
        <v>3315</v>
      </c>
      <c r="D790" s="68">
        <v>10</v>
      </c>
      <c r="E790" s="69" t="s">
        <v>136</v>
      </c>
      <c r="F790" s="70">
        <v>12</v>
      </c>
      <c r="G790" s="67"/>
      <c r="H790" s="71"/>
      <c r="I790" s="72"/>
      <c r="J790" s="72"/>
      <c r="K790" s="34"/>
      <c r="L790" s="79">
        <v>790</v>
      </c>
      <c r="M790" s="79"/>
      <c r="N790" s="74"/>
      <c r="O790" s="81" t="s">
        <v>394</v>
      </c>
      <c r="P790" s="83">
        <v>43650.625185185185</v>
      </c>
      <c r="Q790" s="81" t="s">
        <v>611</v>
      </c>
      <c r="R790" s="85" t="s">
        <v>698</v>
      </c>
      <c r="S790" s="81" t="s">
        <v>756</v>
      </c>
      <c r="T790" s="81" t="s">
        <v>817</v>
      </c>
      <c r="U790" s="85" t="s">
        <v>868</v>
      </c>
      <c r="V790" s="85" t="s">
        <v>868</v>
      </c>
      <c r="W790" s="83">
        <v>43650.625185185185</v>
      </c>
      <c r="X790" s="85" t="s">
        <v>1335</v>
      </c>
      <c r="Y790" s="81"/>
      <c r="Z790" s="81"/>
      <c r="AA790" s="87" t="s">
        <v>1743</v>
      </c>
      <c r="AB790" s="81"/>
      <c r="AC790" s="81" t="b">
        <v>0</v>
      </c>
      <c r="AD790" s="81">
        <v>7</v>
      </c>
      <c r="AE790" s="87" t="s">
        <v>1832</v>
      </c>
      <c r="AF790" s="81" t="b">
        <v>0</v>
      </c>
      <c r="AG790" s="81" t="s">
        <v>1864</v>
      </c>
      <c r="AH790" s="81"/>
      <c r="AI790" s="87" t="s">
        <v>1832</v>
      </c>
      <c r="AJ790" s="81" t="b">
        <v>0</v>
      </c>
      <c r="AK790" s="81">
        <v>2</v>
      </c>
      <c r="AL790" s="87" t="s">
        <v>1832</v>
      </c>
      <c r="AM790" s="81" t="s">
        <v>1879</v>
      </c>
      <c r="AN790" s="81" t="b">
        <v>0</v>
      </c>
      <c r="AO790" s="87" t="s">
        <v>1743</v>
      </c>
      <c r="AP790" s="81" t="s">
        <v>176</v>
      </c>
      <c r="AQ790" s="81">
        <v>0</v>
      </c>
      <c r="AR790" s="81">
        <v>0</v>
      </c>
      <c r="AS790" s="81"/>
      <c r="AT790" s="81"/>
      <c r="AU790" s="81"/>
      <c r="AV790" s="81"/>
      <c r="AW790" s="81"/>
      <c r="AX790" s="81"/>
      <c r="AY790" s="81"/>
      <c r="AZ790" s="81"/>
      <c r="BA790">
        <v>29</v>
      </c>
      <c r="BB790" s="80" t="str">
        <f>REPLACE(INDEX(GroupVertices[Group],MATCH(Edges[[#This Row],[Vertex 1]],GroupVertices[Vertex],0)),1,1,"")</f>
        <v>1</v>
      </c>
      <c r="BC790" s="80" t="str">
        <f>REPLACE(INDEX(GroupVertices[Group],MATCH(Edges[[#This Row],[Vertex 2]],GroupVertices[Vertex],0)),1,1,"")</f>
        <v>3</v>
      </c>
    </row>
    <row r="791" spans="1:55" ht="15">
      <c r="A791" s="66" t="s">
        <v>303</v>
      </c>
      <c r="B791" s="66" t="s">
        <v>348</v>
      </c>
      <c r="C791" s="67" t="s">
        <v>3315</v>
      </c>
      <c r="D791" s="68">
        <v>10</v>
      </c>
      <c r="E791" s="69" t="s">
        <v>136</v>
      </c>
      <c r="F791" s="70">
        <v>12</v>
      </c>
      <c r="G791" s="67"/>
      <c r="H791" s="71"/>
      <c r="I791" s="72"/>
      <c r="J791" s="72"/>
      <c r="K791" s="34"/>
      <c r="L791" s="79">
        <v>791</v>
      </c>
      <c r="M791" s="79"/>
      <c r="N791" s="74"/>
      <c r="O791" s="81" t="s">
        <v>394</v>
      </c>
      <c r="P791" s="83">
        <v>43650.878229166665</v>
      </c>
      <c r="Q791" s="81" t="s">
        <v>612</v>
      </c>
      <c r="R791" s="85" t="s">
        <v>698</v>
      </c>
      <c r="S791" s="81" t="s">
        <v>756</v>
      </c>
      <c r="T791" s="81" t="s">
        <v>817</v>
      </c>
      <c r="U791" s="85" t="s">
        <v>869</v>
      </c>
      <c r="V791" s="85" t="s">
        <v>869</v>
      </c>
      <c r="W791" s="83">
        <v>43650.878229166665</v>
      </c>
      <c r="X791" s="85" t="s">
        <v>1336</v>
      </c>
      <c r="Y791" s="81"/>
      <c r="Z791" s="81"/>
      <c r="AA791" s="87" t="s">
        <v>1744</v>
      </c>
      <c r="AB791" s="81"/>
      <c r="AC791" s="81" t="b">
        <v>0</v>
      </c>
      <c r="AD791" s="81">
        <v>11</v>
      </c>
      <c r="AE791" s="87" t="s">
        <v>1832</v>
      </c>
      <c r="AF791" s="81" t="b">
        <v>0</v>
      </c>
      <c r="AG791" s="81" t="s">
        <v>1864</v>
      </c>
      <c r="AH791" s="81"/>
      <c r="AI791" s="87" t="s">
        <v>1832</v>
      </c>
      <c r="AJ791" s="81" t="b">
        <v>0</v>
      </c>
      <c r="AK791" s="81">
        <v>5</v>
      </c>
      <c r="AL791" s="87" t="s">
        <v>1832</v>
      </c>
      <c r="AM791" s="81" t="s">
        <v>1881</v>
      </c>
      <c r="AN791" s="81" t="b">
        <v>0</v>
      </c>
      <c r="AO791" s="87" t="s">
        <v>1744</v>
      </c>
      <c r="AP791" s="81" t="s">
        <v>176</v>
      </c>
      <c r="AQ791" s="81">
        <v>0</v>
      </c>
      <c r="AR791" s="81">
        <v>0</v>
      </c>
      <c r="AS791" s="81"/>
      <c r="AT791" s="81"/>
      <c r="AU791" s="81"/>
      <c r="AV791" s="81"/>
      <c r="AW791" s="81"/>
      <c r="AX791" s="81"/>
      <c r="AY791" s="81"/>
      <c r="AZ791" s="81"/>
      <c r="BA791">
        <v>29</v>
      </c>
      <c r="BB791" s="80" t="str">
        <f>REPLACE(INDEX(GroupVertices[Group],MATCH(Edges[[#This Row],[Vertex 1]],GroupVertices[Vertex],0)),1,1,"")</f>
        <v>1</v>
      </c>
      <c r="BC791" s="80" t="str">
        <f>REPLACE(INDEX(GroupVertices[Group],MATCH(Edges[[#This Row],[Vertex 2]],GroupVertices[Vertex],0)),1,1,"")</f>
        <v>3</v>
      </c>
    </row>
    <row r="792" spans="1:55" ht="15">
      <c r="A792" s="66" t="s">
        <v>303</v>
      </c>
      <c r="B792" s="66" t="s">
        <v>348</v>
      </c>
      <c r="C792" s="67" t="s">
        <v>3315</v>
      </c>
      <c r="D792" s="68">
        <v>10</v>
      </c>
      <c r="E792" s="69" t="s">
        <v>136</v>
      </c>
      <c r="F792" s="70">
        <v>12</v>
      </c>
      <c r="G792" s="67"/>
      <c r="H792" s="71"/>
      <c r="I792" s="72"/>
      <c r="J792" s="72"/>
      <c r="K792" s="34"/>
      <c r="L792" s="79">
        <v>792</v>
      </c>
      <c r="M792" s="79"/>
      <c r="N792" s="74"/>
      <c r="O792" s="81" t="s">
        <v>394</v>
      </c>
      <c r="P792" s="83">
        <v>43651.855416666665</v>
      </c>
      <c r="Q792" s="81" t="s">
        <v>613</v>
      </c>
      <c r="R792" s="85" t="s">
        <v>698</v>
      </c>
      <c r="S792" s="81" t="s">
        <v>756</v>
      </c>
      <c r="T792" s="81" t="s">
        <v>817</v>
      </c>
      <c r="U792" s="85" t="s">
        <v>870</v>
      </c>
      <c r="V792" s="85" t="s">
        <v>870</v>
      </c>
      <c r="W792" s="83">
        <v>43651.855416666665</v>
      </c>
      <c r="X792" s="85" t="s">
        <v>1337</v>
      </c>
      <c r="Y792" s="81"/>
      <c r="Z792" s="81"/>
      <c r="AA792" s="87" t="s">
        <v>1745</v>
      </c>
      <c r="AB792" s="81"/>
      <c r="AC792" s="81" t="b">
        <v>0</v>
      </c>
      <c r="AD792" s="81">
        <v>7</v>
      </c>
      <c r="AE792" s="87" t="s">
        <v>1832</v>
      </c>
      <c r="AF792" s="81" t="b">
        <v>0</v>
      </c>
      <c r="AG792" s="81" t="s">
        <v>1864</v>
      </c>
      <c r="AH792" s="81"/>
      <c r="AI792" s="87" t="s">
        <v>1832</v>
      </c>
      <c r="AJ792" s="81" t="b">
        <v>0</v>
      </c>
      <c r="AK792" s="81">
        <v>4</v>
      </c>
      <c r="AL792" s="87" t="s">
        <v>1832</v>
      </c>
      <c r="AM792" s="81" t="s">
        <v>1881</v>
      </c>
      <c r="AN792" s="81" t="b">
        <v>0</v>
      </c>
      <c r="AO792" s="87" t="s">
        <v>1745</v>
      </c>
      <c r="AP792" s="81" t="s">
        <v>176</v>
      </c>
      <c r="AQ792" s="81">
        <v>0</v>
      </c>
      <c r="AR792" s="81">
        <v>0</v>
      </c>
      <c r="AS792" s="81"/>
      <c r="AT792" s="81"/>
      <c r="AU792" s="81"/>
      <c r="AV792" s="81"/>
      <c r="AW792" s="81"/>
      <c r="AX792" s="81"/>
      <c r="AY792" s="81"/>
      <c r="AZ792" s="81"/>
      <c r="BA792">
        <v>29</v>
      </c>
      <c r="BB792" s="80" t="str">
        <f>REPLACE(INDEX(GroupVertices[Group],MATCH(Edges[[#This Row],[Vertex 1]],GroupVertices[Vertex],0)),1,1,"")</f>
        <v>1</v>
      </c>
      <c r="BC792" s="80" t="str">
        <f>REPLACE(INDEX(GroupVertices[Group],MATCH(Edges[[#This Row],[Vertex 2]],GroupVertices[Vertex],0)),1,1,"")</f>
        <v>3</v>
      </c>
    </row>
    <row r="793" spans="1:55" ht="15">
      <c r="A793" s="66" t="s">
        <v>303</v>
      </c>
      <c r="B793" s="66" t="s">
        <v>348</v>
      </c>
      <c r="C793" s="67" t="s">
        <v>3315</v>
      </c>
      <c r="D793" s="68">
        <v>10</v>
      </c>
      <c r="E793" s="69" t="s">
        <v>136</v>
      </c>
      <c r="F793" s="70">
        <v>12</v>
      </c>
      <c r="G793" s="67"/>
      <c r="H793" s="71"/>
      <c r="I793" s="72"/>
      <c r="J793" s="72"/>
      <c r="K793" s="34"/>
      <c r="L793" s="79">
        <v>793</v>
      </c>
      <c r="M793" s="79"/>
      <c r="N793" s="74"/>
      <c r="O793" s="81" t="s">
        <v>394</v>
      </c>
      <c r="P793" s="83">
        <v>43652.38725694444</v>
      </c>
      <c r="Q793" s="81" t="s">
        <v>614</v>
      </c>
      <c r="R793" s="85" t="s">
        <v>698</v>
      </c>
      <c r="S793" s="81" t="s">
        <v>756</v>
      </c>
      <c r="T793" s="81" t="s">
        <v>817</v>
      </c>
      <c r="U793" s="85" t="s">
        <v>871</v>
      </c>
      <c r="V793" s="85" t="s">
        <v>871</v>
      </c>
      <c r="W793" s="83">
        <v>43652.38725694444</v>
      </c>
      <c r="X793" s="85" t="s">
        <v>1338</v>
      </c>
      <c r="Y793" s="81"/>
      <c r="Z793" s="81"/>
      <c r="AA793" s="87" t="s">
        <v>1746</v>
      </c>
      <c r="AB793" s="81"/>
      <c r="AC793" s="81" t="b">
        <v>0</v>
      </c>
      <c r="AD793" s="81">
        <v>9</v>
      </c>
      <c r="AE793" s="87" t="s">
        <v>1832</v>
      </c>
      <c r="AF793" s="81" t="b">
        <v>0</v>
      </c>
      <c r="AG793" s="81" t="s">
        <v>1864</v>
      </c>
      <c r="AH793" s="81"/>
      <c r="AI793" s="87" t="s">
        <v>1832</v>
      </c>
      <c r="AJ793" s="81" t="b">
        <v>0</v>
      </c>
      <c r="AK793" s="81">
        <v>4</v>
      </c>
      <c r="AL793" s="87" t="s">
        <v>1832</v>
      </c>
      <c r="AM793" s="81" t="s">
        <v>1881</v>
      </c>
      <c r="AN793" s="81" t="b">
        <v>0</v>
      </c>
      <c r="AO793" s="87" t="s">
        <v>1746</v>
      </c>
      <c r="AP793" s="81" t="s">
        <v>176</v>
      </c>
      <c r="AQ793" s="81">
        <v>0</v>
      </c>
      <c r="AR793" s="81">
        <v>0</v>
      </c>
      <c r="AS793" s="81"/>
      <c r="AT793" s="81"/>
      <c r="AU793" s="81"/>
      <c r="AV793" s="81"/>
      <c r="AW793" s="81"/>
      <c r="AX793" s="81"/>
      <c r="AY793" s="81"/>
      <c r="AZ793" s="81"/>
      <c r="BA793">
        <v>29</v>
      </c>
      <c r="BB793" s="80" t="str">
        <f>REPLACE(INDEX(GroupVertices[Group],MATCH(Edges[[#This Row],[Vertex 1]],GroupVertices[Vertex],0)),1,1,"")</f>
        <v>1</v>
      </c>
      <c r="BC793" s="80" t="str">
        <f>REPLACE(INDEX(GroupVertices[Group],MATCH(Edges[[#This Row],[Vertex 2]],GroupVertices[Vertex],0)),1,1,"")</f>
        <v>3</v>
      </c>
    </row>
    <row r="794" spans="1:55" ht="15">
      <c r="A794" s="66" t="s">
        <v>303</v>
      </c>
      <c r="B794" s="66" t="s">
        <v>348</v>
      </c>
      <c r="C794" s="67" t="s">
        <v>3315</v>
      </c>
      <c r="D794" s="68">
        <v>10</v>
      </c>
      <c r="E794" s="69" t="s">
        <v>136</v>
      </c>
      <c r="F794" s="70">
        <v>12</v>
      </c>
      <c r="G794" s="67"/>
      <c r="H794" s="71"/>
      <c r="I794" s="72"/>
      <c r="J794" s="72"/>
      <c r="K794" s="34"/>
      <c r="L794" s="79">
        <v>794</v>
      </c>
      <c r="M794" s="79"/>
      <c r="N794" s="74"/>
      <c r="O794" s="81" t="s">
        <v>394</v>
      </c>
      <c r="P794" s="83">
        <v>43652.95108796296</v>
      </c>
      <c r="Q794" s="81" t="s">
        <v>615</v>
      </c>
      <c r="R794" s="85" t="s">
        <v>698</v>
      </c>
      <c r="S794" s="81" t="s">
        <v>756</v>
      </c>
      <c r="T794" s="81" t="s">
        <v>817</v>
      </c>
      <c r="U794" s="81"/>
      <c r="V794" s="85" t="s">
        <v>974</v>
      </c>
      <c r="W794" s="83">
        <v>43652.95108796296</v>
      </c>
      <c r="X794" s="85" t="s">
        <v>1339</v>
      </c>
      <c r="Y794" s="81"/>
      <c r="Z794" s="81"/>
      <c r="AA794" s="87" t="s">
        <v>1747</v>
      </c>
      <c r="AB794" s="81"/>
      <c r="AC794" s="81" t="b">
        <v>0</v>
      </c>
      <c r="AD794" s="81">
        <v>5</v>
      </c>
      <c r="AE794" s="87" t="s">
        <v>1832</v>
      </c>
      <c r="AF794" s="81" t="b">
        <v>0</v>
      </c>
      <c r="AG794" s="81" t="s">
        <v>1864</v>
      </c>
      <c r="AH794" s="81"/>
      <c r="AI794" s="87" t="s">
        <v>1832</v>
      </c>
      <c r="AJ794" s="81" t="b">
        <v>0</v>
      </c>
      <c r="AK794" s="81">
        <v>3</v>
      </c>
      <c r="AL794" s="87" t="s">
        <v>1832</v>
      </c>
      <c r="AM794" s="81" t="s">
        <v>1881</v>
      </c>
      <c r="AN794" s="81" t="b">
        <v>0</v>
      </c>
      <c r="AO794" s="87" t="s">
        <v>1747</v>
      </c>
      <c r="AP794" s="81" t="s">
        <v>176</v>
      </c>
      <c r="AQ794" s="81">
        <v>0</v>
      </c>
      <c r="AR794" s="81">
        <v>0</v>
      </c>
      <c r="AS794" s="81"/>
      <c r="AT794" s="81"/>
      <c r="AU794" s="81"/>
      <c r="AV794" s="81"/>
      <c r="AW794" s="81"/>
      <c r="AX794" s="81"/>
      <c r="AY794" s="81"/>
      <c r="AZ794" s="81"/>
      <c r="BA794">
        <v>29</v>
      </c>
      <c r="BB794" s="80" t="str">
        <f>REPLACE(INDEX(GroupVertices[Group],MATCH(Edges[[#This Row],[Vertex 1]],GroupVertices[Vertex],0)),1,1,"")</f>
        <v>1</v>
      </c>
      <c r="BC794" s="80" t="str">
        <f>REPLACE(INDEX(GroupVertices[Group],MATCH(Edges[[#This Row],[Vertex 2]],GroupVertices[Vertex],0)),1,1,"")</f>
        <v>3</v>
      </c>
    </row>
    <row r="795" spans="1:55" ht="15">
      <c r="A795" s="66" t="s">
        <v>303</v>
      </c>
      <c r="B795" s="66" t="s">
        <v>348</v>
      </c>
      <c r="C795" s="67" t="s">
        <v>3315</v>
      </c>
      <c r="D795" s="68">
        <v>10</v>
      </c>
      <c r="E795" s="69" t="s">
        <v>136</v>
      </c>
      <c r="F795" s="70">
        <v>12</v>
      </c>
      <c r="G795" s="67"/>
      <c r="H795" s="71"/>
      <c r="I795" s="72"/>
      <c r="J795" s="72"/>
      <c r="K795" s="34"/>
      <c r="L795" s="79">
        <v>795</v>
      </c>
      <c r="M795" s="79"/>
      <c r="N795" s="74"/>
      <c r="O795" s="81" t="s">
        <v>394</v>
      </c>
      <c r="P795" s="83">
        <v>43654.708969907406</v>
      </c>
      <c r="Q795" s="81" t="s">
        <v>616</v>
      </c>
      <c r="R795" s="85" t="s">
        <v>698</v>
      </c>
      <c r="S795" s="81" t="s">
        <v>756</v>
      </c>
      <c r="T795" s="81" t="s">
        <v>817</v>
      </c>
      <c r="U795" s="85" t="s">
        <v>872</v>
      </c>
      <c r="V795" s="85" t="s">
        <v>872</v>
      </c>
      <c r="W795" s="83">
        <v>43654.708969907406</v>
      </c>
      <c r="X795" s="85" t="s">
        <v>1340</v>
      </c>
      <c r="Y795" s="81"/>
      <c r="Z795" s="81"/>
      <c r="AA795" s="87" t="s">
        <v>1748</v>
      </c>
      <c r="AB795" s="81"/>
      <c r="AC795" s="81" t="b">
        <v>0</v>
      </c>
      <c r="AD795" s="81">
        <v>0</v>
      </c>
      <c r="AE795" s="87" t="s">
        <v>1832</v>
      </c>
      <c r="AF795" s="81" t="b">
        <v>0</v>
      </c>
      <c r="AG795" s="81" t="s">
        <v>1864</v>
      </c>
      <c r="AH795" s="81"/>
      <c r="AI795" s="87" t="s">
        <v>1832</v>
      </c>
      <c r="AJ795" s="81" t="b">
        <v>0</v>
      </c>
      <c r="AK795" s="81">
        <v>1</v>
      </c>
      <c r="AL795" s="87" t="s">
        <v>1832</v>
      </c>
      <c r="AM795" s="81" t="s">
        <v>1897</v>
      </c>
      <c r="AN795" s="81" t="b">
        <v>0</v>
      </c>
      <c r="AO795" s="87" t="s">
        <v>1748</v>
      </c>
      <c r="AP795" s="81" t="s">
        <v>176</v>
      </c>
      <c r="AQ795" s="81">
        <v>0</v>
      </c>
      <c r="AR795" s="81">
        <v>0</v>
      </c>
      <c r="AS795" s="81"/>
      <c r="AT795" s="81"/>
      <c r="AU795" s="81"/>
      <c r="AV795" s="81"/>
      <c r="AW795" s="81"/>
      <c r="AX795" s="81"/>
      <c r="AY795" s="81"/>
      <c r="AZ795" s="81"/>
      <c r="BA795">
        <v>29</v>
      </c>
      <c r="BB795" s="80" t="str">
        <f>REPLACE(INDEX(GroupVertices[Group],MATCH(Edges[[#This Row],[Vertex 1]],GroupVertices[Vertex],0)),1,1,"")</f>
        <v>1</v>
      </c>
      <c r="BC795" s="80" t="str">
        <f>REPLACE(INDEX(GroupVertices[Group],MATCH(Edges[[#This Row],[Vertex 2]],GroupVertices[Vertex],0)),1,1,"")</f>
        <v>3</v>
      </c>
    </row>
    <row r="796" spans="1:55" ht="15">
      <c r="A796" s="66" t="s">
        <v>303</v>
      </c>
      <c r="B796" s="66" t="s">
        <v>348</v>
      </c>
      <c r="C796" s="67" t="s">
        <v>3315</v>
      </c>
      <c r="D796" s="68">
        <v>10</v>
      </c>
      <c r="E796" s="69" t="s">
        <v>136</v>
      </c>
      <c r="F796" s="70">
        <v>12</v>
      </c>
      <c r="G796" s="67"/>
      <c r="H796" s="71"/>
      <c r="I796" s="72"/>
      <c r="J796" s="72"/>
      <c r="K796" s="34"/>
      <c r="L796" s="79">
        <v>796</v>
      </c>
      <c r="M796" s="79"/>
      <c r="N796" s="74"/>
      <c r="O796" s="81" t="s">
        <v>394</v>
      </c>
      <c r="P796" s="83">
        <v>43654.87546296296</v>
      </c>
      <c r="Q796" s="81" t="s">
        <v>617</v>
      </c>
      <c r="R796" s="85" t="s">
        <v>728</v>
      </c>
      <c r="S796" s="81" t="s">
        <v>750</v>
      </c>
      <c r="T796" s="81" t="s">
        <v>825</v>
      </c>
      <c r="U796" s="85" t="s">
        <v>873</v>
      </c>
      <c r="V796" s="85" t="s">
        <v>873</v>
      </c>
      <c r="W796" s="83">
        <v>43654.87546296296</v>
      </c>
      <c r="X796" s="85" t="s">
        <v>1341</v>
      </c>
      <c r="Y796" s="81"/>
      <c r="Z796" s="81"/>
      <c r="AA796" s="87" t="s">
        <v>1749</v>
      </c>
      <c r="AB796" s="81"/>
      <c r="AC796" s="81" t="b">
        <v>0</v>
      </c>
      <c r="AD796" s="81">
        <v>8</v>
      </c>
      <c r="AE796" s="87" t="s">
        <v>1832</v>
      </c>
      <c r="AF796" s="81" t="b">
        <v>0</v>
      </c>
      <c r="AG796" s="81" t="s">
        <v>1864</v>
      </c>
      <c r="AH796" s="81"/>
      <c r="AI796" s="87" t="s">
        <v>1832</v>
      </c>
      <c r="AJ796" s="81" t="b">
        <v>0</v>
      </c>
      <c r="AK796" s="81">
        <v>0</v>
      </c>
      <c r="AL796" s="87" t="s">
        <v>1832</v>
      </c>
      <c r="AM796" s="81" t="s">
        <v>1897</v>
      </c>
      <c r="AN796" s="81" t="b">
        <v>0</v>
      </c>
      <c r="AO796" s="87" t="s">
        <v>1749</v>
      </c>
      <c r="AP796" s="81" t="s">
        <v>176</v>
      </c>
      <c r="AQ796" s="81">
        <v>0</v>
      </c>
      <c r="AR796" s="81">
        <v>0</v>
      </c>
      <c r="AS796" s="81"/>
      <c r="AT796" s="81"/>
      <c r="AU796" s="81"/>
      <c r="AV796" s="81"/>
      <c r="AW796" s="81"/>
      <c r="AX796" s="81"/>
      <c r="AY796" s="81"/>
      <c r="AZ796" s="81"/>
      <c r="BA796">
        <v>29</v>
      </c>
      <c r="BB796" s="80" t="str">
        <f>REPLACE(INDEX(GroupVertices[Group],MATCH(Edges[[#This Row],[Vertex 1]],GroupVertices[Vertex],0)),1,1,"")</f>
        <v>1</v>
      </c>
      <c r="BC796" s="80" t="str">
        <f>REPLACE(INDEX(GroupVertices[Group],MATCH(Edges[[#This Row],[Vertex 2]],GroupVertices[Vertex],0)),1,1,"")</f>
        <v>3</v>
      </c>
    </row>
    <row r="797" spans="1:55" ht="15">
      <c r="A797" s="66" t="s">
        <v>303</v>
      </c>
      <c r="B797" s="66" t="s">
        <v>348</v>
      </c>
      <c r="C797" s="67" t="s">
        <v>3315</v>
      </c>
      <c r="D797" s="68">
        <v>10</v>
      </c>
      <c r="E797" s="69" t="s">
        <v>136</v>
      </c>
      <c r="F797" s="70">
        <v>12</v>
      </c>
      <c r="G797" s="67"/>
      <c r="H797" s="71"/>
      <c r="I797" s="72"/>
      <c r="J797" s="72"/>
      <c r="K797" s="34"/>
      <c r="L797" s="79">
        <v>797</v>
      </c>
      <c r="M797" s="79"/>
      <c r="N797" s="74"/>
      <c r="O797" s="81" t="s">
        <v>394</v>
      </c>
      <c r="P797" s="83">
        <v>43655.55200231481</v>
      </c>
      <c r="Q797" s="81" t="s">
        <v>618</v>
      </c>
      <c r="R797" s="85" t="s">
        <v>698</v>
      </c>
      <c r="S797" s="81" t="s">
        <v>756</v>
      </c>
      <c r="T797" s="81" t="s">
        <v>817</v>
      </c>
      <c r="U797" s="81"/>
      <c r="V797" s="85" t="s">
        <v>974</v>
      </c>
      <c r="W797" s="83">
        <v>43655.55200231481</v>
      </c>
      <c r="X797" s="85" t="s">
        <v>1342</v>
      </c>
      <c r="Y797" s="81"/>
      <c r="Z797" s="81"/>
      <c r="AA797" s="87" t="s">
        <v>1750</v>
      </c>
      <c r="AB797" s="81"/>
      <c r="AC797" s="81" t="b">
        <v>0</v>
      </c>
      <c r="AD797" s="81">
        <v>6</v>
      </c>
      <c r="AE797" s="87" t="s">
        <v>1832</v>
      </c>
      <c r="AF797" s="81" t="b">
        <v>0</v>
      </c>
      <c r="AG797" s="81" t="s">
        <v>1864</v>
      </c>
      <c r="AH797" s="81"/>
      <c r="AI797" s="87" t="s">
        <v>1832</v>
      </c>
      <c r="AJ797" s="81" t="b">
        <v>0</v>
      </c>
      <c r="AK797" s="81">
        <v>3</v>
      </c>
      <c r="AL797" s="87" t="s">
        <v>1832</v>
      </c>
      <c r="AM797" s="81" t="s">
        <v>1879</v>
      </c>
      <c r="AN797" s="81" t="b">
        <v>0</v>
      </c>
      <c r="AO797" s="87" t="s">
        <v>1750</v>
      </c>
      <c r="AP797" s="81" t="s">
        <v>176</v>
      </c>
      <c r="AQ797" s="81">
        <v>0</v>
      </c>
      <c r="AR797" s="81">
        <v>0</v>
      </c>
      <c r="AS797" s="81"/>
      <c r="AT797" s="81"/>
      <c r="AU797" s="81"/>
      <c r="AV797" s="81"/>
      <c r="AW797" s="81"/>
      <c r="AX797" s="81"/>
      <c r="AY797" s="81"/>
      <c r="AZ797" s="81"/>
      <c r="BA797">
        <v>29</v>
      </c>
      <c r="BB797" s="80" t="str">
        <f>REPLACE(INDEX(GroupVertices[Group],MATCH(Edges[[#This Row],[Vertex 1]],GroupVertices[Vertex],0)),1,1,"")</f>
        <v>1</v>
      </c>
      <c r="BC797" s="80" t="str">
        <f>REPLACE(INDEX(GroupVertices[Group],MATCH(Edges[[#This Row],[Vertex 2]],GroupVertices[Vertex],0)),1,1,"")</f>
        <v>3</v>
      </c>
    </row>
    <row r="798" spans="1:55" ht="15">
      <c r="A798" s="66" t="s">
        <v>303</v>
      </c>
      <c r="B798" s="66" t="s">
        <v>348</v>
      </c>
      <c r="C798" s="67" t="s">
        <v>3315</v>
      </c>
      <c r="D798" s="68">
        <v>10</v>
      </c>
      <c r="E798" s="69" t="s">
        <v>136</v>
      </c>
      <c r="F798" s="70">
        <v>12</v>
      </c>
      <c r="G798" s="67"/>
      <c r="H798" s="71"/>
      <c r="I798" s="72"/>
      <c r="J798" s="72"/>
      <c r="K798" s="34"/>
      <c r="L798" s="79">
        <v>798</v>
      </c>
      <c r="M798" s="79"/>
      <c r="N798" s="74"/>
      <c r="O798" s="81" t="s">
        <v>394</v>
      </c>
      <c r="P798" s="83">
        <v>43656.66725694444</v>
      </c>
      <c r="Q798" s="81" t="s">
        <v>619</v>
      </c>
      <c r="R798" s="85" t="s">
        <v>698</v>
      </c>
      <c r="S798" s="81" t="s">
        <v>756</v>
      </c>
      <c r="T798" s="81" t="s">
        <v>817</v>
      </c>
      <c r="U798" s="81"/>
      <c r="V798" s="85" t="s">
        <v>974</v>
      </c>
      <c r="W798" s="83">
        <v>43656.66725694444</v>
      </c>
      <c r="X798" s="85" t="s">
        <v>1343</v>
      </c>
      <c r="Y798" s="81"/>
      <c r="Z798" s="81"/>
      <c r="AA798" s="87" t="s">
        <v>1751</v>
      </c>
      <c r="AB798" s="81"/>
      <c r="AC798" s="81" t="b">
        <v>0</v>
      </c>
      <c r="AD798" s="81">
        <v>6</v>
      </c>
      <c r="AE798" s="87" t="s">
        <v>1832</v>
      </c>
      <c r="AF798" s="81" t="b">
        <v>0</v>
      </c>
      <c r="AG798" s="81" t="s">
        <v>1864</v>
      </c>
      <c r="AH798" s="81"/>
      <c r="AI798" s="87" t="s">
        <v>1832</v>
      </c>
      <c r="AJ798" s="81" t="b">
        <v>0</v>
      </c>
      <c r="AK798" s="81">
        <v>1</v>
      </c>
      <c r="AL798" s="87" t="s">
        <v>1832</v>
      </c>
      <c r="AM798" s="81" t="s">
        <v>1881</v>
      </c>
      <c r="AN798" s="81" t="b">
        <v>0</v>
      </c>
      <c r="AO798" s="87" t="s">
        <v>1751</v>
      </c>
      <c r="AP798" s="81" t="s">
        <v>176</v>
      </c>
      <c r="AQ798" s="81">
        <v>0</v>
      </c>
      <c r="AR798" s="81">
        <v>0</v>
      </c>
      <c r="AS798" s="81"/>
      <c r="AT798" s="81"/>
      <c r="AU798" s="81"/>
      <c r="AV798" s="81"/>
      <c r="AW798" s="81"/>
      <c r="AX798" s="81"/>
      <c r="AY798" s="81"/>
      <c r="AZ798" s="81"/>
      <c r="BA798">
        <v>29</v>
      </c>
      <c r="BB798" s="80" t="str">
        <f>REPLACE(INDEX(GroupVertices[Group],MATCH(Edges[[#This Row],[Vertex 1]],GroupVertices[Vertex],0)),1,1,"")</f>
        <v>1</v>
      </c>
      <c r="BC798" s="80" t="str">
        <f>REPLACE(INDEX(GroupVertices[Group],MATCH(Edges[[#This Row],[Vertex 2]],GroupVertices[Vertex],0)),1,1,"")</f>
        <v>3</v>
      </c>
    </row>
    <row r="799" spans="1:55" ht="15">
      <c r="A799" s="66" t="s">
        <v>303</v>
      </c>
      <c r="B799" s="66" t="s">
        <v>348</v>
      </c>
      <c r="C799" s="67" t="s">
        <v>3315</v>
      </c>
      <c r="D799" s="68">
        <v>10</v>
      </c>
      <c r="E799" s="69" t="s">
        <v>136</v>
      </c>
      <c r="F799" s="70">
        <v>12</v>
      </c>
      <c r="G799" s="67"/>
      <c r="H799" s="71"/>
      <c r="I799" s="72"/>
      <c r="J799" s="72"/>
      <c r="K799" s="34"/>
      <c r="L799" s="79">
        <v>799</v>
      </c>
      <c r="M799" s="79"/>
      <c r="N799" s="74"/>
      <c r="O799" s="81" t="s">
        <v>394</v>
      </c>
      <c r="P799" s="83">
        <v>43656.9216087963</v>
      </c>
      <c r="Q799" s="81" t="s">
        <v>620</v>
      </c>
      <c r="R799" s="85" t="s">
        <v>698</v>
      </c>
      <c r="S799" s="81" t="s">
        <v>756</v>
      </c>
      <c r="T799" s="81" t="s">
        <v>817</v>
      </c>
      <c r="U799" s="81"/>
      <c r="V799" s="85" t="s">
        <v>974</v>
      </c>
      <c r="W799" s="83">
        <v>43656.9216087963</v>
      </c>
      <c r="X799" s="85" t="s">
        <v>1344</v>
      </c>
      <c r="Y799" s="81"/>
      <c r="Z799" s="81"/>
      <c r="AA799" s="87" t="s">
        <v>1752</v>
      </c>
      <c r="AB799" s="81"/>
      <c r="AC799" s="81" t="b">
        <v>0</v>
      </c>
      <c r="AD799" s="81">
        <v>7</v>
      </c>
      <c r="AE799" s="87" t="s">
        <v>1832</v>
      </c>
      <c r="AF799" s="81" t="b">
        <v>0</v>
      </c>
      <c r="AG799" s="81" t="s">
        <v>1864</v>
      </c>
      <c r="AH799" s="81"/>
      <c r="AI799" s="87" t="s">
        <v>1832</v>
      </c>
      <c r="AJ799" s="81" t="b">
        <v>0</v>
      </c>
      <c r="AK799" s="81">
        <v>2</v>
      </c>
      <c r="AL799" s="87" t="s">
        <v>1832</v>
      </c>
      <c r="AM799" s="81" t="s">
        <v>1881</v>
      </c>
      <c r="AN799" s="81" t="b">
        <v>0</v>
      </c>
      <c r="AO799" s="87" t="s">
        <v>1752</v>
      </c>
      <c r="AP799" s="81" t="s">
        <v>176</v>
      </c>
      <c r="AQ799" s="81">
        <v>0</v>
      </c>
      <c r="AR799" s="81">
        <v>0</v>
      </c>
      <c r="AS799" s="81"/>
      <c r="AT799" s="81"/>
      <c r="AU799" s="81"/>
      <c r="AV799" s="81"/>
      <c r="AW799" s="81"/>
      <c r="AX799" s="81"/>
      <c r="AY799" s="81"/>
      <c r="AZ799" s="81"/>
      <c r="BA799">
        <v>29</v>
      </c>
      <c r="BB799" s="80" t="str">
        <f>REPLACE(INDEX(GroupVertices[Group],MATCH(Edges[[#This Row],[Vertex 1]],GroupVertices[Vertex],0)),1,1,"")</f>
        <v>1</v>
      </c>
      <c r="BC799" s="80" t="str">
        <f>REPLACE(INDEX(GroupVertices[Group],MATCH(Edges[[#This Row],[Vertex 2]],GroupVertices[Vertex],0)),1,1,"")</f>
        <v>3</v>
      </c>
    </row>
    <row r="800" spans="1:55" ht="15">
      <c r="A800" s="66" t="s">
        <v>303</v>
      </c>
      <c r="B800" s="66" t="s">
        <v>348</v>
      </c>
      <c r="C800" s="67" t="s">
        <v>3315</v>
      </c>
      <c r="D800" s="68">
        <v>10</v>
      </c>
      <c r="E800" s="69" t="s">
        <v>136</v>
      </c>
      <c r="F800" s="70">
        <v>12</v>
      </c>
      <c r="G800" s="67"/>
      <c r="H800" s="71"/>
      <c r="I800" s="72"/>
      <c r="J800" s="72"/>
      <c r="K800" s="34"/>
      <c r="L800" s="79">
        <v>800</v>
      </c>
      <c r="M800" s="79"/>
      <c r="N800" s="74"/>
      <c r="O800" s="81" t="s">
        <v>394</v>
      </c>
      <c r="P800" s="83">
        <v>43657.35355324074</v>
      </c>
      <c r="Q800" s="81" t="s">
        <v>621</v>
      </c>
      <c r="R800" s="85" t="s">
        <v>698</v>
      </c>
      <c r="S800" s="81" t="s">
        <v>756</v>
      </c>
      <c r="T800" s="81" t="s">
        <v>817</v>
      </c>
      <c r="U800" s="81"/>
      <c r="V800" s="85" t="s">
        <v>974</v>
      </c>
      <c r="W800" s="83">
        <v>43657.35355324074</v>
      </c>
      <c r="X800" s="85" t="s">
        <v>1345</v>
      </c>
      <c r="Y800" s="81"/>
      <c r="Z800" s="81"/>
      <c r="AA800" s="87" t="s">
        <v>1753</v>
      </c>
      <c r="AB800" s="81"/>
      <c r="AC800" s="81" t="b">
        <v>0</v>
      </c>
      <c r="AD800" s="81">
        <v>8</v>
      </c>
      <c r="AE800" s="87" t="s">
        <v>1832</v>
      </c>
      <c r="AF800" s="81" t="b">
        <v>0</v>
      </c>
      <c r="AG800" s="81" t="s">
        <v>1864</v>
      </c>
      <c r="AH800" s="81"/>
      <c r="AI800" s="87" t="s">
        <v>1832</v>
      </c>
      <c r="AJ800" s="81" t="b">
        <v>0</v>
      </c>
      <c r="AK800" s="81">
        <v>4</v>
      </c>
      <c r="AL800" s="87" t="s">
        <v>1832</v>
      </c>
      <c r="AM800" s="81" t="s">
        <v>1879</v>
      </c>
      <c r="AN800" s="81" t="b">
        <v>0</v>
      </c>
      <c r="AO800" s="87" t="s">
        <v>1753</v>
      </c>
      <c r="AP800" s="81" t="s">
        <v>176</v>
      </c>
      <c r="AQ800" s="81">
        <v>0</v>
      </c>
      <c r="AR800" s="81">
        <v>0</v>
      </c>
      <c r="AS800" s="81"/>
      <c r="AT800" s="81"/>
      <c r="AU800" s="81"/>
      <c r="AV800" s="81"/>
      <c r="AW800" s="81"/>
      <c r="AX800" s="81"/>
      <c r="AY800" s="81"/>
      <c r="AZ800" s="81"/>
      <c r="BA800">
        <v>29</v>
      </c>
      <c r="BB800" s="80" t="str">
        <f>REPLACE(INDEX(GroupVertices[Group],MATCH(Edges[[#This Row],[Vertex 1]],GroupVertices[Vertex],0)),1,1,"")</f>
        <v>1</v>
      </c>
      <c r="BC800" s="80" t="str">
        <f>REPLACE(INDEX(GroupVertices[Group],MATCH(Edges[[#This Row],[Vertex 2]],GroupVertices[Vertex],0)),1,1,"")</f>
        <v>3</v>
      </c>
    </row>
    <row r="801" spans="1:55" ht="15">
      <c r="A801" s="66" t="s">
        <v>303</v>
      </c>
      <c r="B801" s="66" t="s">
        <v>348</v>
      </c>
      <c r="C801" s="67" t="s">
        <v>3315</v>
      </c>
      <c r="D801" s="68">
        <v>10</v>
      </c>
      <c r="E801" s="69" t="s">
        <v>136</v>
      </c>
      <c r="F801" s="70">
        <v>12</v>
      </c>
      <c r="G801" s="67"/>
      <c r="H801" s="71"/>
      <c r="I801" s="72"/>
      <c r="J801" s="72"/>
      <c r="K801" s="34"/>
      <c r="L801" s="79">
        <v>801</v>
      </c>
      <c r="M801" s="79"/>
      <c r="N801" s="74"/>
      <c r="O801" s="81" t="s">
        <v>394</v>
      </c>
      <c r="P801" s="83">
        <v>43657.89530092593</v>
      </c>
      <c r="Q801" s="81" t="s">
        <v>621</v>
      </c>
      <c r="R801" s="85" t="s">
        <v>698</v>
      </c>
      <c r="S801" s="81" t="s">
        <v>756</v>
      </c>
      <c r="T801" s="81" t="s">
        <v>817</v>
      </c>
      <c r="U801" s="81"/>
      <c r="V801" s="85" t="s">
        <v>974</v>
      </c>
      <c r="W801" s="83">
        <v>43657.89530092593</v>
      </c>
      <c r="X801" s="85" t="s">
        <v>1346</v>
      </c>
      <c r="Y801" s="81"/>
      <c r="Z801" s="81"/>
      <c r="AA801" s="87" t="s">
        <v>1754</v>
      </c>
      <c r="AB801" s="81"/>
      <c r="AC801" s="81" t="b">
        <v>0</v>
      </c>
      <c r="AD801" s="81">
        <v>5</v>
      </c>
      <c r="AE801" s="87" t="s">
        <v>1832</v>
      </c>
      <c r="AF801" s="81" t="b">
        <v>0</v>
      </c>
      <c r="AG801" s="81" t="s">
        <v>1864</v>
      </c>
      <c r="AH801" s="81"/>
      <c r="AI801" s="87" t="s">
        <v>1832</v>
      </c>
      <c r="AJ801" s="81" t="b">
        <v>0</v>
      </c>
      <c r="AK801" s="81">
        <v>1</v>
      </c>
      <c r="AL801" s="87" t="s">
        <v>1832</v>
      </c>
      <c r="AM801" s="81" t="s">
        <v>1881</v>
      </c>
      <c r="AN801" s="81" t="b">
        <v>0</v>
      </c>
      <c r="AO801" s="87" t="s">
        <v>1754</v>
      </c>
      <c r="AP801" s="81" t="s">
        <v>176</v>
      </c>
      <c r="AQ801" s="81">
        <v>0</v>
      </c>
      <c r="AR801" s="81">
        <v>0</v>
      </c>
      <c r="AS801" s="81"/>
      <c r="AT801" s="81"/>
      <c r="AU801" s="81"/>
      <c r="AV801" s="81"/>
      <c r="AW801" s="81"/>
      <c r="AX801" s="81"/>
      <c r="AY801" s="81"/>
      <c r="AZ801" s="81"/>
      <c r="BA801">
        <v>29</v>
      </c>
      <c r="BB801" s="80" t="str">
        <f>REPLACE(INDEX(GroupVertices[Group],MATCH(Edges[[#This Row],[Vertex 1]],GroupVertices[Vertex],0)),1,1,"")</f>
        <v>1</v>
      </c>
      <c r="BC801" s="80" t="str">
        <f>REPLACE(INDEX(GroupVertices[Group],MATCH(Edges[[#This Row],[Vertex 2]],GroupVertices[Vertex],0)),1,1,"")</f>
        <v>3</v>
      </c>
    </row>
    <row r="802" spans="1:55" ht="15">
      <c r="A802" s="66" t="s">
        <v>303</v>
      </c>
      <c r="B802" s="66" t="s">
        <v>348</v>
      </c>
      <c r="C802" s="67" t="s">
        <v>3315</v>
      </c>
      <c r="D802" s="68">
        <v>10</v>
      </c>
      <c r="E802" s="69" t="s">
        <v>136</v>
      </c>
      <c r="F802" s="70">
        <v>12</v>
      </c>
      <c r="G802" s="67"/>
      <c r="H802" s="71"/>
      <c r="I802" s="72"/>
      <c r="J802" s="72"/>
      <c r="K802" s="34"/>
      <c r="L802" s="79">
        <v>802</v>
      </c>
      <c r="M802" s="79"/>
      <c r="N802" s="74"/>
      <c r="O802" s="81" t="s">
        <v>394</v>
      </c>
      <c r="P802" s="83">
        <v>43658.42236111111</v>
      </c>
      <c r="Q802" s="81" t="s">
        <v>622</v>
      </c>
      <c r="R802" s="85" t="s">
        <v>698</v>
      </c>
      <c r="S802" s="81" t="s">
        <v>756</v>
      </c>
      <c r="T802" s="81" t="s">
        <v>817</v>
      </c>
      <c r="U802" s="81"/>
      <c r="V802" s="85" t="s">
        <v>974</v>
      </c>
      <c r="W802" s="83">
        <v>43658.42236111111</v>
      </c>
      <c r="X802" s="85" t="s">
        <v>1347</v>
      </c>
      <c r="Y802" s="81"/>
      <c r="Z802" s="81"/>
      <c r="AA802" s="87" t="s">
        <v>1755</v>
      </c>
      <c r="AB802" s="81"/>
      <c r="AC802" s="81" t="b">
        <v>0</v>
      </c>
      <c r="AD802" s="81">
        <v>7</v>
      </c>
      <c r="AE802" s="87" t="s">
        <v>1832</v>
      </c>
      <c r="AF802" s="81" t="b">
        <v>0</v>
      </c>
      <c r="AG802" s="81" t="s">
        <v>1864</v>
      </c>
      <c r="AH802" s="81"/>
      <c r="AI802" s="87" t="s">
        <v>1832</v>
      </c>
      <c r="AJ802" s="81" t="b">
        <v>0</v>
      </c>
      <c r="AK802" s="81">
        <v>0</v>
      </c>
      <c r="AL802" s="87" t="s">
        <v>1832</v>
      </c>
      <c r="AM802" s="81" t="s">
        <v>1879</v>
      </c>
      <c r="AN802" s="81" t="b">
        <v>0</v>
      </c>
      <c r="AO802" s="87" t="s">
        <v>1755</v>
      </c>
      <c r="AP802" s="81" t="s">
        <v>176</v>
      </c>
      <c r="AQ802" s="81">
        <v>0</v>
      </c>
      <c r="AR802" s="81">
        <v>0</v>
      </c>
      <c r="AS802" s="81"/>
      <c r="AT802" s="81"/>
      <c r="AU802" s="81"/>
      <c r="AV802" s="81"/>
      <c r="AW802" s="81"/>
      <c r="AX802" s="81"/>
      <c r="AY802" s="81"/>
      <c r="AZ802" s="81"/>
      <c r="BA802">
        <v>29</v>
      </c>
      <c r="BB802" s="80" t="str">
        <f>REPLACE(INDEX(GroupVertices[Group],MATCH(Edges[[#This Row],[Vertex 1]],GroupVertices[Vertex],0)),1,1,"")</f>
        <v>1</v>
      </c>
      <c r="BC802" s="80" t="str">
        <f>REPLACE(INDEX(GroupVertices[Group],MATCH(Edges[[#This Row],[Vertex 2]],GroupVertices[Vertex],0)),1,1,"")</f>
        <v>3</v>
      </c>
    </row>
    <row r="803" spans="1:55" ht="15">
      <c r="A803" s="66" t="s">
        <v>303</v>
      </c>
      <c r="B803" s="66" t="s">
        <v>348</v>
      </c>
      <c r="C803" s="67" t="s">
        <v>3315</v>
      </c>
      <c r="D803" s="68">
        <v>10</v>
      </c>
      <c r="E803" s="69" t="s">
        <v>136</v>
      </c>
      <c r="F803" s="70">
        <v>12</v>
      </c>
      <c r="G803" s="67"/>
      <c r="H803" s="71"/>
      <c r="I803" s="72"/>
      <c r="J803" s="72"/>
      <c r="K803" s="34"/>
      <c r="L803" s="79">
        <v>803</v>
      </c>
      <c r="M803" s="79"/>
      <c r="N803" s="74"/>
      <c r="O803" s="81" t="s">
        <v>394</v>
      </c>
      <c r="P803" s="83">
        <v>43659.46554398148</v>
      </c>
      <c r="Q803" s="81" t="s">
        <v>620</v>
      </c>
      <c r="R803" s="85" t="s">
        <v>698</v>
      </c>
      <c r="S803" s="81" t="s">
        <v>756</v>
      </c>
      <c r="T803" s="81" t="s">
        <v>817</v>
      </c>
      <c r="U803" s="81"/>
      <c r="V803" s="85" t="s">
        <v>974</v>
      </c>
      <c r="W803" s="83">
        <v>43659.46554398148</v>
      </c>
      <c r="X803" s="85" t="s">
        <v>1348</v>
      </c>
      <c r="Y803" s="81"/>
      <c r="Z803" s="81"/>
      <c r="AA803" s="87" t="s">
        <v>1756</v>
      </c>
      <c r="AB803" s="81"/>
      <c r="AC803" s="81" t="b">
        <v>0</v>
      </c>
      <c r="AD803" s="81">
        <v>0</v>
      </c>
      <c r="AE803" s="87" t="s">
        <v>1832</v>
      </c>
      <c r="AF803" s="81" t="b">
        <v>0</v>
      </c>
      <c r="AG803" s="81" t="s">
        <v>1864</v>
      </c>
      <c r="AH803" s="81"/>
      <c r="AI803" s="87" t="s">
        <v>1832</v>
      </c>
      <c r="AJ803" s="81" t="b">
        <v>0</v>
      </c>
      <c r="AK803" s="81">
        <v>1</v>
      </c>
      <c r="AL803" s="87" t="s">
        <v>1832</v>
      </c>
      <c r="AM803" s="81" t="s">
        <v>1879</v>
      </c>
      <c r="AN803" s="81" t="b">
        <v>0</v>
      </c>
      <c r="AO803" s="87" t="s">
        <v>1756</v>
      </c>
      <c r="AP803" s="81" t="s">
        <v>176</v>
      </c>
      <c r="AQ803" s="81">
        <v>0</v>
      </c>
      <c r="AR803" s="81">
        <v>0</v>
      </c>
      <c r="AS803" s="81"/>
      <c r="AT803" s="81"/>
      <c r="AU803" s="81"/>
      <c r="AV803" s="81"/>
      <c r="AW803" s="81"/>
      <c r="AX803" s="81"/>
      <c r="AY803" s="81"/>
      <c r="AZ803" s="81"/>
      <c r="BA803">
        <v>29</v>
      </c>
      <c r="BB803" s="80" t="str">
        <f>REPLACE(INDEX(GroupVertices[Group],MATCH(Edges[[#This Row],[Vertex 1]],GroupVertices[Vertex],0)),1,1,"")</f>
        <v>1</v>
      </c>
      <c r="BC803" s="80" t="str">
        <f>REPLACE(INDEX(GroupVertices[Group],MATCH(Edges[[#This Row],[Vertex 2]],GroupVertices[Vertex],0)),1,1,"")</f>
        <v>3</v>
      </c>
    </row>
    <row r="804" spans="1:55" ht="15">
      <c r="A804" s="66" t="s">
        <v>303</v>
      </c>
      <c r="B804" s="66" t="s">
        <v>348</v>
      </c>
      <c r="C804" s="67" t="s">
        <v>3315</v>
      </c>
      <c r="D804" s="68">
        <v>10</v>
      </c>
      <c r="E804" s="69" t="s">
        <v>136</v>
      </c>
      <c r="F804" s="70">
        <v>12</v>
      </c>
      <c r="G804" s="67"/>
      <c r="H804" s="71"/>
      <c r="I804" s="72"/>
      <c r="J804" s="72"/>
      <c r="K804" s="34"/>
      <c r="L804" s="79">
        <v>804</v>
      </c>
      <c r="M804" s="79"/>
      <c r="N804" s="74"/>
      <c r="O804" s="81" t="s">
        <v>394</v>
      </c>
      <c r="P804" s="83">
        <v>43659.731828703705</v>
      </c>
      <c r="Q804" s="81" t="s">
        <v>623</v>
      </c>
      <c r="R804" s="85" t="s">
        <v>698</v>
      </c>
      <c r="S804" s="81" t="s">
        <v>756</v>
      </c>
      <c r="T804" s="81" t="s">
        <v>817</v>
      </c>
      <c r="U804" s="81"/>
      <c r="V804" s="85" t="s">
        <v>974</v>
      </c>
      <c r="W804" s="83">
        <v>43659.731828703705</v>
      </c>
      <c r="X804" s="85" t="s">
        <v>1349</v>
      </c>
      <c r="Y804" s="81"/>
      <c r="Z804" s="81"/>
      <c r="AA804" s="87" t="s">
        <v>1757</v>
      </c>
      <c r="AB804" s="81"/>
      <c r="AC804" s="81" t="b">
        <v>0</v>
      </c>
      <c r="AD804" s="81">
        <v>4</v>
      </c>
      <c r="AE804" s="87" t="s">
        <v>1832</v>
      </c>
      <c r="AF804" s="81" t="b">
        <v>0</v>
      </c>
      <c r="AG804" s="81" t="s">
        <v>1864</v>
      </c>
      <c r="AH804" s="81"/>
      <c r="AI804" s="87" t="s">
        <v>1832</v>
      </c>
      <c r="AJ804" s="81" t="b">
        <v>0</v>
      </c>
      <c r="AK804" s="81">
        <v>3</v>
      </c>
      <c r="AL804" s="87" t="s">
        <v>1832</v>
      </c>
      <c r="AM804" s="81" t="s">
        <v>1879</v>
      </c>
      <c r="AN804" s="81" t="b">
        <v>0</v>
      </c>
      <c r="AO804" s="87" t="s">
        <v>1757</v>
      </c>
      <c r="AP804" s="81" t="s">
        <v>176</v>
      </c>
      <c r="AQ804" s="81">
        <v>0</v>
      </c>
      <c r="AR804" s="81">
        <v>0</v>
      </c>
      <c r="AS804" s="81"/>
      <c r="AT804" s="81"/>
      <c r="AU804" s="81"/>
      <c r="AV804" s="81"/>
      <c r="AW804" s="81"/>
      <c r="AX804" s="81"/>
      <c r="AY804" s="81"/>
      <c r="AZ804" s="81"/>
      <c r="BA804">
        <v>29</v>
      </c>
      <c r="BB804" s="80" t="str">
        <f>REPLACE(INDEX(GroupVertices[Group],MATCH(Edges[[#This Row],[Vertex 1]],GroupVertices[Vertex],0)),1,1,"")</f>
        <v>1</v>
      </c>
      <c r="BC804" s="80" t="str">
        <f>REPLACE(INDEX(GroupVertices[Group],MATCH(Edges[[#This Row],[Vertex 2]],GroupVertices[Vertex],0)),1,1,"")</f>
        <v>3</v>
      </c>
    </row>
    <row r="805" spans="1:55" ht="15">
      <c r="A805" s="66" t="s">
        <v>303</v>
      </c>
      <c r="B805" s="66" t="s">
        <v>358</v>
      </c>
      <c r="C805" s="67" t="s">
        <v>3315</v>
      </c>
      <c r="D805" s="68">
        <v>10</v>
      </c>
      <c r="E805" s="69" t="s">
        <v>136</v>
      </c>
      <c r="F805" s="70">
        <v>12</v>
      </c>
      <c r="G805" s="67"/>
      <c r="H805" s="71"/>
      <c r="I805" s="72"/>
      <c r="J805" s="72"/>
      <c r="K805" s="34"/>
      <c r="L805" s="79">
        <v>805</v>
      </c>
      <c r="M805" s="79"/>
      <c r="N805" s="74"/>
      <c r="O805" s="81" t="s">
        <v>394</v>
      </c>
      <c r="P805" s="83">
        <v>43648.58763888889</v>
      </c>
      <c r="Q805" s="81" t="s">
        <v>582</v>
      </c>
      <c r="R805" s="81"/>
      <c r="S805" s="81"/>
      <c r="T805" s="81"/>
      <c r="U805" s="81"/>
      <c r="V805" s="85" t="s">
        <v>974</v>
      </c>
      <c r="W805" s="83">
        <v>43648.58763888889</v>
      </c>
      <c r="X805" s="85" t="s">
        <v>1296</v>
      </c>
      <c r="Y805" s="81"/>
      <c r="Z805" s="81"/>
      <c r="AA805" s="87" t="s">
        <v>1704</v>
      </c>
      <c r="AB805" s="81"/>
      <c r="AC805" s="81" t="b">
        <v>0</v>
      </c>
      <c r="AD805" s="81">
        <v>0</v>
      </c>
      <c r="AE805" s="87" t="s">
        <v>1832</v>
      </c>
      <c r="AF805" s="81" t="b">
        <v>0</v>
      </c>
      <c r="AG805" s="81" t="s">
        <v>1864</v>
      </c>
      <c r="AH805" s="81"/>
      <c r="AI805" s="87" t="s">
        <v>1832</v>
      </c>
      <c r="AJ805" s="81" t="b">
        <v>0</v>
      </c>
      <c r="AK805" s="81">
        <v>4</v>
      </c>
      <c r="AL805" s="87" t="s">
        <v>1673</v>
      </c>
      <c r="AM805" s="81" t="s">
        <v>1881</v>
      </c>
      <c r="AN805" s="81" t="b">
        <v>0</v>
      </c>
      <c r="AO805" s="87" t="s">
        <v>1673</v>
      </c>
      <c r="AP805" s="81" t="s">
        <v>176</v>
      </c>
      <c r="AQ805" s="81">
        <v>0</v>
      </c>
      <c r="AR805" s="81">
        <v>0</v>
      </c>
      <c r="AS805" s="81"/>
      <c r="AT805" s="81"/>
      <c r="AU805" s="81"/>
      <c r="AV805" s="81"/>
      <c r="AW805" s="81"/>
      <c r="AX805" s="81"/>
      <c r="AY805" s="81"/>
      <c r="AZ805" s="81"/>
      <c r="BA805">
        <v>24</v>
      </c>
      <c r="BB805" s="80" t="str">
        <f>REPLACE(INDEX(GroupVertices[Group],MATCH(Edges[[#This Row],[Vertex 1]],GroupVertices[Vertex],0)),1,1,"")</f>
        <v>1</v>
      </c>
      <c r="BC805" s="80" t="str">
        <f>REPLACE(INDEX(GroupVertices[Group],MATCH(Edges[[#This Row],[Vertex 2]],GroupVertices[Vertex],0)),1,1,"")</f>
        <v>1</v>
      </c>
    </row>
    <row r="806" spans="1:55" ht="15">
      <c r="A806" s="66" t="s">
        <v>303</v>
      </c>
      <c r="B806" s="66" t="s">
        <v>358</v>
      </c>
      <c r="C806" s="67" t="s">
        <v>3315</v>
      </c>
      <c r="D806" s="68">
        <v>10</v>
      </c>
      <c r="E806" s="69" t="s">
        <v>136</v>
      </c>
      <c r="F806" s="70">
        <v>12</v>
      </c>
      <c r="G806" s="67"/>
      <c r="H806" s="71"/>
      <c r="I806" s="72"/>
      <c r="J806" s="72"/>
      <c r="K806" s="34"/>
      <c r="L806" s="79">
        <v>806</v>
      </c>
      <c r="M806" s="79"/>
      <c r="N806" s="74"/>
      <c r="O806" s="81" t="s">
        <v>394</v>
      </c>
      <c r="P806" s="83">
        <v>43648.7508912037</v>
      </c>
      <c r="Q806" s="81" t="s">
        <v>582</v>
      </c>
      <c r="R806" s="81"/>
      <c r="S806" s="81"/>
      <c r="T806" s="81"/>
      <c r="U806" s="81"/>
      <c r="V806" s="85" t="s">
        <v>974</v>
      </c>
      <c r="W806" s="83">
        <v>43648.7508912037</v>
      </c>
      <c r="X806" s="85" t="s">
        <v>1298</v>
      </c>
      <c r="Y806" s="81"/>
      <c r="Z806" s="81"/>
      <c r="AA806" s="87" t="s">
        <v>1706</v>
      </c>
      <c r="AB806" s="81"/>
      <c r="AC806" s="81" t="b">
        <v>0</v>
      </c>
      <c r="AD806" s="81">
        <v>0</v>
      </c>
      <c r="AE806" s="87" t="s">
        <v>1832</v>
      </c>
      <c r="AF806" s="81" t="b">
        <v>0</v>
      </c>
      <c r="AG806" s="81" t="s">
        <v>1864</v>
      </c>
      <c r="AH806" s="81"/>
      <c r="AI806" s="87" t="s">
        <v>1832</v>
      </c>
      <c r="AJ806" s="81" t="b">
        <v>0</v>
      </c>
      <c r="AK806" s="81">
        <v>3</v>
      </c>
      <c r="AL806" s="87" t="s">
        <v>1675</v>
      </c>
      <c r="AM806" s="81" t="s">
        <v>1881</v>
      </c>
      <c r="AN806" s="81" t="b">
        <v>0</v>
      </c>
      <c r="AO806" s="87" t="s">
        <v>1675</v>
      </c>
      <c r="AP806" s="81" t="s">
        <v>176</v>
      </c>
      <c r="AQ806" s="81">
        <v>0</v>
      </c>
      <c r="AR806" s="81">
        <v>0</v>
      </c>
      <c r="AS806" s="81"/>
      <c r="AT806" s="81"/>
      <c r="AU806" s="81"/>
      <c r="AV806" s="81"/>
      <c r="AW806" s="81"/>
      <c r="AX806" s="81"/>
      <c r="AY806" s="81"/>
      <c r="AZ806" s="81"/>
      <c r="BA806">
        <v>24</v>
      </c>
      <c r="BB806" s="80" t="str">
        <f>REPLACE(INDEX(GroupVertices[Group],MATCH(Edges[[#This Row],[Vertex 1]],GroupVertices[Vertex],0)),1,1,"")</f>
        <v>1</v>
      </c>
      <c r="BC806" s="80" t="str">
        <f>REPLACE(INDEX(GroupVertices[Group],MATCH(Edges[[#This Row],[Vertex 2]],GroupVertices[Vertex],0)),1,1,"")</f>
        <v>1</v>
      </c>
    </row>
    <row r="807" spans="1:55" ht="15">
      <c r="A807" s="66" t="s">
        <v>303</v>
      </c>
      <c r="B807" s="66" t="s">
        <v>358</v>
      </c>
      <c r="C807" s="67" t="s">
        <v>3315</v>
      </c>
      <c r="D807" s="68">
        <v>10</v>
      </c>
      <c r="E807" s="69" t="s">
        <v>136</v>
      </c>
      <c r="F807" s="70">
        <v>12</v>
      </c>
      <c r="G807" s="67"/>
      <c r="H807" s="71"/>
      <c r="I807" s="72"/>
      <c r="J807" s="72"/>
      <c r="K807" s="34"/>
      <c r="L807" s="79">
        <v>807</v>
      </c>
      <c r="M807" s="79"/>
      <c r="N807" s="74"/>
      <c r="O807" s="81" t="s">
        <v>394</v>
      </c>
      <c r="P807" s="83">
        <v>43649.75355324074</v>
      </c>
      <c r="Q807" s="81" t="s">
        <v>607</v>
      </c>
      <c r="R807" s="85" t="s">
        <v>685</v>
      </c>
      <c r="S807" s="81" t="s">
        <v>747</v>
      </c>
      <c r="T807" s="81" t="s">
        <v>777</v>
      </c>
      <c r="U807" s="81"/>
      <c r="V807" s="85" t="s">
        <v>974</v>
      </c>
      <c r="W807" s="83">
        <v>43649.75355324074</v>
      </c>
      <c r="X807" s="85" t="s">
        <v>1330</v>
      </c>
      <c r="Y807" s="81"/>
      <c r="Z807" s="81"/>
      <c r="AA807" s="87" t="s">
        <v>1738</v>
      </c>
      <c r="AB807" s="81"/>
      <c r="AC807" s="81" t="b">
        <v>0</v>
      </c>
      <c r="AD807" s="81">
        <v>6</v>
      </c>
      <c r="AE807" s="87" t="s">
        <v>1832</v>
      </c>
      <c r="AF807" s="81" t="b">
        <v>1</v>
      </c>
      <c r="AG807" s="81" t="s">
        <v>1864</v>
      </c>
      <c r="AH807" s="81"/>
      <c r="AI807" s="87" t="s">
        <v>1793</v>
      </c>
      <c r="AJ807" s="81" t="b">
        <v>0</v>
      </c>
      <c r="AK807" s="81">
        <v>2</v>
      </c>
      <c r="AL807" s="87" t="s">
        <v>1832</v>
      </c>
      <c r="AM807" s="81" t="s">
        <v>1881</v>
      </c>
      <c r="AN807" s="81" t="b">
        <v>0</v>
      </c>
      <c r="AO807" s="87" t="s">
        <v>1738</v>
      </c>
      <c r="AP807" s="81" t="s">
        <v>176</v>
      </c>
      <c r="AQ807" s="81">
        <v>0</v>
      </c>
      <c r="AR807" s="81">
        <v>0</v>
      </c>
      <c r="AS807" s="81"/>
      <c r="AT807" s="81"/>
      <c r="AU807" s="81"/>
      <c r="AV807" s="81"/>
      <c r="AW807" s="81"/>
      <c r="AX807" s="81"/>
      <c r="AY807" s="81"/>
      <c r="AZ807" s="81"/>
      <c r="BA807">
        <v>24</v>
      </c>
      <c r="BB807" s="80" t="str">
        <f>REPLACE(INDEX(GroupVertices[Group],MATCH(Edges[[#This Row],[Vertex 1]],GroupVertices[Vertex],0)),1,1,"")</f>
        <v>1</v>
      </c>
      <c r="BC807" s="80" t="str">
        <f>REPLACE(INDEX(GroupVertices[Group],MATCH(Edges[[#This Row],[Vertex 2]],GroupVertices[Vertex],0)),1,1,"")</f>
        <v>1</v>
      </c>
    </row>
    <row r="808" spans="1:55" ht="15">
      <c r="A808" s="66" t="s">
        <v>303</v>
      </c>
      <c r="B808" s="66" t="s">
        <v>358</v>
      </c>
      <c r="C808" s="67" t="s">
        <v>3315</v>
      </c>
      <c r="D808" s="68">
        <v>10</v>
      </c>
      <c r="E808" s="69" t="s">
        <v>136</v>
      </c>
      <c r="F808" s="70">
        <v>12</v>
      </c>
      <c r="G808" s="67"/>
      <c r="H808" s="71"/>
      <c r="I808" s="72"/>
      <c r="J808" s="72"/>
      <c r="K808" s="34"/>
      <c r="L808" s="79">
        <v>808</v>
      </c>
      <c r="M808" s="79"/>
      <c r="N808" s="74"/>
      <c r="O808" s="81" t="s">
        <v>394</v>
      </c>
      <c r="P808" s="83">
        <v>43650.625185185185</v>
      </c>
      <c r="Q808" s="81" t="s">
        <v>611</v>
      </c>
      <c r="R808" s="85" t="s">
        <v>698</v>
      </c>
      <c r="S808" s="81" t="s">
        <v>756</v>
      </c>
      <c r="T808" s="81" t="s">
        <v>817</v>
      </c>
      <c r="U808" s="85" t="s">
        <v>868</v>
      </c>
      <c r="V808" s="85" t="s">
        <v>868</v>
      </c>
      <c r="W808" s="83">
        <v>43650.625185185185</v>
      </c>
      <c r="X808" s="85" t="s">
        <v>1335</v>
      </c>
      <c r="Y808" s="81"/>
      <c r="Z808" s="81"/>
      <c r="AA808" s="87" t="s">
        <v>1743</v>
      </c>
      <c r="AB808" s="81"/>
      <c r="AC808" s="81" t="b">
        <v>0</v>
      </c>
      <c r="AD808" s="81">
        <v>7</v>
      </c>
      <c r="AE808" s="87" t="s">
        <v>1832</v>
      </c>
      <c r="AF808" s="81" t="b">
        <v>0</v>
      </c>
      <c r="AG808" s="81" t="s">
        <v>1864</v>
      </c>
      <c r="AH808" s="81"/>
      <c r="AI808" s="87" t="s">
        <v>1832</v>
      </c>
      <c r="AJ808" s="81" t="b">
        <v>0</v>
      </c>
      <c r="AK808" s="81">
        <v>2</v>
      </c>
      <c r="AL808" s="87" t="s">
        <v>1832</v>
      </c>
      <c r="AM808" s="81" t="s">
        <v>1879</v>
      </c>
      <c r="AN808" s="81" t="b">
        <v>0</v>
      </c>
      <c r="AO808" s="87" t="s">
        <v>1743</v>
      </c>
      <c r="AP808" s="81" t="s">
        <v>176</v>
      </c>
      <c r="AQ808" s="81">
        <v>0</v>
      </c>
      <c r="AR808" s="81">
        <v>0</v>
      </c>
      <c r="AS808" s="81"/>
      <c r="AT808" s="81"/>
      <c r="AU808" s="81"/>
      <c r="AV808" s="81"/>
      <c r="AW808" s="81"/>
      <c r="AX808" s="81"/>
      <c r="AY808" s="81"/>
      <c r="AZ808" s="81"/>
      <c r="BA808">
        <v>24</v>
      </c>
      <c r="BB808" s="80" t="str">
        <f>REPLACE(INDEX(GroupVertices[Group],MATCH(Edges[[#This Row],[Vertex 1]],GroupVertices[Vertex],0)),1,1,"")</f>
        <v>1</v>
      </c>
      <c r="BC808" s="80" t="str">
        <f>REPLACE(INDEX(GroupVertices[Group],MATCH(Edges[[#This Row],[Vertex 2]],GroupVertices[Vertex],0)),1,1,"")</f>
        <v>1</v>
      </c>
    </row>
    <row r="809" spans="1:55" ht="15">
      <c r="A809" s="66" t="s">
        <v>303</v>
      </c>
      <c r="B809" s="66" t="s">
        <v>358</v>
      </c>
      <c r="C809" s="67" t="s">
        <v>3315</v>
      </c>
      <c r="D809" s="68">
        <v>10</v>
      </c>
      <c r="E809" s="69" t="s">
        <v>136</v>
      </c>
      <c r="F809" s="70">
        <v>12</v>
      </c>
      <c r="G809" s="67"/>
      <c r="H809" s="71"/>
      <c r="I809" s="72"/>
      <c r="J809" s="72"/>
      <c r="K809" s="34"/>
      <c r="L809" s="79">
        <v>809</v>
      </c>
      <c r="M809" s="79"/>
      <c r="N809" s="74"/>
      <c r="O809" s="81" t="s">
        <v>394</v>
      </c>
      <c r="P809" s="83">
        <v>43650.76131944444</v>
      </c>
      <c r="Q809" s="81" t="s">
        <v>587</v>
      </c>
      <c r="R809" s="81"/>
      <c r="S809" s="81"/>
      <c r="T809" s="81"/>
      <c r="U809" s="81"/>
      <c r="V809" s="85" t="s">
        <v>974</v>
      </c>
      <c r="W809" s="83">
        <v>43650.76131944444</v>
      </c>
      <c r="X809" s="85" t="s">
        <v>1302</v>
      </c>
      <c r="Y809" s="81"/>
      <c r="Z809" s="81"/>
      <c r="AA809" s="87" t="s">
        <v>1710</v>
      </c>
      <c r="AB809" s="81"/>
      <c r="AC809" s="81" t="b">
        <v>0</v>
      </c>
      <c r="AD809" s="81">
        <v>0</v>
      </c>
      <c r="AE809" s="87" t="s">
        <v>1832</v>
      </c>
      <c r="AF809" s="81" t="b">
        <v>0</v>
      </c>
      <c r="AG809" s="81" t="s">
        <v>1864</v>
      </c>
      <c r="AH809" s="81"/>
      <c r="AI809" s="87" t="s">
        <v>1832</v>
      </c>
      <c r="AJ809" s="81" t="b">
        <v>0</v>
      </c>
      <c r="AK809" s="81">
        <v>3</v>
      </c>
      <c r="AL809" s="87" t="s">
        <v>1679</v>
      </c>
      <c r="AM809" s="81" t="s">
        <v>1881</v>
      </c>
      <c r="AN809" s="81" t="b">
        <v>0</v>
      </c>
      <c r="AO809" s="87" t="s">
        <v>1679</v>
      </c>
      <c r="AP809" s="81" t="s">
        <v>176</v>
      </c>
      <c r="AQ809" s="81">
        <v>0</v>
      </c>
      <c r="AR809" s="81">
        <v>0</v>
      </c>
      <c r="AS809" s="81"/>
      <c r="AT809" s="81"/>
      <c r="AU809" s="81"/>
      <c r="AV809" s="81"/>
      <c r="AW809" s="81"/>
      <c r="AX809" s="81"/>
      <c r="AY809" s="81"/>
      <c r="AZ809" s="81"/>
      <c r="BA809">
        <v>24</v>
      </c>
      <c r="BB809" s="80" t="str">
        <f>REPLACE(INDEX(GroupVertices[Group],MATCH(Edges[[#This Row],[Vertex 1]],GroupVertices[Vertex],0)),1,1,"")</f>
        <v>1</v>
      </c>
      <c r="BC809" s="80" t="str">
        <f>REPLACE(INDEX(GroupVertices[Group],MATCH(Edges[[#This Row],[Vertex 2]],GroupVertices[Vertex],0)),1,1,"")</f>
        <v>1</v>
      </c>
    </row>
    <row r="810" spans="1:55" ht="15">
      <c r="A810" s="66" t="s">
        <v>303</v>
      </c>
      <c r="B810" s="66" t="s">
        <v>358</v>
      </c>
      <c r="C810" s="67" t="s">
        <v>3315</v>
      </c>
      <c r="D810" s="68">
        <v>10</v>
      </c>
      <c r="E810" s="69" t="s">
        <v>136</v>
      </c>
      <c r="F810" s="70">
        <v>12</v>
      </c>
      <c r="G810" s="67"/>
      <c r="H810" s="71"/>
      <c r="I810" s="72"/>
      <c r="J810" s="72"/>
      <c r="K810" s="34"/>
      <c r="L810" s="79">
        <v>810</v>
      </c>
      <c r="M810" s="79"/>
      <c r="N810" s="74"/>
      <c r="O810" s="81" t="s">
        <v>394</v>
      </c>
      <c r="P810" s="83">
        <v>43650.878229166665</v>
      </c>
      <c r="Q810" s="81" t="s">
        <v>612</v>
      </c>
      <c r="R810" s="85" t="s">
        <v>698</v>
      </c>
      <c r="S810" s="81" t="s">
        <v>756</v>
      </c>
      <c r="T810" s="81" t="s">
        <v>817</v>
      </c>
      <c r="U810" s="85" t="s">
        <v>869</v>
      </c>
      <c r="V810" s="85" t="s">
        <v>869</v>
      </c>
      <c r="W810" s="83">
        <v>43650.878229166665</v>
      </c>
      <c r="X810" s="85" t="s">
        <v>1336</v>
      </c>
      <c r="Y810" s="81"/>
      <c r="Z810" s="81"/>
      <c r="AA810" s="87" t="s">
        <v>1744</v>
      </c>
      <c r="AB810" s="81"/>
      <c r="AC810" s="81" t="b">
        <v>0</v>
      </c>
      <c r="AD810" s="81">
        <v>11</v>
      </c>
      <c r="AE810" s="87" t="s">
        <v>1832</v>
      </c>
      <c r="AF810" s="81" t="b">
        <v>0</v>
      </c>
      <c r="AG810" s="81" t="s">
        <v>1864</v>
      </c>
      <c r="AH810" s="81"/>
      <c r="AI810" s="87" t="s">
        <v>1832</v>
      </c>
      <c r="AJ810" s="81" t="b">
        <v>0</v>
      </c>
      <c r="AK810" s="81">
        <v>5</v>
      </c>
      <c r="AL810" s="87" t="s">
        <v>1832</v>
      </c>
      <c r="AM810" s="81" t="s">
        <v>1881</v>
      </c>
      <c r="AN810" s="81" t="b">
        <v>0</v>
      </c>
      <c r="AO810" s="87" t="s">
        <v>1744</v>
      </c>
      <c r="AP810" s="81" t="s">
        <v>176</v>
      </c>
      <c r="AQ810" s="81">
        <v>0</v>
      </c>
      <c r="AR810" s="81">
        <v>0</v>
      </c>
      <c r="AS810" s="81"/>
      <c r="AT810" s="81"/>
      <c r="AU810" s="81"/>
      <c r="AV810" s="81"/>
      <c r="AW810" s="81"/>
      <c r="AX810" s="81"/>
      <c r="AY810" s="81"/>
      <c r="AZ810" s="81"/>
      <c r="BA810">
        <v>24</v>
      </c>
      <c r="BB810" s="80" t="str">
        <f>REPLACE(INDEX(GroupVertices[Group],MATCH(Edges[[#This Row],[Vertex 1]],GroupVertices[Vertex],0)),1,1,"")</f>
        <v>1</v>
      </c>
      <c r="BC810" s="80" t="str">
        <f>REPLACE(INDEX(GroupVertices[Group],MATCH(Edges[[#This Row],[Vertex 2]],GroupVertices[Vertex],0)),1,1,"")</f>
        <v>1</v>
      </c>
    </row>
    <row r="811" spans="1:55" ht="15">
      <c r="A811" s="66" t="s">
        <v>303</v>
      </c>
      <c r="B811" s="66" t="s">
        <v>358</v>
      </c>
      <c r="C811" s="67" t="s">
        <v>3315</v>
      </c>
      <c r="D811" s="68">
        <v>10</v>
      </c>
      <c r="E811" s="69" t="s">
        <v>136</v>
      </c>
      <c r="F811" s="70">
        <v>12</v>
      </c>
      <c r="G811" s="67"/>
      <c r="H811" s="71"/>
      <c r="I811" s="72"/>
      <c r="J811" s="72"/>
      <c r="K811" s="34"/>
      <c r="L811" s="79">
        <v>811</v>
      </c>
      <c r="M811" s="79"/>
      <c r="N811" s="74"/>
      <c r="O811" s="81" t="s">
        <v>394</v>
      </c>
      <c r="P811" s="83">
        <v>43651.71480324074</v>
      </c>
      <c r="Q811" s="81" t="s">
        <v>587</v>
      </c>
      <c r="R811" s="81"/>
      <c r="S811" s="81"/>
      <c r="T811" s="81"/>
      <c r="U811" s="81"/>
      <c r="V811" s="85" t="s">
        <v>974</v>
      </c>
      <c r="W811" s="83">
        <v>43651.71480324074</v>
      </c>
      <c r="X811" s="85" t="s">
        <v>1303</v>
      </c>
      <c r="Y811" s="81"/>
      <c r="Z811" s="81"/>
      <c r="AA811" s="87" t="s">
        <v>1711</v>
      </c>
      <c r="AB811" s="81"/>
      <c r="AC811" s="81" t="b">
        <v>0</v>
      </c>
      <c r="AD811" s="81">
        <v>0</v>
      </c>
      <c r="AE811" s="87" t="s">
        <v>1832</v>
      </c>
      <c r="AF811" s="81" t="b">
        <v>0</v>
      </c>
      <c r="AG811" s="81" t="s">
        <v>1864</v>
      </c>
      <c r="AH811" s="81"/>
      <c r="AI811" s="87" t="s">
        <v>1832</v>
      </c>
      <c r="AJ811" s="81" t="b">
        <v>0</v>
      </c>
      <c r="AK811" s="81">
        <v>3</v>
      </c>
      <c r="AL811" s="87" t="s">
        <v>1680</v>
      </c>
      <c r="AM811" s="81" t="s">
        <v>1881</v>
      </c>
      <c r="AN811" s="81" t="b">
        <v>0</v>
      </c>
      <c r="AO811" s="87" t="s">
        <v>1680</v>
      </c>
      <c r="AP811" s="81" t="s">
        <v>176</v>
      </c>
      <c r="AQ811" s="81">
        <v>0</v>
      </c>
      <c r="AR811" s="81">
        <v>0</v>
      </c>
      <c r="AS811" s="81"/>
      <c r="AT811" s="81"/>
      <c r="AU811" s="81"/>
      <c r="AV811" s="81"/>
      <c r="AW811" s="81"/>
      <c r="AX811" s="81"/>
      <c r="AY811" s="81"/>
      <c r="AZ811" s="81"/>
      <c r="BA811">
        <v>24</v>
      </c>
      <c r="BB811" s="80" t="str">
        <f>REPLACE(INDEX(GroupVertices[Group],MATCH(Edges[[#This Row],[Vertex 1]],GroupVertices[Vertex],0)),1,1,"")</f>
        <v>1</v>
      </c>
      <c r="BC811" s="80" t="str">
        <f>REPLACE(INDEX(GroupVertices[Group],MATCH(Edges[[#This Row],[Vertex 2]],GroupVertices[Vertex],0)),1,1,"")</f>
        <v>1</v>
      </c>
    </row>
    <row r="812" spans="1:55" ht="15">
      <c r="A812" s="66" t="s">
        <v>303</v>
      </c>
      <c r="B812" s="66" t="s">
        <v>358</v>
      </c>
      <c r="C812" s="67" t="s">
        <v>3315</v>
      </c>
      <c r="D812" s="68">
        <v>10</v>
      </c>
      <c r="E812" s="69" t="s">
        <v>136</v>
      </c>
      <c r="F812" s="70">
        <v>12</v>
      </c>
      <c r="G812" s="67"/>
      <c r="H812" s="71"/>
      <c r="I812" s="72"/>
      <c r="J812" s="72"/>
      <c r="K812" s="34"/>
      <c r="L812" s="79">
        <v>812</v>
      </c>
      <c r="M812" s="79"/>
      <c r="N812" s="74"/>
      <c r="O812" s="81" t="s">
        <v>394</v>
      </c>
      <c r="P812" s="83">
        <v>43651.80658564815</v>
      </c>
      <c r="Q812" s="81" t="s">
        <v>587</v>
      </c>
      <c r="R812" s="81"/>
      <c r="S812" s="81"/>
      <c r="T812" s="81"/>
      <c r="U812" s="81"/>
      <c r="V812" s="85" t="s">
        <v>974</v>
      </c>
      <c r="W812" s="83">
        <v>43651.80658564815</v>
      </c>
      <c r="X812" s="85" t="s">
        <v>1304</v>
      </c>
      <c r="Y812" s="81"/>
      <c r="Z812" s="81"/>
      <c r="AA812" s="87" t="s">
        <v>1712</v>
      </c>
      <c r="AB812" s="81"/>
      <c r="AC812" s="81" t="b">
        <v>0</v>
      </c>
      <c r="AD812" s="81">
        <v>0</v>
      </c>
      <c r="AE812" s="87" t="s">
        <v>1832</v>
      </c>
      <c r="AF812" s="81" t="b">
        <v>0</v>
      </c>
      <c r="AG812" s="81" t="s">
        <v>1864</v>
      </c>
      <c r="AH812" s="81"/>
      <c r="AI812" s="87" t="s">
        <v>1832</v>
      </c>
      <c r="AJ812" s="81" t="b">
        <v>0</v>
      </c>
      <c r="AK812" s="81">
        <v>1</v>
      </c>
      <c r="AL812" s="87" t="s">
        <v>1681</v>
      </c>
      <c r="AM812" s="81" t="s">
        <v>1881</v>
      </c>
      <c r="AN812" s="81" t="b">
        <v>0</v>
      </c>
      <c r="AO812" s="87" t="s">
        <v>1681</v>
      </c>
      <c r="AP812" s="81" t="s">
        <v>176</v>
      </c>
      <c r="AQ812" s="81">
        <v>0</v>
      </c>
      <c r="AR812" s="81">
        <v>0</v>
      </c>
      <c r="AS812" s="81"/>
      <c r="AT812" s="81"/>
      <c r="AU812" s="81"/>
      <c r="AV812" s="81"/>
      <c r="AW812" s="81"/>
      <c r="AX812" s="81"/>
      <c r="AY812" s="81"/>
      <c r="AZ812" s="81"/>
      <c r="BA812">
        <v>24</v>
      </c>
      <c r="BB812" s="80" t="str">
        <f>REPLACE(INDEX(GroupVertices[Group],MATCH(Edges[[#This Row],[Vertex 1]],GroupVertices[Vertex],0)),1,1,"")</f>
        <v>1</v>
      </c>
      <c r="BC812" s="80" t="str">
        <f>REPLACE(INDEX(GroupVertices[Group],MATCH(Edges[[#This Row],[Vertex 2]],GroupVertices[Vertex],0)),1,1,"")</f>
        <v>1</v>
      </c>
    </row>
    <row r="813" spans="1:55" ht="15">
      <c r="A813" s="66" t="s">
        <v>303</v>
      </c>
      <c r="B813" s="66" t="s">
        <v>358</v>
      </c>
      <c r="C813" s="67" t="s">
        <v>3315</v>
      </c>
      <c r="D813" s="68">
        <v>10</v>
      </c>
      <c r="E813" s="69" t="s">
        <v>136</v>
      </c>
      <c r="F813" s="70">
        <v>12</v>
      </c>
      <c r="G813" s="67"/>
      <c r="H813" s="71"/>
      <c r="I813" s="72"/>
      <c r="J813" s="72"/>
      <c r="K813" s="34"/>
      <c r="L813" s="79">
        <v>813</v>
      </c>
      <c r="M813" s="79"/>
      <c r="N813" s="74"/>
      <c r="O813" s="81" t="s">
        <v>394</v>
      </c>
      <c r="P813" s="83">
        <v>43651.855416666665</v>
      </c>
      <c r="Q813" s="81" t="s">
        <v>613</v>
      </c>
      <c r="R813" s="85" t="s">
        <v>698</v>
      </c>
      <c r="S813" s="81" t="s">
        <v>756</v>
      </c>
      <c r="T813" s="81" t="s">
        <v>817</v>
      </c>
      <c r="U813" s="85" t="s">
        <v>870</v>
      </c>
      <c r="V813" s="85" t="s">
        <v>870</v>
      </c>
      <c r="W813" s="83">
        <v>43651.855416666665</v>
      </c>
      <c r="X813" s="85" t="s">
        <v>1337</v>
      </c>
      <c r="Y813" s="81"/>
      <c r="Z813" s="81"/>
      <c r="AA813" s="87" t="s">
        <v>1745</v>
      </c>
      <c r="AB813" s="81"/>
      <c r="AC813" s="81" t="b">
        <v>0</v>
      </c>
      <c r="AD813" s="81">
        <v>7</v>
      </c>
      <c r="AE813" s="87" t="s">
        <v>1832</v>
      </c>
      <c r="AF813" s="81" t="b">
        <v>0</v>
      </c>
      <c r="AG813" s="81" t="s">
        <v>1864</v>
      </c>
      <c r="AH813" s="81"/>
      <c r="AI813" s="87" t="s">
        <v>1832</v>
      </c>
      <c r="AJ813" s="81" t="b">
        <v>0</v>
      </c>
      <c r="AK813" s="81">
        <v>4</v>
      </c>
      <c r="AL813" s="87" t="s">
        <v>1832</v>
      </c>
      <c r="AM813" s="81" t="s">
        <v>1881</v>
      </c>
      <c r="AN813" s="81" t="b">
        <v>0</v>
      </c>
      <c r="AO813" s="87" t="s">
        <v>1745</v>
      </c>
      <c r="AP813" s="81" t="s">
        <v>176</v>
      </c>
      <c r="AQ813" s="81">
        <v>0</v>
      </c>
      <c r="AR813" s="81">
        <v>0</v>
      </c>
      <c r="AS813" s="81"/>
      <c r="AT813" s="81"/>
      <c r="AU813" s="81"/>
      <c r="AV813" s="81"/>
      <c r="AW813" s="81"/>
      <c r="AX813" s="81"/>
      <c r="AY813" s="81"/>
      <c r="AZ813" s="81"/>
      <c r="BA813">
        <v>24</v>
      </c>
      <c r="BB813" s="80" t="str">
        <f>REPLACE(INDEX(GroupVertices[Group],MATCH(Edges[[#This Row],[Vertex 1]],GroupVertices[Vertex],0)),1,1,"")</f>
        <v>1</v>
      </c>
      <c r="BC813" s="80" t="str">
        <f>REPLACE(INDEX(GroupVertices[Group],MATCH(Edges[[#This Row],[Vertex 2]],GroupVertices[Vertex],0)),1,1,"")</f>
        <v>1</v>
      </c>
    </row>
    <row r="814" spans="1:55" ht="15">
      <c r="A814" s="66" t="s">
        <v>303</v>
      </c>
      <c r="B814" s="66" t="s">
        <v>358</v>
      </c>
      <c r="C814" s="67" t="s">
        <v>3315</v>
      </c>
      <c r="D814" s="68">
        <v>10</v>
      </c>
      <c r="E814" s="69" t="s">
        <v>136</v>
      </c>
      <c r="F814" s="70">
        <v>12</v>
      </c>
      <c r="G814" s="67"/>
      <c r="H814" s="71"/>
      <c r="I814" s="72"/>
      <c r="J814" s="72"/>
      <c r="K814" s="34"/>
      <c r="L814" s="79">
        <v>814</v>
      </c>
      <c r="M814" s="79"/>
      <c r="N814" s="74"/>
      <c r="O814" s="81" t="s">
        <v>394</v>
      </c>
      <c r="P814" s="83">
        <v>43652.38725694444</v>
      </c>
      <c r="Q814" s="81" t="s">
        <v>614</v>
      </c>
      <c r="R814" s="85" t="s">
        <v>698</v>
      </c>
      <c r="S814" s="81" t="s">
        <v>756</v>
      </c>
      <c r="T814" s="81" t="s">
        <v>817</v>
      </c>
      <c r="U814" s="85" t="s">
        <v>871</v>
      </c>
      <c r="V814" s="85" t="s">
        <v>871</v>
      </c>
      <c r="W814" s="83">
        <v>43652.38725694444</v>
      </c>
      <c r="X814" s="85" t="s">
        <v>1338</v>
      </c>
      <c r="Y814" s="81"/>
      <c r="Z814" s="81"/>
      <c r="AA814" s="87" t="s">
        <v>1746</v>
      </c>
      <c r="AB814" s="81"/>
      <c r="AC814" s="81" t="b">
        <v>0</v>
      </c>
      <c r="AD814" s="81">
        <v>9</v>
      </c>
      <c r="AE814" s="87" t="s">
        <v>1832</v>
      </c>
      <c r="AF814" s="81" t="b">
        <v>0</v>
      </c>
      <c r="AG814" s="81" t="s">
        <v>1864</v>
      </c>
      <c r="AH814" s="81"/>
      <c r="AI814" s="87" t="s">
        <v>1832</v>
      </c>
      <c r="AJ814" s="81" t="b">
        <v>0</v>
      </c>
      <c r="AK814" s="81">
        <v>4</v>
      </c>
      <c r="AL814" s="87" t="s">
        <v>1832</v>
      </c>
      <c r="AM814" s="81" t="s">
        <v>1881</v>
      </c>
      <c r="AN814" s="81" t="b">
        <v>0</v>
      </c>
      <c r="AO814" s="87" t="s">
        <v>1746</v>
      </c>
      <c r="AP814" s="81" t="s">
        <v>176</v>
      </c>
      <c r="AQ814" s="81">
        <v>0</v>
      </c>
      <c r="AR814" s="81">
        <v>0</v>
      </c>
      <c r="AS814" s="81"/>
      <c r="AT814" s="81"/>
      <c r="AU814" s="81"/>
      <c r="AV814" s="81"/>
      <c r="AW814" s="81"/>
      <c r="AX814" s="81"/>
      <c r="AY814" s="81"/>
      <c r="AZ814" s="81"/>
      <c r="BA814">
        <v>24</v>
      </c>
      <c r="BB814" s="80" t="str">
        <f>REPLACE(INDEX(GroupVertices[Group],MATCH(Edges[[#This Row],[Vertex 1]],GroupVertices[Vertex],0)),1,1,"")</f>
        <v>1</v>
      </c>
      <c r="BC814" s="80" t="str">
        <f>REPLACE(INDEX(GroupVertices[Group],MATCH(Edges[[#This Row],[Vertex 2]],GroupVertices[Vertex],0)),1,1,"")</f>
        <v>1</v>
      </c>
    </row>
    <row r="815" spans="1:55" ht="15">
      <c r="A815" s="66" t="s">
        <v>303</v>
      </c>
      <c r="B815" s="66" t="s">
        <v>358</v>
      </c>
      <c r="C815" s="67" t="s">
        <v>3315</v>
      </c>
      <c r="D815" s="68">
        <v>10</v>
      </c>
      <c r="E815" s="69" t="s">
        <v>136</v>
      </c>
      <c r="F815" s="70">
        <v>12</v>
      </c>
      <c r="G815" s="67"/>
      <c r="H815" s="71"/>
      <c r="I815" s="72"/>
      <c r="J815" s="72"/>
      <c r="K815" s="34"/>
      <c r="L815" s="79">
        <v>815</v>
      </c>
      <c r="M815" s="79"/>
      <c r="N815" s="74"/>
      <c r="O815" s="81" t="s">
        <v>394</v>
      </c>
      <c r="P815" s="83">
        <v>43652.61680555555</v>
      </c>
      <c r="Q815" s="81" t="s">
        <v>624</v>
      </c>
      <c r="R815" s="85" t="s">
        <v>698</v>
      </c>
      <c r="S815" s="81" t="s">
        <v>756</v>
      </c>
      <c r="T815" s="81" t="s">
        <v>826</v>
      </c>
      <c r="U815" s="85" t="s">
        <v>874</v>
      </c>
      <c r="V815" s="85" t="s">
        <v>874</v>
      </c>
      <c r="W815" s="83">
        <v>43652.61680555555</v>
      </c>
      <c r="X815" s="85" t="s">
        <v>1350</v>
      </c>
      <c r="Y815" s="81"/>
      <c r="Z815" s="81"/>
      <c r="AA815" s="87" t="s">
        <v>1758</v>
      </c>
      <c r="AB815" s="81"/>
      <c r="AC815" s="81" t="b">
        <v>0</v>
      </c>
      <c r="AD815" s="81">
        <v>1</v>
      </c>
      <c r="AE815" s="87" t="s">
        <v>1832</v>
      </c>
      <c r="AF815" s="81" t="b">
        <v>0</v>
      </c>
      <c r="AG815" s="81" t="s">
        <v>1864</v>
      </c>
      <c r="AH815" s="81"/>
      <c r="AI815" s="87" t="s">
        <v>1832</v>
      </c>
      <c r="AJ815" s="81" t="b">
        <v>0</v>
      </c>
      <c r="AK815" s="81">
        <v>2</v>
      </c>
      <c r="AL815" s="87" t="s">
        <v>1832</v>
      </c>
      <c r="AM815" s="81" t="s">
        <v>1881</v>
      </c>
      <c r="AN815" s="81" t="b">
        <v>0</v>
      </c>
      <c r="AO815" s="87" t="s">
        <v>1758</v>
      </c>
      <c r="AP815" s="81" t="s">
        <v>176</v>
      </c>
      <c r="AQ815" s="81">
        <v>0</v>
      </c>
      <c r="AR815" s="81">
        <v>0</v>
      </c>
      <c r="AS815" s="81"/>
      <c r="AT815" s="81"/>
      <c r="AU815" s="81"/>
      <c r="AV815" s="81"/>
      <c r="AW815" s="81"/>
      <c r="AX815" s="81"/>
      <c r="AY815" s="81"/>
      <c r="AZ815" s="81"/>
      <c r="BA815">
        <v>24</v>
      </c>
      <c r="BB815" s="80" t="str">
        <f>REPLACE(INDEX(GroupVertices[Group],MATCH(Edges[[#This Row],[Vertex 1]],GroupVertices[Vertex],0)),1,1,"")</f>
        <v>1</v>
      </c>
      <c r="BC815" s="80" t="str">
        <f>REPLACE(INDEX(GroupVertices[Group],MATCH(Edges[[#This Row],[Vertex 2]],GroupVertices[Vertex],0)),1,1,"")</f>
        <v>1</v>
      </c>
    </row>
    <row r="816" spans="1:55" ht="15">
      <c r="A816" s="66" t="s">
        <v>303</v>
      </c>
      <c r="B816" s="66" t="s">
        <v>358</v>
      </c>
      <c r="C816" s="67" t="s">
        <v>3315</v>
      </c>
      <c r="D816" s="68">
        <v>10</v>
      </c>
      <c r="E816" s="69" t="s">
        <v>136</v>
      </c>
      <c r="F816" s="70">
        <v>12</v>
      </c>
      <c r="G816" s="67"/>
      <c r="H816" s="71"/>
      <c r="I816" s="72"/>
      <c r="J816" s="72"/>
      <c r="K816" s="34"/>
      <c r="L816" s="79">
        <v>816</v>
      </c>
      <c r="M816" s="79"/>
      <c r="N816" s="74"/>
      <c r="O816" s="81" t="s">
        <v>394</v>
      </c>
      <c r="P816" s="83">
        <v>43652.95108796296</v>
      </c>
      <c r="Q816" s="81" t="s">
        <v>615</v>
      </c>
      <c r="R816" s="85" t="s">
        <v>698</v>
      </c>
      <c r="S816" s="81" t="s">
        <v>756</v>
      </c>
      <c r="T816" s="81" t="s">
        <v>817</v>
      </c>
      <c r="U816" s="81"/>
      <c r="V816" s="85" t="s">
        <v>974</v>
      </c>
      <c r="W816" s="83">
        <v>43652.95108796296</v>
      </c>
      <c r="X816" s="85" t="s">
        <v>1339</v>
      </c>
      <c r="Y816" s="81"/>
      <c r="Z816" s="81"/>
      <c r="AA816" s="87" t="s">
        <v>1747</v>
      </c>
      <c r="AB816" s="81"/>
      <c r="AC816" s="81" t="b">
        <v>0</v>
      </c>
      <c r="AD816" s="81">
        <v>5</v>
      </c>
      <c r="AE816" s="87" t="s">
        <v>1832</v>
      </c>
      <c r="AF816" s="81" t="b">
        <v>0</v>
      </c>
      <c r="AG816" s="81" t="s">
        <v>1864</v>
      </c>
      <c r="AH816" s="81"/>
      <c r="AI816" s="87" t="s">
        <v>1832</v>
      </c>
      <c r="AJ816" s="81" t="b">
        <v>0</v>
      </c>
      <c r="AK816" s="81">
        <v>3</v>
      </c>
      <c r="AL816" s="87" t="s">
        <v>1832</v>
      </c>
      <c r="AM816" s="81" t="s">
        <v>1881</v>
      </c>
      <c r="AN816" s="81" t="b">
        <v>0</v>
      </c>
      <c r="AO816" s="87" t="s">
        <v>1747</v>
      </c>
      <c r="AP816" s="81" t="s">
        <v>176</v>
      </c>
      <c r="AQ816" s="81">
        <v>0</v>
      </c>
      <c r="AR816" s="81">
        <v>0</v>
      </c>
      <c r="AS816" s="81"/>
      <c r="AT816" s="81"/>
      <c r="AU816" s="81"/>
      <c r="AV816" s="81"/>
      <c r="AW816" s="81"/>
      <c r="AX816" s="81"/>
      <c r="AY816" s="81"/>
      <c r="AZ816" s="81"/>
      <c r="BA816">
        <v>24</v>
      </c>
      <c r="BB816" s="80" t="str">
        <f>REPLACE(INDEX(GroupVertices[Group],MATCH(Edges[[#This Row],[Vertex 1]],GroupVertices[Vertex],0)),1,1,"")</f>
        <v>1</v>
      </c>
      <c r="BC816" s="80" t="str">
        <f>REPLACE(INDEX(GroupVertices[Group],MATCH(Edges[[#This Row],[Vertex 2]],GroupVertices[Vertex],0)),1,1,"")</f>
        <v>1</v>
      </c>
    </row>
    <row r="817" spans="1:55" ht="15">
      <c r="A817" s="66" t="s">
        <v>303</v>
      </c>
      <c r="B817" s="66" t="s">
        <v>358</v>
      </c>
      <c r="C817" s="67" t="s">
        <v>3315</v>
      </c>
      <c r="D817" s="68">
        <v>10</v>
      </c>
      <c r="E817" s="69" t="s">
        <v>136</v>
      </c>
      <c r="F817" s="70">
        <v>12</v>
      </c>
      <c r="G817" s="67"/>
      <c r="H817" s="71"/>
      <c r="I817" s="72"/>
      <c r="J817" s="72"/>
      <c r="K817" s="34"/>
      <c r="L817" s="79">
        <v>817</v>
      </c>
      <c r="M817" s="79"/>
      <c r="N817" s="74"/>
      <c r="O817" s="81" t="s">
        <v>394</v>
      </c>
      <c r="P817" s="83">
        <v>43654.708969907406</v>
      </c>
      <c r="Q817" s="81" t="s">
        <v>616</v>
      </c>
      <c r="R817" s="85" t="s">
        <v>698</v>
      </c>
      <c r="S817" s="81" t="s">
        <v>756</v>
      </c>
      <c r="T817" s="81" t="s">
        <v>817</v>
      </c>
      <c r="U817" s="85" t="s">
        <v>872</v>
      </c>
      <c r="V817" s="85" t="s">
        <v>872</v>
      </c>
      <c r="W817" s="83">
        <v>43654.708969907406</v>
      </c>
      <c r="X817" s="85" t="s">
        <v>1340</v>
      </c>
      <c r="Y817" s="81"/>
      <c r="Z817" s="81"/>
      <c r="AA817" s="87" t="s">
        <v>1748</v>
      </c>
      <c r="AB817" s="81"/>
      <c r="AC817" s="81" t="b">
        <v>0</v>
      </c>
      <c r="AD817" s="81">
        <v>0</v>
      </c>
      <c r="AE817" s="87" t="s">
        <v>1832</v>
      </c>
      <c r="AF817" s="81" t="b">
        <v>0</v>
      </c>
      <c r="AG817" s="81" t="s">
        <v>1864</v>
      </c>
      <c r="AH817" s="81"/>
      <c r="AI817" s="87" t="s">
        <v>1832</v>
      </c>
      <c r="AJ817" s="81" t="b">
        <v>0</v>
      </c>
      <c r="AK817" s="81">
        <v>1</v>
      </c>
      <c r="AL817" s="87" t="s">
        <v>1832</v>
      </c>
      <c r="AM817" s="81" t="s">
        <v>1897</v>
      </c>
      <c r="AN817" s="81" t="b">
        <v>0</v>
      </c>
      <c r="AO817" s="87" t="s">
        <v>1748</v>
      </c>
      <c r="AP817" s="81" t="s">
        <v>176</v>
      </c>
      <c r="AQ817" s="81">
        <v>0</v>
      </c>
      <c r="AR817" s="81">
        <v>0</v>
      </c>
      <c r="AS817" s="81"/>
      <c r="AT817" s="81"/>
      <c r="AU817" s="81"/>
      <c r="AV817" s="81"/>
      <c r="AW817" s="81"/>
      <c r="AX817" s="81"/>
      <c r="AY817" s="81"/>
      <c r="AZ817" s="81"/>
      <c r="BA817">
        <v>24</v>
      </c>
      <c r="BB817" s="80" t="str">
        <f>REPLACE(INDEX(GroupVertices[Group],MATCH(Edges[[#This Row],[Vertex 1]],GroupVertices[Vertex],0)),1,1,"")</f>
        <v>1</v>
      </c>
      <c r="BC817" s="80" t="str">
        <f>REPLACE(INDEX(GroupVertices[Group],MATCH(Edges[[#This Row],[Vertex 2]],GroupVertices[Vertex],0)),1,1,"")</f>
        <v>1</v>
      </c>
    </row>
    <row r="818" spans="1:55" ht="15">
      <c r="A818" s="66" t="s">
        <v>303</v>
      </c>
      <c r="B818" s="66" t="s">
        <v>358</v>
      </c>
      <c r="C818" s="67" t="s">
        <v>3315</v>
      </c>
      <c r="D818" s="68">
        <v>10</v>
      </c>
      <c r="E818" s="69" t="s">
        <v>136</v>
      </c>
      <c r="F818" s="70">
        <v>12</v>
      </c>
      <c r="G818" s="67"/>
      <c r="H818" s="71"/>
      <c r="I818" s="72"/>
      <c r="J818" s="72"/>
      <c r="K818" s="34"/>
      <c r="L818" s="79">
        <v>818</v>
      </c>
      <c r="M818" s="79"/>
      <c r="N818" s="74"/>
      <c r="O818" s="81" t="s">
        <v>394</v>
      </c>
      <c r="P818" s="83">
        <v>43655.55200231481</v>
      </c>
      <c r="Q818" s="81" t="s">
        <v>618</v>
      </c>
      <c r="R818" s="85" t="s">
        <v>698</v>
      </c>
      <c r="S818" s="81" t="s">
        <v>756</v>
      </c>
      <c r="T818" s="81" t="s">
        <v>817</v>
      </c>
      <c r="U818" s="81"/>
      <c r="V818" s="85" t="s">
        <v>974</v>
      </c>
      <c r="W818" s="83">
        <v>43655.55200231481</v>
      </c>
      <c r="X818" s="85" t="s">
        <v>1342</v>
      </c>
      <c r="Y818" s="81"/>
      <c r="Z818" s="81"/>
      <c r="AA818" s="87" t="s">
        <v>1750</v>
      </c>
      <c r="AB818" s="81"/>
      <c r="AC818" s="81" t="b">
        <v>0</v>
      </c>
      <c r="AD818" s="81">
        <v>6</v>
      </c>
      <c r="AE818" s="87" t="s">
        <v>1832</v>
      </c>
      <c r="AF818" s="81" t="b">
        <v>0</v>
      </c>
      <c r="AG818" s="81" t="s">
        <v>1864</v>
      </c>
      <c r="AH818" s="81"/>
      <c r="AI818" s="87" t="s">
        <v>1832</v>
      </c>
      <c r="AJ818" s="81" t="b">
        <v>0</v>
      </c>
      <c r="AK818" s="81">
        <v>3</v>
      </c>
      <c r="AL818" s="87" t="s">
        <v>1832</v>
      </c>
      <c r="AM818" s="81" t="s">
        <v>1879</v>
      </c>
      <c r="AN818" s="81" t="b">
        <v>0</v>
      </c>
      <c r="AO818" s="87" t="s">
        <v>1750</v>
      </c>
      <c r="AP818" s="81" t="s">
        <v>176</v>
      </c>
      <c r="AQ818" s="81">
        <v>0</v>
      </c>
      <c r="AR818" s="81">
        <v>0</v>
      </c>
      <c r="AS818" s="81"/>
      <c r="AT818" s="81"/>
      <c r="AU818" s="81"/>
      <c r="AV818" s="81"/>
      <c r="AW818" s="81"/>
      <c r="AX818" s="81"/>
      <c r="AY818" s="81"/>
      <c r="AZ818" s="81"/>
      <c r="BA818">
        <v>24</v>
      </c>
      <c r="BB818" s="80" t="str">
        <f>REPLACE(INDEX(GroupVertices[Group],MATCH(Edges[[#This Row],[Vertex 1]],GroupVertices[Vertex],0)),1,1,"")</f>
        <v>1</v>
      </c>
      <c r="BC818" s="80" t="str">
        <f>REPLACE(INDEX(GroupVertices[Group],MATCH(Edges[[#This Row],[Vertex 2]],GroupVertices[Vertex],0)),1,1,"")</f>
        <v>1</v>
      </c>
    </row>
    <row r="819" spans="1:55" ht="15">
      <c r="A819" s="66" t="s">
        <v>303</v>
      </c>
      <c r="B819" s="66" t="s">
        <v>358</v>
      </c>
      <c r="C819" s="67" t="s">
        <v>3315</v>
      </c>
      <c r="D819" s="68">
        <v>10</v>
      </c>
      <c r="E819" s="69" t="s">
        <v>136</v>
      </c>
      <c r="F819" s="70">
        <v>12</v>
      </c>
      <c r="G819" s="67"/>
      <c r="H819" s="71"/>
      <c r="I819" s="72"/>
      <c r="J819" s="72"/>
      <c r="K819" s="34"/>
      <c r="L819" s="79">
        <v>819</v>
      </c>
      <c r="M819" s="79"/>
      <c r="N819" s="74"/>
      <c r="O819" s="81" t="s">
        <v>394</v>
      </c>
      <c r="P819" s="83">
        <v>43656.66725694444</v>
      </c>
      <c r="Q819" s="81" t="s">
        <v>619</v>
      </c>
      <c r="R819" s="85" t="s">
        <v>698</v>
      </c>
      <c r="S819" s="81" t="s">
        <v>756</v>
      </c>
      <c r="T819" s="81" t="s">
        <v>817</v>
      </c>
      <c r="U819" s="81"/>
      <c r="V819" s="85" t="s">
        <v>974</v>
      </c>
      <c r="W819" s="83">
        <v>43656.66725694444</v>
      </c>
      <c r="X819" s="85" t="s">
        <v>1343</v>
      </c>
      <c r="Y819" s="81"/>
      <c r="Z819" s="81"/>
      <c r="AA819" s="87" t="s">
        <v>1751</v>
      </c>
      <c r="AB819" s="81"/>
      <c r="AC819" s="81" t="b">
        <v>0</v>
      </c>
      <c r="AD819" s="81">
        <v>6</v>
      </c>
      <c r="AE819" s="87" t="s">
        <v>1832</v>
      </c>
      <c r="AF819" s="81" t="b">
        <v>0</v>
      </c>
      <c r="AG819" s="81" t="s">
        <v>1864</v>
      </c>
      <c r="AH819" s="81"/>
      <c r="AI819" s="87" t="s">
        <v>1832</v>
      </c>
      <c r="AJ819" s="81" t="b">
        <v>0</v>
      </c>
      <c r="AK819" s="81">
        <v>1</v>
      </c>
      <c r="AL819" s="87" t="s">
        <v>1832</v>
      </c>
      <c r="AM819" s="81" t="s">
        <v>1881</v>
      </c>
      <c r="AN819" s="81" t="b">
        <v>0</v>
      </c>
      <c r="AO819" s="87" t="s">
        <v>1751</v>
      </c>
      <c r="AP819" s="81" t="s">
        <v>176</v>
      </c>
      <c r="AQ819" s="81">
        <v>0</v>
      </c>
      <c r="AR819" s="81">
        <v>0</v>
      </c>
      <c r="AS819" s="81"/>
      <c r="AT819" s="81"/>
      <c r="AU819" s="81"/>
      <c r="AV819" s="81"/>
      <c r="AW819" s="81"/>
      <c r="AX819" s="81"/>
      <c r="AY819" s="81"/>
      <c r="AZ819" s="81"/>
      <c r="BA819">
        <v>24</v>
      </c>
      <c r="BB819" s="80" t="str">
        <f>REPLACE(INDEX(GroupVertices[Group],MATCH(Edges[[#This Row],[Vertex 1]],GroupVertices[Vertex],0)),1,1,"")</f>
        <v>1</v>
      </c>
      <c r="BC819" s="80" t="str">
        <f>REPLACE(INDEX(GroupVertices[Group],MATCH(Edges[[#This Row],[Vertex 2]],GroupVertices[Vertex],0)),1,1,"")</f>
        <v>1</v>
      </c>
    </row>
    <row r="820" spans="1:55" ht="15">
      <c r="A820" s="66" t="s">
        <v>303</v>
      </c>
      <c r="B820" s="66" t="s">
        <v>358</v>
      </c>
      <c r="C820" s="67" t="s">
        <v>3315</v>
      </c>
      <c r="D820" s="68">
        <v>10</v>
      </c>
      <c r="E820" s="69" t="s">
        <v>136</v>
      </c>
      <c r="F820" s="70">
        <v>12</v>
      </c>
      <c r="G820" s="67"/>
      <c r="H820" s="71"/>
      <c r="I820" s="72"/>
      <c r="J820" s="72"/>
      <c r="K820" s="34"/>
      <c r="L820" s="79">
        <v>820</v>
      </c>
      <c r="M820" s="79"/>
      <c r="N820" s="74"/>
      <c r="O820" s="81" t="s">
        <v>394</v>
      </c>
      <c r="P820" s="83">
        <v>43656.9216087963</v>
      </c>
      <c r="Q820" s="81" t="s">
        <v>620</v>
      </c>
      <c r="R820" s="85" t="s">
        <v>698</v>
      </c>
      <c r="S820" s="81" t="s">
        <v>756</v>
      </c>
      <c r="T820" s="81" t="s">
        <v>817</v>
      </c>
      <c r="U820" s="81"/>
      <c r="V820" s="85" t="s">
        <v>974</v>
      </c>
      <c r="W820" s="83">
        <v>43656.9216087963</v>
      </c>
      <c r="X820" s="85" t="s">
        <v>1344</v>
      </c>
      <c r="Y820" s="81"/>
      <c r="Z820" s="81"/>
      <c r="AA820" s="87" t="s">
        <v>1752</v>
      </c>
      <c r="AB820" s="81"/>
      <c r="AC820" s="81" t="b">
        <v>0</v>
      </c>
      <c r="AD820" s="81">
        <v>7</v>
      </c>
      <c r="AE820" s="87" t="s">
        <v>1832</v>
      </c>
      <c r="AF820" s="81" t="b">
        <v>0</v>
      </c>
      <c r="AG820" s="81" t="s">
        <v>1864</v>
      </c>
      <c r="AH820" s="81"/>
      <c r="AI820" s="87" t="s">
        <v>1832</v>
      </c>
      <c r="AJ820" s="81" t="b">
        <v>0</v>
      </c>
      <c r="AK820" s="81">
        <v>2</v>
      </c>
      <c r="AL820" s="87" t="s">
        <v>1832</v>
      </c>
      <c r="AM820" s="81" t="s">
        <v>1881</v>
      </c>
      <c r="AN820" s="81" t="b">
        <v>0</v>
      </c>
      <c r="AO820" s="87" t="s">
        <v>1752</v>
      </c>
      <c r="AP820" s="81" t="s">
        <v>176</v>
      </c>
      <c r="AQ820" s="81">
        <v>0</v>
      </c>
      <c r="AR820" s="81">
        <v>0</v>
      </c>
      <c r="AS820" s="81"/>
      <c r="AT820" s="81"/>
      <c r="AU820" s="81"/>
      <c r="AV820" s="81"/>
      <c r="AW820" s="81"/>
      <c r="AX820" s="81"/>
      <c r="AY820" s="81"/>
      <c r="AZ820" s="81"/>
      <c r="BA820">
        <v>24</v>
      </c>
      <c r="BB820" s="80" t="str">
        <f>REPLACE(INDEX(GroupVertices[Group],MATCH(Edges[[#This Row],[Vertex 1]],GroupVertices[Vertex],0)),1,1,"")</f>
        <v>1</v>
      </c>
      <c r="BC820" s="80" t="str">
        <f>REPLACE(INDEX(GroupVertices[Group],MATCH(Edges[[#This Row],[Vertex 2]],GroupVertices[Vertex],0)),1,1,"")</f>
        <v>1</v>
      </c>
    </row>
    <row r="821" spans="1:55" ht="15">
      <c r="A821" s="66" t="s">
        <v>303</v>
      </c>
      <c r="B821" s="66" t="s">
        <v>358</v>
      </c>
      <c r="C821" s="67" t="s">
        <v>3315</v>
      </c>
      <c r="D821" s="68">
        <v>10</v>
      </c>
      <c r="E821" s="69" t="s">
        <v>136</v>
      </c>
      <c r="F821" s="70">
        <v>12</v>
      </c>
      <c r="G821" s="67"/>
      <c r="H821" s="71"/>
      <c r="I821" s="72"/>
      <c r="J821" s="72"/>
      <c r="K821" s="34"/>
      <c r="L821" s="79">
        <v>821</v>
      </c>
      <c r="M821" s="79"/>
      <c r="N821" s="74"/>
      <c r="O821" s="81" t="s">
        <v>394</v>
      </c>
      <c r="P821" s="83">
        <v>43657.35355324074</v>
      </c>
      <c r="Q821" s="81" t="s">
        <v>621</v>
      </c>
      <c r="R821" s="85" t="s">
        <v>698</v>
      </c>
      <c r="S821" s="81" t="s">
        <v>756</v>
      </c>
      <c r="T821" s="81" t="s">
        <v>817</v>
      </c>
      <c r="U821" s="81"/>
      <c r="V821" s="85" t="s">
        <v>974</v>
      </c>
      <c r="W821" s="83">
        <v>43657.35355324074</v>
      </c>
      <c r="X821" s="85" t="s">
        <v>1345</v>
      </c>
      <c r="Y821" s="81"/>
      <c r="Z821" s="81"/>
      <c r="AA821" s="87" t="s">
        <v>1753</v>
      </c>
      <c r="AB821" s="81"/>
      <c r="AC821" s="81" t="b">
        <v>0</v>
      </c>
      <c r="AD821" s="81">
        <v>8</v>
      </c>
      <c r="AE821" s="87" t="s">
        <v>1832</v>
      </c>
      <c r="AF821" s="81" t="b">
        <v>0</v>
      </c>
      <c r="AG821" s="81" t="s">
        <v>1864</v>
      </c>
      <c r="AH821" s="81"/>
      <c r="AI821" s="87" t="s">
        <v>1832</v>
      </c>
      <c r="AJ821" s="81" t="b">
        <v>0</v>
      </c>
      <c r="AK821" s="81">
        <v>4</v>
      </c>
      <c r="AL821" s="87" t="s">
        <v>1832</v>
      </c>
      <c r="AM821" s="81" t="s">
        <v>1879</v>
      </c>
      <c r="AN821" s="81" t="b">
        <v>0</v>
      </c>
      <c r="AO821" s="87" t="s">
        <v>1753</v>
      </c>
      <c r="AP821" s="81" t="s">
        <v>176</v>
      </c>
      <c r="AQ821" s="81">
        <v>0</v>
      </c>
      <c r="AR821" s="81">
        <v>0</v>
      </c>
      <c r="AS821" s="81"/>
      <c r="AT821" s="81"/>
      <c r="AU821" s="81"/>
      <c r="AV821" s="81"/>
      <c r="AW821" s="81"/>
      <c r="AX821" s="81"/>
      <c r="AY821" s="81"/>
      <c r="AZ821" s="81"/>
      <c r="BA821">
        <v>24</v>
      </c>
      <c r="BB821" s="80" t="str">
        <f>REPLACE(INDEX(GroupVertices[Group],MATCH(Edges[[#This Row],[Vertex 1]],GroupVertices[Vertex],0)),1,1,"")</f>
        <v>1</v>
      </c>
      <c r="BC821" s="80" t="str">
        <f>REPLACE(INDEX(GroupVertices[Group],MATCH(Edges[[#This Row],[Vertex 2]],GroupVertices[Vertex],0)),1,1,"")</f>
        <v>1</v>
      </c>
    </row>
    <row r="822" spans="1:55" ht="15">
      <c r="A822" s="66" t="s">
        <v>303</v>
      </c>
      <c r="B822" s="66" t="s">
        <v>358</v>
      </c>
      <c r="C822" s="67" t="s">
        <v>3315</v>
      </c>
      <c r="D822" s="68">
        <v>10</v>
      </c>
      <c r="E822" s="69" t="s">
        <v>136</v>
      </c>
      <c r="F822" s="70">
        <v>12</v>
      </c>
      <c r="G822" s="67"/>
      <c r="H822" s="71"/>
      <c r="I822" s="72"/>
      <c r="J822" s="72"/>
      <c r="K822" s="34"/>
      <c r="L822" s="79">
        <v>822</v>
      </c>
      <c r="M822" s="79"/>
      <c r="N822" s="74"/>
      <c r="O822" s="81" t="s">
        <v>394</v>
      </c>
      <c r="P822" s="83">
        <v>43657.69724537037</v>
      </c>
      <c r="Q822" s="81" t="s">
        <v>589</v>
      </c>
      <c r="R822" s="81"/>
      <c r="S822" s="81"/>
      <c r="T822" s="81"/>
      <c r="U822" s="81"/>
      <c r="V822" s="85" t="s">
        <v>974</v>
      </c>
      <c r="W822" s="83">
        <v>43657.69724537037</v>
      </c>
      <c r="X822" s="85" t="s">
        <v>1307</v>
      </c>
      <c r="Y822" s="81"/>
      <c r="Z822" s="81"/>
      <c r="AA822" s="87" t="s">
        <v>1715</v>
      </c>
      <c r="AB822" s="81"/>
      <c r="AC822" s="81" t="b">
        <v>0</v>
      </c>
      <c r="AD822" s="81">
        <v>0</v>
      </c>
      <c r="AE822" s="87" t="s">
        <v>1832</v>
      </c>
      <c r="AF822" s="81" t="b">
        <v>0</v>
      </c>
      <c r="AG822" s="81" t="s">
        <v>1864</v>
      </c>
      <c r="AH822" s="81"/>
      <c r="AI822" s="87" t="s">
        <v>1832</v>
      </c>
      <c r="AJ822" s="81" t="b">
        <v>0</v>
      </c>
      <c r="AK822" s="81">
        <v>3</v>
      </c>
      <c r="AL822" s="87" t="s">
        <v>1684</v>
      </c>
      <c r="AM822" s="81" t="s">
        <v>1881</v>
      </c>
      <c r="AN822" s="81" t="b">
        <v>0</v>
      </c>
      <c r="AO822" s="87" t="s">
        <v>1684</v>
      </c>
      <c r="AP822" s="81" t="s">
        <v>176</v>
      </c>
      <c r="AQ822" s="81">
        <v>0</v>
      </c>
      <c r="AR822" s="81">
        <v>0</v>
      </c>
      <c r="AS822" s="81"/>
      <c r="AT822" s="81"/>
      <c r="AU822" s="81"/>
      <c r="AV822" s="81"/>
      <c r="AW822" s="81"/>
      <c r="AX822" s="81"/>
      <c r="AY822" s="81"/>
      <c r="AZ822" s="81"/>
      <c r="BA822">
        <v>24</v>
      </c>
      <c r="BB822" s="80" t="str">
        <f>REPLACE(INDEX(GroupVertices[Group],MATCH(Edges[[#This Row],[Vertex 1]],GroupVertices[Vertex],0)),1,1,"")</f>
        <v>1</v>
      </c>
      <c r="BC822" s="80" t="str">
        <f>REPLACE(INDEX(GroupVertices[Group],MATCH(Edges[[#This Row],[Vertex 2]],GroupVertices[Vertex],0)),1,1,"")</f>
        <v>1</v>
      </c>
    </row>
    <row r="823" spans="1:55" ht="15">
      <c r="A823" s="66" t="s">
        <v>303</v>
      </c>
      <c r="B823" s="66" t="s">
        <v>358</v>
      </c>
      <c r="C823" s="67" t="s">
        <v>3315</v>
      </c>
      <c r="D823" s="68">
        <v>10</v>
      </c>
      <c r="E823" s="69" t="s">
        <v>136</v>
      </c>
      <c r="F823" s="70">
        <v>12</v>
      </c>
      <c r="G823" s="67"/>
      <c r="H823" s="71"/>
      <c r="I823" s="72"/>
      <c r="J823" s="72"/>
      <c r="K823" s="34"/>
      <c r="L823" s="79">
        <v>823</v>
      </c>
      <c r="M823" s="79"/>
      <c r="N823" s="74"/>
      <c r="O823" s="81" t="s">
        <v>394</v>
      </c>
      <c r="P823" s="83">
        <v>43657.89530092593</v>
      </c>
      <c r="Q823" s="81" t="s">
        <v>621</v>
      </c>
      <c r="R823" s="85" t="s">
        <v>698</v>
      </c>
      <c r="S823" s="81" t="s">
        <v>756</v>
      </c>
      <c r="T823" s="81" t="s">
        <v>817</v>
      </c>
      <c r="U823" s="81"/>
      <c r="V823" s="85" t="s">
        <v>974</v>
      </c>
      <c r="W823" s="83">
        <v>43657.89530092593</v>
      </c>
      <c r="X823" s="85" t="s">
        <v>1346</v>
      </c>
      <c r="Y823" s="81"/>
      <c r="Z823" s="81"/>
      <c r="AA823" s="87" t="s">
        <v>1754</v>
      </c>
      <c r="AB823" s="81"/>
      <c r="AC823" s="81" t="b">
        <v>0</v>
      </c>
      <c r="AD823" s="81">
        <v>5</v>
      </c>
      <c r="AE823" s="87" t="s">
        <v>1832</v>
      </c>
      <c r="AF823" s="81" t="b">
        <v>0</v>
      </c>
      <c r="AG823" s="81" t="s">
        <v>1864</v>
      </c>
      <c r="AH823" s="81"/>
      <c r="AI823" s="87" t="s">
        <v>1832</v>
      </c>
      <c r="AJ823" s="81" t="b">
        <v>0</v>
      </c>
      <c r="AK823" s="81">
        <v>1</v>
      </c>
      <c r="AL823" s="87" t="s">
        <v>1832</v>
      </c>
      <c r="AM823" s="81" t="s">
        <v>1881</v>
      </c>
      <c r="AN823" s="81" t="b">
        <v>0</v>
      </c>
      <c r="AO823" s="87" t="s">
        <v>1754</v>
      </c>
      <c r="AP823" s="81" t="s">
        <v>176</v>
      </c>
      <c r="AQ823" s="81">
        <v>0</v>
      </c>
      <c r="AR823" s="81">
        <v>0</v>
      </c>
      <c r="AS823" s="81"/>
      <c r="AT823" s="81"/>
      <c r="AU823" s="81"/>
      <c r="AV823" s="81"/>
      <c r="AW823" s="81"/>
      <c r="AX823" s="81"/>
      <c r="AY823" s="81"/>
      <c r="AZ823" s="81"/>
      <c r="BA823">
        <v>24</v>
      </c>
      <c r="BB823" s="80" t="str">
        <f>REPLACE(INDEX(GroupVertices[Group],MATCH(Edges[[#This Row],[Vertex 1]],GroupVertices[Vertex],0)),1,1,"")</f>
        <v>1</v>
      </c>
      <c r="BC823" s="80" t="str">
        <f>REPLACE(INDEX(GroupVertices[Group],MATCH(Edges[[#This Row],[Vertex 2]],GroupVertices[Vertex],0)),1,1,"")</f>
        <v>1</v>
      </c>
    </row>
    <row r="824" spans="1:55" ht="15">
      <c r="A824" s="66" t="s">
        <v>303</v>
      </c>
      <c r="B824" s="66" t="s">
        <v>358</v>
      </c>
      <c r="C824" s="67" t="s">
        <v>3315</v>
      </c>
      <c r="D824" s="68">
        <v>10</v>
      </c>
      <c r="E824" s="69" t="s">
        <v>136</v>
      </c>
      <c r="F824" s="70">
        <v>12</v>
      </c>
      <c r="G824" s="67"/>
      <c r="H824" s="71"/>
      <c r="I824" s="72"/>
      <c r="J824" s="72"/>
      <c r="K824" s="34"/>
      <c r="L824" s="79">
        <v>824</v>
      </c>
      <c r="M824" s="79"/>
      <c r="N824" s="74"/>
      <c r="O824" s="81" t="s">
        <v>394</v>
      </c>
      <c r="P824" s="83">
        <v>43658.42236111111</v>
      </c>
      <c r="Q824" s="81" t="s">
        <v>622</v>
      </c>
      <c r="R824" s="85" t="s">
        <v>698</v>
      </c>
      <c r="S824" s="81" t="s">
        <v>756</v>
      </c>
      <c r="T824" s="81" t="s">
        <v>817</v>
      </c>
      <c r="U824" s="81"/>
      <c r="V824" s="85" t="s">
        <v>974</v>
      </c>
      <c r="W824" s="83">
        <v>43658.42236111111</v>
      </c>
      <c r="X824" s="85" t="s">
        <v>1347</v>
      </c>
      <c r="Y824" s="81"/>
      <c r="Z824" s="81"/>
      <c r="AA824" s="87" t="s">
        <v>1755</v>
      </c>
      <c r="AB824" s="81"/>
      <c r="AC824" s="81" t="b">
        <v>0</v>
      </c>
      <c r="AD824" s="81">
        <v>7</v>
      </c>
      <c r="AE824" s="87" t="s">
        <v>1832</v>
      </c>
      <c r="AF824" s="81" t="b">
        <v>0</v>
      </c>
      <c r="AG824" s="81" t="s">
        <v>1864</v>
      </c>
      <c r="AH824" s="81"/>
      <c r="AI824" s="87" t="s">
        <v>1832</v>
      </c>
      <c r="AJ824" s="81" t="b">
        <v>0</v>
      </c>
      <c r="AK824" s="81">
        <v>0</v>
      </c>
      <c r="AL824" s="87" t="s">
        <v>1832</v>
      </c>
      <c r="AM824" s="81" t="s">
        <v>1879</v>
      </c>
      <c r="AN824" s="81" t="b">
        <v>0</v>
      </c>
      <c r="AO824" s="87" t="s">
        <v>1755</v>
      </c>
      <c r="AP824" s="81" t="s">
        <v>176</v>
      </c>
      <c r="AQ824" s="81">
        <v>0</v>
      </c>
      <c r="AR824" s="81">
        <v>0</v>
      </c>
      <c r="AS824" s="81"/>
      <c r="AT824" s="81"/>
      <c r="AU824" s="81"/>
      <c r="AV824" s="81"/>
      <c r="AW824" s="81"/>
      <c r="AX824" s="81"/>
      <c r="AY824" s="81"/>
      <c r="AZ824" s="81"/>
      <c r="BA824">
        <v>24</v>
      </c>
      <c r="BB824" s="80" t="str">
        <f>REPLACE(INDEX(GroupVertices[Group],MATCH(Edges[[#This Row],[Vertex 1]],GroupVertices[Vertex],0)),1,1,"")</f>
        <v>1</v>
      </c>
      <c r="BC824" s="80" t="str">
        <f>REPLACE(INDEX(GroupVertices[Group],MATCH(Edges[[#This Row],[Vertex 2]],GroupVertices[Vertex],0)),1,1,"")</f>
        <v>1</v>
      </c>
    </row>
    <row r="825" spans="1:55" ht="15">
      <c r="A825" s="66" t="s">
        <v>303</v>
      </c>
      <c r="B825" s="66" t="s">
        <v>358</v>
      </c>
      <c r="C825" s="67" t="s">
        <v>3315</v>
      </c>
      <c r="D825" s="68">
        <v>10</v>
      </c>
      <c r="E825" s="69" t="s">
        <v>136</v>
      </c>
      <c r="F825" s="70">
        <v>12</v>
      </c>
      <c r="G825" s="67"/>
      <c r="H825" s="71"/>
      <c r="I825" s="72"/>
      <c r="J825" s="72"/>
      <c r="K825" s="34"/>
      <c r="L825" s="79">
        <v>825</v>
      </c>
      <c r="M825" s="79"/>
      <c r="N825" s="74"/>
      <c r="O825" s="81" t="s">
        <v>394</v>
      </c>
      <c r="P825" s="83">
        <v>43658.77695601852</v>
      </c>
      <c r="Q825" s="81" t="s">
        <v>589</v>
      </c>
      <c r="R825" s="81"/>
      <c r="S825" s="81"/>
      <c r="T825" s="81"/>
      <c r="U825" s="81"/>
      <c r="V825" s="85" t="s">
        <v>974</v>
      </c>
      <c r="W825" s="83">
        <v>43658.77695601852</v>
      </c>
      <c r="X825" s="85" t="s">
        <v>1308</v>
      </c>
      <c r="Y825" s="81"/>
      <c r="Z825" s="81"/>
      <c r="AA825" s="87" t="s">
        <v>1716</v>
      </c>
      <c r="AB825" s="81"/>
      <c r="AC825" s="81" t="b">
        <v>0</v>
      </c>
      <c r="AD825" s="81">
        <v>0</v>
      </c>
      <c r="AE825" s="87" t="s">
        <v>1832</v>
      </c>
      <c r="AF825" s="81" t="b">
        <v>0</v>
      </c>
      <c r="AG825" s="81" t="s">
        <v>1864</v>
      </c>
      <c r="AH825" s="81"/>
      <c r="AI825" s="87" t="s">
        <v>1832</v>
      </c>
      <c r="AJ825" s="81" t="b">
        <v>0</v>
      </c>
      <c r="AK825" s="81">
        <v>3</v>
      </c>
      <c r="AL825" s="87" t="s">
        <v>1685</v>
      </c>
      <c r="AM825" s="81" t="s">
        <v>1881</v>
      </c>
      <c r="AN825" s="81" t="b">
        <v>0</v>
      </c>
      <c r="AO825" s="87" t="s">
        <v>1685</v>
      </c>
      <c r="AP825" s="81" t="s">
        <v>176</v>
      </c>
      <c r="AQ825" s="81">
        <v>0</v>
      </c>
      <c r="AR825" s="81">
        <v>0</v>
      </c>
      <c r="AS825" s="81"/>
      <c r="AT825" s="81"/>
      <c r="AU825" s="81"/>
      <c r="AV825" s="81"/>
      <c r="AW825" s="81"/>
      <c r="AX825" s="81"/>
      <c r="AY825" s="81"/>
      <c r="AZ825" s="81"/>
      <c r="BA825">
        <v>24</v>
      </c>
      <c r="BB825" s="80" t="str">
        <f>REPLACE(INDEX(GroupVertices[Group],MATCH(Edges[[#This Row],[Vertex 1]],GroupVertices[Vertex],0)),1,1,"")</f>
        <v>1</v>
      </c>
      <c r="BC825" s="80" t="str">
        <f>REPLACE(INDEX(GroupVertices[Group],MATCH(Edges[[#This Row],[Vertex 2]],GroupVertices[Vertex],0)),1,1,"")</f>
        <v>1</v>
      </c>
    </row>
    <row r="826" spans="1:55" ht="15">
      <c r="A826" s="66" t="s">
        <v>303</v>
      </c>
      <c r="B826" s="66" t="s">
        <v>358</v>
      </c>
      <c r="C826" s="67" t="s">
        <v>3315</v>
      </c>
      <c r="D826" s="68">
        <v>10</v>
      </c>
      <c r="E826" s="69" t="s">
        <v>136</v>
      </c>
      <c r="F826" s="70">
        <v>12</v>
      </c>
      <c r="G826" s="67"/>
      <c r="H826" s="71"/>
      <c r="I826" s="72"/>
      <c r="J826" s="72"/>
      <c r="K826" s="34"/>
      <c r="L826" s="79">
        <v>826</v>
      </c>
      <c r="M826" s="79"/>
      <c r="N826" s="74"/>
      <c r="O826" s="81" t="s">
        <v>394</v>
      </c>
      <c r="P826" s="83">
        <v>43659.46554398148</v>
      </c>
      <c r="Q826" s="81" t="s">
        <v>620</v>
      </c>
      <c r="R826" s="85" t="s">
        <v>698</v>
      </c>
      <c r="S826" s="81" t="s">
        <v>756</v>
      </c>
      <c r="T826" s="81" t="s">
        <v>817</v>
      </c>
      <c r="U826" s="81"/>
      <c r="V826" s="85" t="s">
        <v>974</v>
      </c>
      <c r="W826" s="83">
        <v>43659.46554398148</v>
      </c>
      <c r="X826" s="85" t="s">
        <v>1348</v>
      </c>
      <c r="Y826" s="81"/>
      <c r="Z826" s="81"/>
      <c r="AA826" s="87" t="s">
        <v>1756</v>
      </c>
      <c r="AB826" s="81"/>
      <c r="AC826" s="81" t="b">
        <v>0</v>
      </c>
      <c r="AD826" s="81">
        <v>0</v>
      </c>
      <c r="AE826" s="87" t="s">
        <v>1832</v>
      </c>
      <c r="AF826" s="81" t="b">
        <v>0</v>
      </c>
      <c r="AG826" s="81" t="s">
        <v>1864</v>
      </c>
      <c r="AH826" s="81"/>
      <c r="AI826" s="87" t="s">
        <v>1832</v>
      </c>
      <c r="AJ826" s="81" t="b">
        <v>0</v>
      </c>
      <c r="AK826" s="81">
        <v>1</v>
      </c>
      <c r="AL826" s="87" t="s">
        <v>1832</v>
      </c>
      <c r="AM826" s="81" t="s">
        <v>1879</v>
      </c>
      <c r="AN826" s="81" t="b">
        <v>0</v>
      </c>
      <c r="AO826" s="87" t="s">
        <v>1756</v>
      </c>
      <c r="AP826" s="81" t="s">
        <v>176</v>
      </c>
      <c r="AQ826" s="81">
        <v>0</v>
      </c>
      <c r="AR826" s="81">
        <v>0</v>
      </c>
      <c r="AS826" s="81"/>
      <c r="AT826" s="81"/>
      <c r="AU826" s="81"/>
      <c r="AV826" s="81"/>
      <c r="AW826" s="81"/>
      <c r="AX826" s="81"/>
      <c r="AY826" s="81"/>
      <c r="AZ826" s="81"/>
      <c r="BA826">
        <v>24</v>
      </c>
      <c r="BB826" s="80" t="str">
        <f>REPLACE(INDEX(GroupVertices[Group],MATCH(Edges[[#This Row],[Vertex 1]],GroupVertices[Vertex],0)),1,1,"")</f>
        <v>1</v>
      </c>
      <c r="BC826" s="80" t="str">
        <f>REPLACE(INDEX(GroupVertices[Group],MATCH(Edges[[#This Row],[Vertex 2]],GroupVertices[Vertex],0)),1,1,"")</f>
        <v>1</v>
      </c>
    </row>
    <row r="827" spans="1:55" ht="15">
      <c r="A827" s="66" t="s">
        <v>303</v>
      </c>
      <c r="B827" s="66" t="s">
        <v>358</v>
      </c>
      <c r="C827" s="67" t="s">
        <v>3315</v>
      </c>
      <c r="D827" s="68">
        <v>10</v>
      </c>
      <c r="E827" s="69" t="s">
        <v>136</v>
      </c>
      <c r="F827" s="70">
        <v>12</v>
      </c>
      <c r="G827" s="67"/>
      <c r="H827" s="71"/>
      <c r="I827" s="72"/>
      <c r="J827" s="72"/>
      <c r="K827" s="34"/>
      <c r="L827" s="79">
        <v>827</v>
      </c>
      <c r="M827" s="79"/>
      <c r="N827" s="74"/>
      <c r="O827" s="81" t="s">
        <v>394</v>
      </c>
      <c r="P827" s="83">
        <v>43659.47329861111</v>
      </c>
      <c r="Q827" s="81" t="s">
        <v>625</v>
      </c>
      <c r="R827" s="85" t="s">
        <v>729</v>
      </c>
      <c r="S827" s="81" t="s">
        <v>769</v>
      </c>
      <c r="T827" s="81" t="s">
        <v>816</v>
      </c>
      <c r="U827" s="81"/>
      <c r="V827" s="85" t="s">
        <v>974</v>
      </c>
      <c r="W827" s="83">
        <v>43659.47329861111</v>
      </c>
      <c r="X827" s="85" t="s">
        <v>1351</v>
      </c>
      <c r="Y827" s="81"/>
      <c r="Z827" s="81"/>
      <c r="AA827" s="87" t="s">
        <v>1759</v>
      </c>
      <c r="AB827" s="81"/>
      <c r="AC827" s="81" t="b">
        <v>0</v>
      </c>
      <c r="AD827" s="81">
        <v>0</v>
      </c>
      <c r="AE827" s="87" t="s">
        <v>1832</v>
      </c>
      <c r="AF827" s="81" t="b">
        <v>0</v>
      </c>
      <c r="AG827" s="81" t="s">
        <v>1864</v>
      </c>
      <c r="AH827" s="81"/>
      <c r="AI827" s="87" t="s">
        <v>1832</v>
      </c>
      <c r="AJ827" s="81" t="b">
        <v>0</v>
      </c>
      <c r="AK827" s="81">
        <v>0</v>
      </c>
      <c r="AL827" s="87" t="s">
        <v>1832</v>
      </c>
      <c r="AM827" s="81" t="s">
        <v>1879</v>
      </c>
      <c r="AN827" s="81" t="b">
        <v>0</v>
      </c>
      <c r="AO827" s="87" t="s">
        <v>1759</v>
      </c>
      <c r="AP827" s="81" t="s">
        <v>176</v>
      </c>
      <c r="AQ827" s="81">
        <v>0</v>
      </c>
      <c r="AR827" s="81">
        <v>0</v>
      </c>
      <c r="AS827" s="81"/>
      <c r="AT827" s="81"/>
      <c r="AU827" s="81"/>
      <c r="AV827" s="81"/>
      <c r="AW827" s="81"/>
      <c r="AX827" s="81"/>
      <c r="AY827" s="81"/>
      <c r="AZ827" s="81"/>
      <c r="BA827">
        <v>24</v>
      </c>
      <c r="BB827" s="80" t="str">
        <f>REPLACE(INDEX(GroupVertices[Group],MATCH(Edges[[#This Row],[Vertex 1]],GroupVertices[Vertex],0)),1,1,"")</f>
        <v>1</v>
      </c>
      <c r="BC827" s="80" t="str">
        <f>REPLACE(INDEX(GroupVertices[Group],MATCH(Edges[[#This Row],[Vertex 2]],GroupVertices[Vertex],0)),1,1,"")</f>
        <v>1</v>
      </c>
    </row>
    <row r="828" spans="1:55" ht="15">
      <c r="A828" s="66" t="s">
        <v>303</v>
      </c>
      <c r="B828" s="66" t="s">
        <v>358</v>
      </c>
      <c r="C828" s="67" t="s">
        <v>3315</v>
      </c>
      <c r="D828" s="68">
        <v>10</v>
      </c>
      <c r="E828" s="69" t="s">
        <v>136</v>
      </c>
      <c r="F828" s="70">
        <v>12</v>
      </c>
      <c r="G828" s="67"/>
      <c r="H828" s="71"/>
      <c r="I828" s="72"/>
      <c r="J828" s="72"/>
      <c r="K828" s="34"/>
      <c r="L828" s="79">
        <v>828</v>
      </c>
      <c r="M828" s="79"/>
      <c r="N828" s="74"/>
      <c r="O828" s="81" t="s">
        <v>394</v>
      </c>
      <c r="P828" s="83">
        <v>43659.731828703705</v>
      </c>
      <c r="Q828" s="81" t="s">
        <v>623</v>
      </c>
      <c r="R828" s="85" t="s">
        <v>698</v>
      </c>
      <c r="S828" s="81" t="s">
        <v>756</v>
      </c>
      <c r="T828" s="81" t="s">
        <v>817</v>
      </c>
      <c r="U828" s="81"/>
      <c r="V828" s="85" t="s">
        <v>974</v>
      </c>
      <c r="W828" s="83">
        <v>43659.731828703705</v>
      </c>
      <c r="X828" s="85" t="s">
        <v>1349</v>
      </c>
      <c r="Y828" s="81"/>
      <c r="Z828" s="81"/>
      <c r="AA828" s="87" t="s">
        <v>1757</v>
      </c>
      <c r="AB828" s="81"/>
      <c r="AC828" s="81" t="b">
        <v>0</v>
      </c>
      <c r="AD828" s="81">
        <v>4</v>
      </c>
      <c r="AE828" s="87" t="s">
        <v>1832</v>
      </c>
      <c r="AF828" s="81" t="b">
        <v>0</v>
      </c>
      <c r="AG828" s="81" t="s">
        <v>1864</v>
      </c>
      <c r="AH828" s="81"/>
      <c r="AI828" s="87" t="s">
        <v>1832</v>
      </c>
      <c r="AJ828" s="81" t="b">
        <v>0</v>
      </c>
      <c r="AK828" s="81">
        <v>3</v>
      </c>
      <c r="AL828" s="87" t="s">
        <v>1832</v>
      </c>
      <c r="AM828" s="81" t="s">
        <v>1879</v>
      </c>
      <c r="AN828" s="81" t="b">
        <v>0</v>
      </c>
      <c r="AO828" s="87" t="s">
        <v>1757</v>
      </c>
      <c r="AP828" s="81" t="s">
        <v>176</v>
      </c>
      <c r="AQ828" s="81">
        <v>0</v>
      </c>
      <c r="AR828" s="81">
        <v>0</v>
      </c>
      <c r="AS828" s="81"/>
      <c r="AT828" s="81"/>
      <c r="AU828" s="81"/>
      <c r="AV828" s="81"/>
      <c r="AW828" s="81"/>
      <c r="AX828" s="81"/>
      <c r="AY828" s="81"/>
      <c r="AZ828" s="81"/>
      <c r="BA828">
        <v>24</v>
      </c>
      <c r="BB828" s="80" t="str">
        <f>REPLACE(INDEX(GroupVertices[Group],MATCH(Edges[[#This Row],[Vertex 1]],GroupVertices[Vertex],0)),1,1,"")</f>
        <v>1</v>
      </c>
      <c r="BC828" s="80" t="str">
        <f>REPLACE(INDEX(GroupVertices[Group],MATCH(Edges[[#This Row],[Vertex 2]],GroupVertices[Vertex],0)),1,1,"")</f>
        <v>1</v>
      </c>
    </row>
    <row r="829" spans="1:55" ht="15">
      <c r="A829" s="66" t="s">
        <v>215</v>
      </c>
      <c r="B829" s="66" t="s">
        <v>215</v>
      </c>
      <c r="C829" s="67" t="s">
        <v>3319</v>
      </c>
      <c r="D829" s="68">
        <v>8.133333333333333</v>
      </c>
      <c r="E829" s="69" t="s">
        <v>136</v>
      </c>
      <c r="F829" s="70">
        <v>18.133333333333333</v>
      </c>
      <c r="G829" s="67"/>
      <c r="H829" s="71"/>
      <c r="I829" s="72"/>
      <c r="J829" s="72"/>
      <c r="K829" s="34"/>
      <c r="L829" s="79">
        <v>829</v>
      </c>
      <c r="M829" s="79"/>
      <c r="N829" s="74"/>
      <c r="O829" s="81" t="s">
        <v>176</v>
      </c>
      <c r="P829" s="83">
        <v>43648.594456018516</v>
      </c>
      <c r="Q829" s="81" t="s">
        <v>626</v>
      </c>
      <c r="R829" s="85" t="s">
        <v>730</v>
      </c>
      <c r="S829" s="81" t="s">
        <v>770</v>
      </c>
      <c r="T829" s="81" t="s">
        <v>827</v>
      </c>
      <c r="U829" s="85" t="s">
        <v>875</v>
      </c>
      <c r="V829" s="85" t="s">
        <v>875</v>
      </c>
      <c r="W829" s="83">
        <v>43648.594456018516</v>
      </c>
      <c r="X829" s="85" t="s">
        <v>1352</v>
      </c>
      <c r="Y829" s="81"/>
      <c r="Z829" s="81"/>
      <c r="AA829" s="87" t="s">
        <v>1760</v>
      </c>
      <c r="AB829" s="81"/>
      <c r="AC829" s="81" t="b">
        <v>0</v>
      </c>
      <c r="AD829" s="81">
        <v>2</v>
      </c>
      <c r="AE829" s="87" t="s">
        <v>1832</v>
      </c>
      <c r="AF829" s="81" t="b">
        <v>0</v>
      </c>
      <c r="AG829" s="81" t="s">
        <v>1864</v>
      </c>
      <c r="AH829" s="81"/>
      <c r="AI829" s="87" t="s">
        <v>1832</v>
      </c>
      <c r="AJ829" s="81" t="b">
        <v>0</v>
      </c>
      <c r="AK829" s="81">
        <v>1</v>
      </c>
      <c r="AL829" s="87" t="s">
        <v>1832</v>
      </c>
      <c r="AM829" s="81" t="s">
        <v>1881</v>
      </c>
      <c r="AN829" s="81" t="b">
        <v>0</v>
      </c>
      <c r="AO829" s="87" t="s">
        <v>1760</v>
      </c>
      <c r="AP829" s="81" t="s">
        <v>1901</v>
      </c>
      <c r="AQ829" s="81">
        <v>0</v>
      </c>
      <c r="AR829" s="81">
        <v>0</v>
      </c>
      <c r="AS829" s="81"/>
      <c r="AT829" s="81"/>
      <c r="AU829" s="81"/>
      <c r="AV829" s="81"/>
      <c r="AW829" s="81"/>
      <c r="AX829" s="81"/>
      <c r="AY829" s="81"/>
      <c r="AZ829" s="81"/>
      <c r="BA829">
        <v>12</v>
      </c>
      <c r="BB829" s="80" t="str">
        <f>REPLACE(INDEX(GroupVertices[Group],MATCH(Edges[[#This Row],[Vertex 1]],GroupVertices[Vertex],0)),1,1,"")</f>
        <v>9</v>
      </c>
      <c r="BC829" s="80" t="str">
        <f>REPLACE(INDEX(GroupVertices[Group],MATCH(Edges[[#This Row],[Vertex 2]],GroupVertices[Vertex],0)),1,1,"")</f>
        <v>9</v>
      </c>
    </row>
    <row r="830" spans="1:55" ht="15">
      <c r="A830" s="66" t="s">
        <v>215</v>
      </c>
      <c r="B830" s="66" t="s">
        <v>215</v>
      </c>
      <c r="C830" s="67" t="s">
        <v>3319</v>
      </c>
      <c r="D830" s="68">
        <v>8.133333333333333</v>
      </c>
      <c r="E830" s="69" t="s">
        <v>136</v>
      </c>
      <c r="F830" s="70">
        <v>18.133333333333333</v>
      </c>
      <c r="G830" s="67"/>
      <c r="H830" s="71"/>
      <c r="I830" s="72"/>
      <c r="J830" s="72"/>
      <c r="K830" s="34"/>
      <c r="L830" s="79">
        <v>830</v>
      </c>
      <c r="M830" s="79"/>
      <c r="N830" s="74"/>
      <c r="O830" s="81" t="s">
        <v>176</v>
      </c>
      <c r="P830" s="83">
        <v>43649.611921296295</v>
      </c>
      <c r="Q830" s="81" t="s">
        <v>627</v>
      </c>
      <c r="R830" s="85" t="s">
        <v>731</v>
      </c>
      <c r="S830" s="81" t="s">
        <v>761</v>
      </c>
      <c r="T830" s="81" t="s">
        <v>777</v>
      </c>
      <c r="U830" s="81"/>
      <c r="V830" s="85" t="s">
        <v>888</v>
      </c>
      <c r="W830" s="83">
        <v>43649.611921296295</v>
      </c>
      <c r="X830" s="85" t="s">
        <v>1353</v>
      </c>
      <c r="Y830" s="81"/>
      <c r="Z830" s="81"/>
      <c r="AA830" s="87" t="s">
        <v>1761</v>
      </c>
      <c r="AB830" s="81"/>
      <c r="AC830" s="81" t="b">
        <v>0</v>
      </c>
      <c r="AD830" s="81">
        <v>3</v>
      </c>
      <c r="AE830" s="87" t="s">
        <v>1832</v>
      </c>
      <c r="AF830" s="81" t="b">
        <v>0</v>
      </c>
      <c r="AG830" s="81" t="s">
        <v>1864</v>
      </c>
      <c r="AH830" s="81"/>
      <c r="AI830" s="87" t="s">
        <v>1832</v>
      </c>
      <c r="AJ830" s="81" t="b">
        <v>0</v>
      </c>
      <c r="AK830" s="81">
        <v>1</v>
      </c>
      <c r="AL830" s="87" t="s">
        <v>1832</v>
      </c>
      <c r="AM830" s="81" t="s">
        <v>1881</v>
      </c>
      <c r="AN830" s="81" t="b">
        <v>0</v>
      </c>
      <c r="AO830" s="87" t="s">
        <v>1761</v>
      </c>
      <c r="AP830" s="81" t="s">
        <v>1901</v>
      </c>
      <c r="AQ830" s="81">
        <v>0</v>
      </c>
      <c r="AR830" s="81">
        <v>0</v>
      </c>
      <c r="AS830" s="81"/>
      <c r="AT830" s="81"/>
      <c r="AU830" s="81"/>
      <c r="AV830" s="81"/>
      <c r="AW830" s="81"/>
      <c r="AX830" s="81"/>
      <c r="AY830" s="81"/>
      <c r="AZ830" s="81"/>
      <c r="BA830">
        <v>12</v>
      </c>
      <c r="BB830" s="80" t="str">
        <f>REPLACE(INDEX(GroupVertices[Group],MATCH(Edges[[#This Row],[Vertex 1]],GroupVertices[Vertex],0)),1,1,"")</f>
        <v>9</v>
      </c>
      <c r="BC830" s="80" t="str">
        <f>REPLACE(INDEX(GroupVertices[Group],MATCH(Edges[[#This Row],[Vertex 2]],GroupVertices[Vertex],0)),1,1,"")</f>
        <v>9</v>
      </c>
    </row>
    <row r="831" spans="1:55" ht="15">
      <c r="A831" s="66" t="s">
        <v>215</v>
      </c>
      <c r="B831" s="66" t="s">
        <v>215</v>
      </c>
      <c r="C831" s="67" t="s">
        <v>3319</v>
      </c>
      <c r="D831" s="68">
        <v>8.133333333333333</v>
      </c>
      <c r="E831" s="69" t="s">
        <v>136</v>
      </c>
      <c r="F831" s="70">
        <v>18.133333333333333</v>
      </c>
      <c r="G831" s="67"/>
      <c r="H831" s="71"/>
      <c r="I831" s="72"/>
      <c r="J831" s="72"/>
      <c r="K831" s="34"/>
      <c r="L831" s="79">
        <v>831</v>
      </c>
      <c r="M831" s="79"/>
      <c r="N831" s="74"/>
      <c r="O831" s="81" t="s">
        <v>176</v>
      </c>
      <c r="P831" s="83">
        <v>43649.61304398148</v>
      </c>
      <c r="Q831" s="81" t="s">
        <v>628</v>
      </c>
      <c r="R831" s="85" t="s">
        <v>732</v>
      </c>
      <c r="S831" s="81" t="s">
        <v>771</v>
      </c>
      <c r="T831" s="81" t="s">
        <v>777</v>
      </c>
      <c r="U831" s="81"/>
      <c r="V831" s="85" t="s">
        <v>888</v>
      </c>
      <c r="W831" s="83">
        <v>43649.61304398148</v>
      </c>
      <c r="X831" s="85" t="s">
        <v>1354</v>
      </c>
      <c r="Y831" s="81"/>
      <c r="Z831" s="81"/>
      <c r="AA831" s="87" t="s">
        <v>1762</v>
      </c>
      <c r="AB831" s="81"/>
      <c r="AC831" s="81" t="b">
        <v>0</v>
      </c>
      <c r="AD831" s="81">
        <v>3</v>
      </c>
      <c r="AE831" s="87" t="s">
        <v>1832</v>
      </c>
      <c r="AF831" s="81" t="b">
        <v>0</v>
      </c>
      <c r="AG831" s="81" t="s">
        <v>1864</v>
      </c>
      <c r="AH831" s="81"/>
      <c r="AI831" s="87" t="s">
        <v>1832</v>
      </c>
      <c r="AJ831" s="81" t="b">
        <v>0</v>
      </c>
      <c r="AK831" s="81">
        <v>1</v>
      </c>
      <c r="AL831" s="87" t="s">
        <v>1832</v>
      </c>
      <c r="AM831" s="81" t="s">
        <v>1881</v>
      </c>
      <c r="AN831" s="81" t="b">
        <v>0</v>
      </c>
      <c r="AO831" s="87" t="s">
        <v>1762</v>
      </c>
      <c r="AP831" s="81" t="s">
        <v>1901</v>
      </c>
      <c r="AQ831" s="81">
        <v>0</v>
      </c>
      <c r="AR831" s="81">
        <v>0</v>
      </c>
      <c r="AS831" s="81"/>
      <c r="AT831" s="81"/>
      <c r="AU831" s="81"/>
      <c r="AV831" s="81"/>
      <c r="AW831" s="81"/>
      <c r="AX831" s="81"/>
      <c r="AY831" s="81"/>
      <c r="AZ831" s="81"/>
      <c r="BA831">
        <v>12</v>
      </c>
      <c r="BB831" s="80" t="str">
        <f>REPLACE(INDEX(GroupVertices[Group],MATCH(Edges[[#This Row],[Vertex 1]],GroupVertices[Vertex],0)),1,1,"")</f>
        <v>9</v>
      </c>
      <c r="BC831" s="80" t="str">
        <f>REPLACE(INDEX(GroupVertices[Group],MATCH(Edges[[#This Row],[Vertex 2]],GroupVertices[Vertex],0)),1,1,"")</f>
        <v>9</v>
      </c>
    </row>
    <row r="832" spans="1:55" ht="15">
      <c r="A832" s="66" t="s">
        <v>215</v>
      </c>
      <c r="B832" s="66" t="s">
        <v>215</v>
      </c>
      <c r="C832" s="67" t="s">
        <v>3319</v>
      </c>
      <c r="D832" s="68">
        <v>8.133333333333333</v>
      </c>
      <c r="E832" s="69" t="s">
        <v>136</v>
      </c>
      <c r="F832" s="70">
        <v>18.133333333333333</v>
      </c>
      <c r="G832" s="67"/>
      <c r="H832" s="71"/>
      <c r="I832" s="72"/>
      <c r="J832" s="72"/>
      <c r="K832" s="34"/>
      <c r="L832" s="79">
        <v>832</v>
      </c>
      <c r="M832" s="79"/>
      <c r="N832" s="74"/>
      <c r="O832" s="81" t="s">
        <v>176</v>
      </c>
      <c r="P832" s="83">
        <v>43649.61001157408</v>
      </c>
      <c r="Q832" s="81" t="s">
        <v>629</v>
      </c>
      <c r="R832" s="85" t="s">
        <v>733</v>
      </c>
      <c r="S832" s="81" t="s">
        <v>772</v>
      </c>
      <c r="T832" s="81" t="s">
        <v>828</v>
      </c>
      <c r="U832" s="81"/>
      <c r="V832" s="85" t="s">
        <v>888</v>
      </c>
      <c r="W832" s="83">
        <v>43649.61001157408</v>
      </c>
      <c r="X832" s="85" t="s">
        <v>1355</v>
      </c>
      <c r="Y832" s="81"/>
      <c r="Z832" s="81"/>
      <c r="AA832" s="87" t="s">
        <v>1763</v>
      </c>
      <c r="AB832" s="81"/>
      <c r="AC832" s="81" t="b">
        <v>0</v>
      </c>
      <c r="AD832" s="81">
        <v>3</v>
      </c>
      <c r="AE832" s="87" t="s">
        <v>1832</v>
      </c>
      <c r="AF832" s="81" t="b">
        <v>0</v>
      </c>
      <c r="AG832" s="81" t="s">
        <v>1864</v>
      </c>
      <c r="AH832" s="81"/>
      <c r="AI832" s="87" t="s">
        <v>1832</v>
      </c>
      <c r="AJ832" s="81" t="b">
        <v>0</v>
      </c>
      <c r="AK832" s="81">
        <v>1</v>
      </c>
      <c r="AL832" s="87" t="s">
        <v>1832</v>
      </c>
      <c r="AM832" s="81" t="s">
        <v>1881</v>
      </c>
      <c r="AN832" s="81" t="b">
        <v>0</v>
      </c>
      <c r="AO832" s="87" t="s">
        <v>1763</v>
      </c>
      <c r="AP832" s="81" t="s">
        <v>1901</v>
      </c>
      <c r="AQ832" s="81">
        <v>0</v>
      </c>
      <c r="AR832" s="81">
        <v>0</v>
      </c>
      <c r="AS832" s="81"/>
      <c r="AT832" s="81"/>
      <c r="AU832" s="81"/>
      <c r="AV832" s="81"/>
      <c r="AW832" s="81"/>
      <c r="AX832" s="81"/>
      <c r="AY832" s="81"/>
      <c r="AZ832" s="81"/>
      <c r="BA832">
        <v>12</v>
      </c>
      <c r="BB832" s="80" t="str">
        <f>REPLACE(INDEX(GroupVertices[Group],MATCH(Edges[[#This Row],[Vertex 1]],GroupVertices[Vertex],0)),1,1,"")</f>
        <v>9</v>
      </c>
      <c r="BC832" s="80" t="str">
        <f>REPLACE(INDEX(GroupVertices[Group],MATCH(Edges[[#This Row],[Vertex 2]],GroupVertices[Vertex],0)),1,1,"")</f>
        <v>9</v>
      </c>
    </row>
    <row r="833" spans="1:55" ht="15">
      <c r="A833" s="66" t="s">
        <v>215</v>
      </c>
      <c r="B833" s="66" t="s">
        <v>215</v>
      </c>
      <c r="C833" s="67" t="s">
        <v>3319</v>
      </c>
      <c r="D833" s="68">
        <v>8.133333333333333</v>
      </c>
      <c r="E833" s="69" t="s">
        <v>136</v>
      </c>
      <c r="F833" s="70">
        <v>18.133333333333333</v>
      </c>
      <c r="G833" s="67"/>
      <c r="H833" s="71"/>
      <c r="I833" s="72"/>
      <c r="J833" s="72"/>
      <c r="K833" s="34"/>
      <c r="L833" s="79">
        <v>833</v>
      </c>
      <c r="M833" s="79"/>
      <c r="N833" s="74"/>
      <c r="O833" s="81" t="s">
        <v>176</v>
      </c>
      <c r="P833" s="83">
        <v>43654.490324074075</v>
      </c>
      <c r="Q833" s="81" t="s">
        <v>630</v>
      </c>
      <c r="R833" s="81"/>
      <c r="S833" s="81"/>
      <c r="T833" s="81" t="s">
        <v>829</v>
      </c>
      <c r="U833" s="81"/>
      <c r="V833" s="85" t="s">
        <v>888</v>
      </c>
      <c r="W833" s="83">
        <v>43654.490324074075</v>
      </c>
      <c r="X833" s="85" t="s">
        <v>1356</v>
      </c>
      <c r="Y833" s="81"/>
      <c r="Z833" s="81"/>
      <c r="AA833" s="87" t="s">
        <v>1764</v>
      </c>
      <c r="AB833" s="81"/>
      <c r="AC833" s="81" t="b">
        <v>0</v>
      </c>
      <c r="AD833" s="81">
        <v>2</v>
      </c>
      <c r="AE833" s="87" t="s">
        <v>1832</v>
      </c>
      <c r="AF833" s="81" t="b">
        <v>0</v>
      </c>
      <c r="AG833" s="81" t="s">
        <v>1864</v>
      </c>
      <c r="AH833" s="81"/>
      <c r="AI833" s="87" t="s">
        <v>1832</v>
      </c>
      <c r="AJ833" s="81" t="b">
        <v>0</v>
      </c>
      <c r="AK833" s="81">
        <v>2</v>
      </c>
      <c r="AL833" s="87" t="s">
        <v>1832</v>
      </c>
      <c r="AM833" s="81" t="s">
        <v>1879</v>
      </c>
      <c r="AN833" s="81" t="b">
        <v>0</v>
      </c>
      <c r="AO833" s="87" t="s">
        <v>1764</v>
      </c>
      <c r="AP833" s="81" t="s">
        <v>1901</v>
      </c>
      <c r="AQ833" s="81">
        <v>0</v>
      </c>
      <c r="AR833" s="81">
        <v>0</v>
      </c>
      <c r="AS833" s="81"/>
      <c r="AT833" s="81"/>
      <c r="AU833" s="81"/>
      <c r="AV833" s="81"/>
      <c r="AW833" s="81"/>
      <c r="AX833" s="81"/>
      <c r="AY833" s="81"/>
      <c r="AZ833" s="81"/>
      <c r="BA833">
        <v>12</v>
      </c>
      <c r="BB833" s="80" t="str">
        <f>REPLACE(INDEX(GroupVertices[Group],MATCH(Edges[[#This Row],[Vertex 1]],GroupVertices[Vertex],0)),1,1,"")</f>
        <v>9</v>
      </c>
      <c r="BC833" s="80" t="str">
        <f>REPLACE(INDEX(GroupVertices[Group],MATCH(Edges[[#This Row],[Vertex 2]],GroupVertices[Vertex],0)),1,1,"")</f>
        <v>9</v>
      </c>
    </row>
    <row r="834" spans="1:55" ht="15">
      <c r="A834" s="66" t="s">
        <v>215</v>
      </c>
      <c r="B834" s="66" t="s">
        <v>215</v>
      </c>
      <c r="C834" s="67" t="s">
        <v>3319</v>
      </c>
      <c r="D834" s="68">
        <v>8.133333333333333</v>
      </c>
      <c r="E834" s="69" t="s">
        <v>136</v>
      </c>
      <c r="F834" s="70">
        <v>18.133333333333333</v>
      </c>
      <c r="G834" s="67"/>
      <c r="H834" s="71"/>
      <c r="I834" s="72"/>
      <c r="J834" s="72"/>
      <c r="K834" s="34"/>
      <c r="L834" s="79">
        <v>834</v>
      </c>
      <c r="M834" s="79"/>
      <c r="N834" s="74"/>
      <c r="O834" s="81" t="s">
        <v>176</v>
      </c>
      <c r="P834" s="83">
        <v>43654.48587962963</v>
      </c>
      <c r="Q834" s="81" t="s">
        <v>631</v>
      </c>
      <c r="R834" s="85" t="s">
        <v>734</v>
      </c>
      <c r="S834" s="81" t="s">
        <v>757</v>
      </c>
      <c r="T834" s="81" t="s">
        <v>828</v>
      </c>
      <c r="U834" s="81"/>
      <c r="V834" s="85" t="s">
        <v>888</v>
      </c>
      <c r="W834" s="83">
        <v>43654.48587962963</v>
      </c>
      <c r="X834" s="85" t="s">
        <v>1357</v>
      </c>
      <c r="Y834" s="81"/>
      <c r="Z834" s="81"/>
      <c r="AA834" s="87" t="s">
        <v>1765</v>
      </c>
      <c r="AB834" s="81"/>
      <c r="AC834" s="81" t="b">
        <v>0</v>
      </c>
      <c r="AD834" s="81">
        <v>2</v>
      </c>
      <c r="AE834" s="87" t="s">
        <v>1832</v>
      </c>
      <c r="AF834" s="81" t="b">
        <v>0</v>
      </c>
      <c r="AG834" s="81" t="s">
        <v>1864</v>
      </c>
      <c r="AH834" s="81"/>
      <c r="AI834" s="87" t="s">
        <v>1832</v>
      </c>
      <c r="AJ834" s="81" t="b">
        <v>0</v>
      </c>
      <c r="AK834" s="81">
        <v>2</v>
      </c>
      <c r="AL834" s="87" t="s">
        <v>1832</v>
      </c>
      <c r="AM834" s="81" t="s">
        <v>1879</v>
      </c>
      <c r="AN834" s="81" t="b">
        <v>0</v>
      </c>
      <c r="AO834" s="87" t="s">
        <v>1765</v>
      </c>
      <c r="AP834" s="81" t="s">
        <v>1901</v>
      </c>
      <c r="AQ834" s="81">
        <v>0</v>
      </c>
      <c r="AR834" s="81">
        <v>0</v>
      </c>
      <c r="AS834" s="81"/>
      <c r="AT834" s="81"/>
      <c r="AU834" s="81"/>
      <c r="AV834" s="81"/>
      <c r="AW834" s="81"/>
      <c r="AX834" s="81"/>
      <c r="AY834" s="81"/>
      <c r="AZ834" s="81"/>
      <c r="BA834">
        <v>12</v>
      </c>
      <c r="BB834" s="80" t="str">
        <f>REPLACE(INDEX(GroupVertices[Group],MATCH(Edges[[#This Row],[Vertex 1]],GroupVertices[Vertex],0)),1,1,"")</f>
        <v>9</v>
      </c>
      <c r="BC834" s="80" t="str">
        <f>REPLACE(INDEX(GroupVertices[Group],MATCH(Edges[[#This Row],[Vertex 2]],GroupVertices[Vertex],0)),1,1,"")</f>
        <v>9</v>
      </c>
    </row>
    <row r="835" spans="1:55" ht="15">
      <c r="A835" s="66" t="s">
        <v>215</v>
      </c>
      <c r="B835" s="66" t="s">
        <v>215</v>
      </c>
      <c r="C835" s="67" t="s">
        <v>3319</v>
      </c>
      <c r="D835" s="68">
        <v>8.133333333333333</v>
      </c>
      <c r="E835" s="69" t="s">
        <v>136</v>
      </c>
      <c r="F835" s="70">
        <v>18.133333333333333</v>
      </c>
      <c r="G835" s="67"/>
      <c r="H835" s="71"/>
      <c r="I835" s="72"/>
      <c r="J835" s="72"/>
      <c r="K835" s="34"/>
      <c r="L835" s="79">
        <v>835</v>
      </c>
      <c r="M835" s="79"/>
      <c r="N835" s="74"/>
      <c r="O835" s="81" t="s">
        <v>176</v>
      </c>
      <c r="P835" s="83">
        <v>43649.62401620371</v>
      </c>
      <c r="Q835" s="81" t="s">
        <v>632</v>
      </c>
      <c r="R835" s="85" t="s">
        <v>735</v>
      </c>
      <c r="S835" s="81" t="s">
        <v>761</v>
      </c>
      <c r="T835" s="81" t="s">
        <v>775</v>
      </c>
      <c r="U835" s="81"/>
      <c r="V835" s="85" t="s">
        <v>888</v>
      </c>
      <c r="W835" s="83">
        <v>43649.62401620371</v>
      </c>
      <c r="X835" s="85" t="s">
        <v>1358</v>
      </c>
      <c r="Y835" s="81"/>
      <c r="Z835" s="81"/>
      <c r="AA835" s="87" t="s">
        <v>1766</v>
      </c>
      <c r="AB835" s="81"/>
      <c r="AC835" s="81" t="b">
        <v>0</v>
      </c>
      <c r="AD835" s="81">
        <v>5</v>
      </c>
      <c r="AE835" s="87" t="s">
        <v>1832</v>
      </c>
      <c r="AF835" s="81" t="b">
        <v>0</v>
      </c>
      <c r="AG835" s="81" t="s">
        <v>1864</v>
      </c>
      <c r="AH835" s="81"/>
      <c r="AI835" s="87" t="s">
        <v>1832</v>
      </c>
      <c r="AJ835" s="81" t="b">
        <v>0</v>
      </c>
      <c r="AK835" s="81">
        <v>2</v>
      </c>
      <c r="AL835" s="87" t="s">
        <v>1832</v>
      </c>
      <c r="AM835" s="81" t="s">
        <v>1881</v>
      </c>
      <c r="AN835" s="81" t="b">
        <v>0</v>
      </c>
      <c r="AO835" s="87" t="s">
        <v>1766</v>
      </c>
      <c r="AP835" s="81" t="s">
        <v>1901</v>
      </c>
      <c r="AQ835" s="81">
        <v>0</v>
      </c>
      <c r="AR835" s="81">
        <v>0</v>
      </c>
      <c r="AS835" s="81"/>
      <c r="AT835" s="81"/>
      <c r="AU835" s="81"/>
      <c r="AV835" s="81"/>
      <c r="AW835" s="81"/>
      <c r="AX835" s="81"/>
      <c r="AY835" s="81"/>
      <c r="AZ835" s="81"/>
      <c r="BA835">
        <v>12</v>
      </c>
      <c r="BB835" s="80" t="str">
        <f>REPLACE(INDEX(GroupVertices[Group],MATCH(Edges[[#This Row],[Vertex 1]],GroupVertices[Vertex],0)),1,1,"")</f>
        <v>9</v>
      </c>
      <c r="BC835" s="80" t="str">
        <f>REPLACE(INDEX(GroupVertices[Group],MATCH(Edges[[#This Row],[Vertex 2]],GroupVertices[Vertex],0)),1,1,"")</f>
        <v>9</v>
      </c>
    </row>
    <row r="836" spans="1:55" ht="15">
      <c r="A836" s="66" t="s">
        <v>215</v>
      </c>
      <c r="B836" s="66" t="s">
        <v>215</v>
      </c>
      <c r="C836" s="67" t="s">
        <v>3319</v>
      </c>
      <c r="D836" s="68">
        <v>8.133333333333333</v>
      </c>
      <c r="E836" s="69" t="s">
        <v>136</v>
      </c>
      <c r="F836" s="70">
        <v>18.133333333333333</v>
      </c>
      <c r="G836" s="67"/>
      <c r="H836" s="71"/>
      <c r="I836" s="72"/>
      <c r="J836" s="72"/>
      <c r="K836" s="34"/>
      <c r="L836" s="79">
        <v>836</v>
      </c>
      <c r="M836" s="79"/>
      <c r="N836" s="74"/>
      <c r="O836" s="81" t="s">
        <v>176</v>
      </c>
      <c r="P836" s="83">
        <v>43655.83199074074</v>
      </c>
      <c r="Q836" s="81" t="s">
        <v>633</v>
      </c>
      <c r="R836" s="81"/>
      <c r="S836" s="81"/>
      <c r="T836" s="81" t="s">
        <v>830</v>
      </c>
      <c r="U836" s="85" t="s">
        <v>876</v>
      </c>
      <c r="V836" s="85" t="s">
        <v>876</v>
      </c>
      <c r="W836" s="83">
        <v>43655.83199074074</v>
      </c>
      <c r="X836" s="85" t="s">
        <v>1359</v>
      </c>
      <c r="Y836" s="81"/>
      <c r="Z836" s="81"/>
      <c r="AA836" s="87" t="s">
        <v>1767</v>
      </c>
      <c r="AB836" s="81"/>
      <c r="AC836" s="81" t="b">
        <v>0</v>
      </c>
      <c r="AD836" s="81">
        <v>3</v>
      </c>
      <c r="AE836" s="87" t="s">
        <v>1832</v>
      </c>
      <c r="AF836" s="81" t="b">
        <v>0</v>
      </c>
      <c r="AG836" s="81" t="s">
        <v>1864</v>
      </c>
      <c r="AH836" s="81"/>
      <c r="AI836" s="87" t="s">
        <v>1832</v>
      </c>
      <c r="AJ836" s="81" t="b">
        <v>0</v>
      </c>
      <c r="AK836" s="81">
        <v>2</v>
      </c>
      <c r="AL836" s="87" t="s">
        <v>1832</v>
      </c>
      <c r="AM836" s="81" t="s">
        <v>1897</v>
      </c>
      <c r="AN836" s="81" t="b">
        <v>0</v>
      </c>
      <c r="AO836" s="87" t="s">
        <v>1767</v>
      </c>
      <c r="AP836" s="81" t="s">
        <v>1901</v>
      </c>
      <c r="AQ836" s="81">
        <v>0</v>
      </c>
      <c r="AR836" s="81">
        <v>0</v>
      </c>
      <c r="AS836" s="81"/>
      <c r="AT836" s="81"/>
      <c r="AU836" s="81"/>
      <c r="AV836" s="81"/>
      <c r="AW836" s="81"/>
      <c r="AX836" s="81"/>
      <c r="AY836" s="81"/>
      <c r="AZ836" s="81"/>
      <c r="BA836">
        <v>12</v>
      </c>
      <c r="BB836" s="80" t="str">
        <f>REPLACE(INDEX(GroupVertices[Group],MATCH(Edges[[#This Row],[Vertex 1]],GroupVertices[Vertex],0)),1,1,"")</f>
        <v>9</v>
      </c>
      <c r="BC836" s="80" t="str">
        <f>REPLACE(INDEX(GroupVertices[Group],MATCH(Edges[[#This Row],[Vertex 2]],GroupVertices[Vertex],0)),1,1,"")</f>
        <v>9</v>
      </c>
    </row>
    <row r="837" spans="1:55" ht="15">
      <c r="A837" s="66" t="s">
        <v>215</v>
      </c>
      <c r="B837" s="66" t="s">
        <v>215</v>
      </c>
      <c r="C837" s="67" t="s">
        <v>3319</v>
      </c>
      <c r="D837" s="68">
        <v>8.133333333333333</v>
      </c>
      <c r="E837" s="69" t="s">
        <v>136</v>
      </c>
      <c r="F837" s="70">
        <v>18.133333333333333</v>
      </c>
      <c r="G837" s="67"/>
      <c r="H837" s="71"/>
      <c r="I837" s="72"/>
      <c r="J837" s="72"/>
      <c r="K837" s="34"/>
      <c r="L837" s="79">
        <v>837</v>
      </c>
      <c r="M837" s="79"/>
      <c r="N837" s="74"/>
      <c r="O837" s="81" t="s">
        <v>176</v>
      </c>
      <c r="P837" s="83">
        <v>43655.41840277778</v>
      </c>
      <c r="Q837" s="81" t="s">
        <v>634</v>
      </c>
      <c r="R837" s="81"/>
      <c r="S837" s="81"/>
      <c r="T837" s="81" t="s">
        <v>830</v>
      </c>
      <c r="U837" s="85" t="s">
        <v>877</v>
      </c>
      <c r="V837" s="85" t="s">
        <v>877</v>
      </c>
      <c r="W837" s="83">
        <v>43655.41840277778</v>
      </c>
      <c r="X837" s="85" t="s">
        <v>1360</v>
      </c>
      <c r="Y837" s="81"/>
      <c r="Z837" s="81"/>
      <c r="AA837" s="87" t="s">
        <v>1768</v>
      </c>
      <c r="AB837" s="81"/>
      <c r="AC837" s="81" t="b">
        <v>0</v>
      </c>
      <c r="AD837" s="81">
        <v>2</v>
      </c>
      <c r="AE837" s="87" t="s">
        <v>1832</v>
      </c>
      <c r="AF837" s="81" t="b">
        <v>0</v>
      </c>
      <c r="AG837" s="81" t="s">
        <v>1864</v>
      </c>
      <c r="AH837" s="81"/>
      <c r="AI837" s="87" t="s">
        <v>1832</v>
      </c>
      <c r="AJ837" s="81" t="b">
        <v>0</v>
      </c>
      <c r="AK837" s="81">
        <v>1</v>
      </c>
      <c r="AL837" s="87" t="s">
        <v>1832</v>
      </c>
      <c r="AM837" s="81" t="s">
        <v>1879</v>
      </c>
      <c r="AN837" s="81" t="b">
        <v>0</v>
      </c>
      <c r="AO837" s="87" t="s">
        <v>1768</v>
      </c>
      <c r="AP837" s="81" t="s">
        <v>1901</v>
      </c>
      <c r="AQ837" s="81">
        <v>0</v>
      </c>
      <c r="AR837" s="81">
        <v>0</v>
      </c>
      <c r="AS837" s="81"/>
      <c r="AT837" s="81"/>
      <c r="AU837" s="81"/>
      <c r="AV837" s="81"/>
      <c r="AW837" s="81"/>
      <c r="AX837" s="81"/>
      <c r="AY837" s="81"/>
      <c r="AZ837" s="81"/>
      <c r="BA837">
        <v>12</v>
      </c>
      <c r="BB837" s="80" t="str">
        <f>REPLACE(INDEX(GroupVertices[Group],MATCH(Edges[[#This Row],[Vertex 1]],GroupVertices[Vertex],0)),1,1,"")</f>
        <v>9</v>
      </c>
      <c r="BC837" s="80" t="str">
        <f>REPLACE(INDEX(GroupVertices[Group],MATCH(Edges[[#This Row],[Vertex 2]],GroupVertices[Vertex],0)),1,1,"")</f>
        <v>9</v>
      </c>
    </row>
    <row r="838" spans="1:55" ht="15">
      <c r="A838" s="66" t="s">
        <v>215</v>
      </c>
      <c r="B838" s="66" t="s">
        <v>215</v>
      </c>
      <c r="C838" s="67" t="s">
        <v>3319</v>
      </c>
      <c r="D838" s="68">
        <v>8.133333333333333</v>
      </c>
      <c r="E838" s="69" t="s">
        <v>136</v>
      </c>
      <c r="F838" s="70">
        <v>18.133333333333333</v>
      </c>
      <c r="G838" s="67"/>
      <c r="H838" s="71"/>
      <c r="I838" s="72"/>
      <c r="J838" s="72"/>
      <c r="K838" s="34"/>
      <c r="L838" s="79">
        <v>838</v>
      </c>
      <c r="M838" s="79"/>
      <c r="N838" s="74"/>
      <c r="O838" s="81" t="s">
        <v>176</v>
      </c>
      <c r="P838" s="83">
        <v>43655.41523148148</v>
      </c>
      <c r="Q838" s="81" t="s">
        <v>635</v>
      </c>
      <c r="R838" s="85" t="s">
        <v>736</v>
      </c>
      <c r="S838" s="81" t="s">
        <v>761</v>
      </c>
      <c r="T838" s="81" t="s">
        <v>828</v>
      </c>
      <c r="U838" s="81"/>
      <c r="V838" s="85" t="s">
        <v>888</v>
      </c>
      <c r="W838" s="83">
        <v>43655.41523148148</v>
      </c>
      <c r="X838" s="85" t="s">
        <v>1361</v>
      </c>
      <c r="Y838" s="81"/>
      <c r="Z838" s="81"/>
      <c r="AA838" s="87" t="s">
        <v>1769</v>
      </c>
      <c r="AB838" s="81"/>
      <c r="AC838" s="81" t="b">
        <v>0</v>
      </c>
      <c r="AD838" s="81">
        <v>1</v>
      </c>
      <c r="AE838" s="87" t="s">
        <v>1832</v>
      </c>
      <c r="AF838" s="81" t="b">
        <v>0</v>
      </c>
      <c r="AG838" s="81" t="s">
        <v>1864</v>
      </c>
      <c r="AH838" s="81"/>
      <c r="AI838" s="87" t="s">
        <v>1832</v>
      </c>
      <c r="AJ838" s="81" t="b">
        <v>0</v>
      </c>
      <c r="AK838" s="81">
        <v>1</v>
      </c>
      <c r="AL838" s="87" t="s">
        <v>1832</v>
      </c>
      <c r="AM838" s="81" t="s">
        <v>1879</v>
      </c>
      <c r="AN838" s="81" t="b">
        <v>0</v>
      </c>
      <c r="AO838" s="87" t="s">
        <v>1769</v>
      </c>
      <c r="AP838" s="81" t="s">
        <v>1901</v>
      </c>
      <c r="AQ838" s="81">
        <v>0</v>
      </c>
      <c r="AR838" s="81">
        <v>0</v>
      </c>
      <c r="AS838" s="81"/>
      <c r="AT838" s="81"/>
      <c r="AU838" s="81"/>
      <c r="AV838" s="81"/>
      <c r="AW838" s="81"/>
      <c r="AX838" s="81"/>
      <c r="AY838" s="81"/>
      <c r="AZ838" s="81"/>
      <c r="BA838">
        <v>12</v>
      </c>
      <c r="BB838" s="80" t="str">
        <f>REPLACE(INDEX(GroupVertices[Group],MATCH(Edges[[#This Row],[Vertex 1]],GroupVertices[Vertex],0)),1,1,"")</f>
        <v>9</v>
      </c>
      <c r="BC838" s="80" t="str">
        <f>REPLACE(INDEX(GroupVertices[Group],MATCH(Edges[[#This Row],[Vertex 2]],GroupVertices[Vertex],0)),1,1,"")</f>
        <v>9</v>
      </c>
    </row>
    <row r="839" spans="1:55" ht="15">
      <c r="A839" s="66" t="s">
        <v>215</v>
      </c>
      <c r="B839" s="66" t="s">
        <v>215</v>
      </c>
      <c r="C839" s="67" t="s">
        <v>3319</v>
      </c>
      <c r="D839" s="68">
        <v>8.133333333333333</v>
      </c>
      <c r="E839" s="69" t="s">
        <v>136</v>
      </c>
      <c r="F839" s="70">
        <v>18.133333333333333</v>
      </c>
      <c r="G839" s="67"/>
      <c r="H839" s="71"/>
      <c r="I839" s="72"/>
      <c r="J839" s="72"/>
      <c r="K839" s="34"/>
      <c r="L839" s="79">
        <v>839</v>
      </c>
      <c r="M839" s="79"/>
      <c r="N839" s="74"/>
      <c r="O839" s="81" t="s">
        <v>176</v>
      </c>
      <c r="P839" s="83">
        <v>43657.00699074074</v>
      </c>
      <c r="Q839" s="81" t="s">
        <v>636</v>
      </c>
      <c r="R839" s="81"/>
      <c r="S839" s="81"/>
      <c r="T839" s="81" t="s">
        <v>830</v>
      </c>
      <c r="U839" s="85" t="s">
        <v>878</v>
      </c>
      <c r="V839" s="85" t="s">
        <v>878</v>
      </c>
      <c r="W839" s="83">
        <v>43657.00699074074</v>
      </c>
      <c r="X839" s="85" t="s">
        <v>1362</v>
      </c>
      <c r="Y839" s="81"/>
      <c r="Z839" s="81"/>
      <c r="AA839" s="87" t="s">
        <v>1770</v>
      </c>
      <c r="AB839" s="81"/>
      <c r="AC839" s="81" t="b">
        <v>0</v>
      </c>
      <c r="AD839" s="81">
        <v>3</v>
      </c>
      <c r="AE839" s="87" t="s">
        <v>1832</v>
      </c>
      <c r="AF839" s="81" t="b">
        <v>0</v>
      </c>
      <c r="AG839" s="81" t="s">
        <v>1864</v>
      </c>
      <c r="AH839" s="81"/>
      <c r="AI839" s="87" t="s">
        <v>1832</v>
      </c>
      <c r="AJ839" s="81" t="b">
        <v>0</v>
      </c>
      <c r="AK839" s="81">
        <v>1</v>
      </c>
      <c r="AL839" s="87" t="s">
        <v>1832</v>
      </c>
      <c r="AM839" s="81" t="s">
        <v>1897</v>
      </c>
      <c r="AN839" s="81" t="b">
        <v>0</v>
      </c>
      <c r="AO839" s="87" t="s">
        <v>1770</v>
      </c>
      <c r="AP839" s="81" t="s">
        <v>1901</v>
      </c>
      <c r="AQ839" s="81">
        <v>0</v>
      </c>
      <c r="AR839" s="81">
        <v>0</v>
      </c>
      <c r="AS839" s="81"/>
      <c r="AT839" s="81"/>
      <c r="AU839" s="81"/>
      <c r="AV839" s="81"/>
      <c r="AW839" s="81"/>
      <c r="AX839" s="81"/>
      <c r="AY839" s="81"/>
      <c r="AZ839" s="81"/>
      <c r="BA839">
        <v>12</v>
      </c>
      <c r="BB839" s="80" t="str">
        <f>REPLACE(INDEX(GroupVertices[Group],MATCH(Edges[[#This Row],[Vertex 1]],GroupVertices[Vertex],0)),1,1,"")</f>
        <v>9</v>
      </c>
      <c r="BC839" s="80" t="str">
        <f>REPLACE(INDEX(GroupVertices[Group],MATCH(Edges[[#This Row],[Vertex 2]],GroupVertices[Vertex],0)),1,1,"")</f>
        <v>9</v>
      </c>
    </row>
    <row r="840" spans="1:55" ht="15">
      <c r="A840" s="66" t="s">
        <v>215</v>
      </c>
      <c r="B840" s="66" t="s">
        <v>215</v>
      </c>
      <c r="C840" s="67" t="s">
        <v>3319</v>
      </c>
      <c r="D840" s="68">
        <v>8.133333333333333</v>
      </c>
      <c r="E840" s="69" t="s">
        <v>136</v>
      </c>
      <c r="F840" s="70">
        <v>18.133333333333333</v>
      </c>
      <c r="G840" s="67"/>
      <c r="H840" s="71"/>
      <c r="I840" s="72"/>
      <c r="J840" s="72"/>
      <c r="K840" s="34"/>
      <c r="L840" s="79">
        <v>840</v>
      </c>
      <c r="M840" s="79"/>
      <c r="N840" s="74"/>
      <c r="O840" s="81" t="s">
        <v>176</v>
      </c>
      <c r="P840" s="83">
        <v>43659.83199074074</v>
      </c>
      <c r="Q840" s="81" t="s">
        <v>637</v>
      </c>
      <c r="R840" s="81"/>
      <c r="S840" s="81"/>
      <c r="T840" s="81" t="s">
        <v>830</v>
      </c>
      <c r="U840" s="85" t="s">
        <v>879</v>
      </c>
      <c r="V840" s="85" t="s">
        <v>879</v>
      </c>
      <c r="W840" s="83">
        <v>43659.83199074074</v>
      </c>
      <c r="X840" s="85" t="s">
        <v>1363</v>
      </c>
      <c r="Y840" s="81"/>
      <c r="Z840" s="81"/>
      <c r="AA840" s="87" t="s">
        <v>1771</v>
      </c>
      <c r="AB840" s="81"/>
      <c r="AC840" s="81" t="b">
        <v>0</v>
      </c>
      <c r="AD840" s="81">
        <v>2</v>
      </c>
      <c r="AE840" s="87" t="s">
        <v>1832</v>
      </c>
      <c r="AF840" s="81" t="b">
        <v>0</v>
      </c>
      <c r="AG840" s="81" t="s">
        <v>1864</v>
      </c>
      <c r="AH840" s="81"/>
      <c r="AI840" s="87" t="s">
        <v>1832</v>
      </c>
      <c r="AJ840" s="81" t="b">
        <v>0</v>
      </c>
      <c r="AK840" s="81">
        <v>1</v>
      </c>
      <c r="AL840" s="87" t="s">
        <v>1832</v>
      </c>
      <c r="AM840" s="81" t="s">
        <v>1897</v>
      </c>
      <c r="AN840" s="81" t="b">
        <v>0</v>
      </c>
      <c r="AO840" s="87" t="s">
        <v>1771</v>
      </c>
      <c r="AP840" s="81" t="s">
        <v>1901</v>
      </c>
      <c r="AQ840" s="81">
        <v>0</v>
      </c>
      <c r="AR840" s="81">
        <v>0</v>
      </c>
      <c r="AS840" s="81"/>
      <c r="AT840" s="81"/>
      <c r="AU840" s="81"/>
      <c r="AV840" s="81"/>
      <c r="AW840" s="81"/>
      <c r="AX840" s="81"/>
      <c r="AY840" s="81"/>
      <c r="AZ840" s="81"/>
      <c r="BA840">
        <v>12</v>
      </c>
      <c r="BB840" s="80" t="str">
        <f>REPLACE(INDEX(GroupVertices[Group],MATCH(Edges[[#This Row],[Vertex 1]],GroupVertices[Vertex],0)),1,1,"")</f>
        <v>9</v>
      </c>
      <c r="BC840" s="80" t="str">
        <f>REPLACE(INDEX(GroupVertices[Group],MATCH(Edges[[#This Row],[Vertex 2]],GroupVertices[Vertex],0)),1,1,"")</f>
        <v>9</v>
      </c>
    </row>
    <row r="841" spans="1:55" ht="15">
      <c r="A841" s="66" t="s">
        <v>303</v>
      </c>
      <c r="B841" s="66" t="s">
        <v>215</v>
      </c>
      <c r="C841" s="67" t="s">
        <v>3315</v>
      </c>
      <c r="D841" s="68">
        <v>10</v>
      </c>
      <c r="E841" s="69" t="s">
        <v>136</v>
      </c>
      <c r="F841" s="70">
        <v>12</v>
      </c>
      <c r="G841" s="67"/>
      <c r="H841" s="71"/>
      <c r="I841" s="72"/>
      <c r="J841" s="72"/>
      <c r="K841" s="34"/>
      <c r="L841" s="79">
        <v>841</v>
      </c>
      <c r="M841" s="79"/>
      <c r="N841" s="74"/>
      <c r="O841" s="81" t="s">
        <v>394</v>
      </c>
      <c r="P841" s="83">
        <v>43648.595</v>
      </c>
      <c r="Q841" s="81" t="s">
        <v>638</v>
      </c>
      <c r="R841" s="81"/>
      <c r="S841" s="81"/>
      <c r="T841" s="81"/>
      <c r="U841" s="81"/>
      <c r="V841" s="85" t="s">
        <v>974</v>
      </c>
      <c r="W841" s="83">
        <v>43648.595</v>
      </c>
      <c r="X841" s="85" t="s">
        <v>1364</v>
      </c>
      <c r="Y841" s="81"/>
      <c r="Z841" s="81"/>
      <c r="AA841" s="87" t="s">
        <v>1772</v>
      </c>
      <c r="AB841" s="81"/>
      <c r="AC841" s="81" t="b">
        <v>0</v>
      </c>
      <c r="AD841" s="81">
        <v>0</v>
      </c>
      <c r="AE841" s="87" t="s">
        <v>1832</v>
      </c>
      <c r="AF841" s="81" t="b">
        <v>0</v>
      </c>
      <c r="AG841" s="81" t="s">
        <v>1864</v>
      </c>
      <c r="AH841" s="81"/>
      <c r="AI841" s="87" t="s">
        <v>1832</v>
      </c>
      <c r="AJ841" s="81" t="b">
        <v>0</v>
      </c>
      <c r="AK841" s="81">
        <v>1</v>
      </c>
      <c r="AL841" s="87" t="s">
        <v>1642</v>
      </c>
      <c r="AM841" s="81" t="s">
        <v>1881</v>
      </c>
      <c r="AN841" s="81" t="b">
        <v>0</v>
      </c>
      <c r="AO841" s="87" t="s">
        <v>1642</v>
      </c>
      <c r="AP841" s="81" t="s">
        <v>176</v>
      </c>
      <c r="AQ841" s="81">
        <v>0</v>
      </c>
      <c r="AR841" s="81">
        <v>0</v>
      </c>
      <c r="AS841" s="81"/>
      <c r="AT841" s="81"/>
      <c r="AU841" s="81"/>
      <c r="AV841" s="81"/>
      <c r="AW841" s="81"/>
      <c r="AX841" s="81"/>
      <c r="AY841" s="81"/>
      <c r="AZ841" s="81"/>
      <c r="BA841">
        <v>18</v>
      </c>
      <c r="BB841" s="80" t="str">
        <f>REPLACE(INDEX(GroupVertices[Group],MATCH(Edges[[#This Row],[Vertex 1]],GroupVertices[Vertex],0)),1,1,"")</f>
        <v>1</v>
      </c>
      <c r="BC841" s="80" t="str">
        <f>REPLACE(INDEX(GroupVertices[Group],MATCH(Edges[[#This Row],[Vertex 2]],GroupVertices[Vertex],0)),1,1,"")</f>
        <v>9</v>
      </c>
    </row>
    <row r="842" spans="1:55" ht="15">
      <c r="A842" s="66" t="s">
        <v>303</v>
      </c>
      <c r="B842" s="66" t="s">
        <v>215</v>
      </c>
      <c r="C842" s="67" t="s">
        <v>3315</v>
      </c>
      <c r="D842" s="68">
        <v>10</v>
      </c>
      <c r="E842" s="69" t="s">
        <v>136</v>
      </c>
      <c r="F842" s="70">
        <v>12</v>
      </c>
      <c r="G842" s="67"/>
      <c r="H842" s="71"/>
      <c r="I842" s="72"/>
      <c r="J842" s="72"/>
      <c r="K842" s="34"/>
      <c r="L842" s="79">
        <v>842</v>
      </c>
      <c r="M842" s="79"/>
      <c r="N842" s="74"/>
      <c r="O842" s="81" t="s">
        <v>394</v>
      </c>
      <c r="P842" s="83">
        <v>43648.59508101852</v>
      </c>
      <c r="Q842" s="81" t="s">
        <v>639</v>
      </c>
      <c r="R842" s="81"/>
      <c r="S842" s="81"/>
      <c r="T842" s="81"/>
      <c r="U842" s="81"/>
      <c r="V842" s="85" t="s">
        <v>974</v>
      </c>
      <c r="W842" s="83">
        <v>43648.59508101852</v>
      </c>
      <c r="X842" s="85" t="s">
        <v>1365</v>
      </c>
      <c r="Y842" s="81"/>
      <c r="Z842" s="81"/>
      <c r="AA842" s="87" t="s">
        <v>1773</v>
      </c>
      <c r="AB842" s="81"/>
      <c r="AC842" s="81" t="b">
        <v>0</v>
      </c>
      <c r="AD842" s="81">
        <v>0</v>
      </c>
      <c r="AE842" s="87" t="s">
        <v>1832</v>
      </c>
      <c r="AF842" s="81" t="b">
        <v>0</v>
      </c>
      <c r="AG842" s="81" t="s">
        <v>1864</v>
      </c>
      <c r="AH842" s="81"/>
      <c r="AI842" s="87" t="s">
        <v>1832</v>
      </c>
      <c r="AJ842" s="81" t="b">
        <v>0</v>
      </c>
      <c r="AK842" s="81">
        <v>1</v>
      </c>
      <c r="AL842" s="87" t="s">
        <v>1760</v>
      </c>
      <c r="AM842" s="81" t="s">
        <v>1881</v>
      </c>
      <c r="AN842" s="81" t="b">
        <v>0</v>
      </c>
      <c r="AO842" s="87" t="s">
        <v>1760</v>
      </c>
      <c r="AP842" s="81" t="s">
        <v>176</v>
      </c>
      <c r="AQ842" s="81">
        <v>0</v>
      </c>
      <c r="AR842" s="81">
        <v>0</v>
      </c>
      <c r="AS842" s="81"/>
      <c r="AT842" s="81"/>
      <c r="AU842" s="81"/>
      <c r="AV842" s="81"/>
      <c r="AW842" s="81"/>
      <c r="AX842" s="81"/>
      <c r="AY842" s="81"/>
      <c r="AZ842" s="81"/>
      <c r="BA842">
        <v>18</v>
      </c>
      <c r="BB842" s="80" t="str">
        <f>REPLACE(INDEX(GroupVertices[Group],MATCH(Edges[[#This Row],[Vertex 1]],GroupVertices[Vertex],0)),1,1,"")</f>
        <v>1</v>
      </c>
      <c r="BC842" s="80" t="str">
        <f>REPLACE(INDEX(GroupVertices[Group],MATCH(Edges[[#This Row],[Vertex 2]],GroupVertices[Vertex],0)),1,1,"")</f>
        <v>9</v>
      </c>
    </row>
    <row r="843" spans="1:55" ht="15">
      <c r="A843" s="66" t="s">
        <v>303</v>
      </c>
      <c r="B843" s="66" t="s">
        <v>215</v>
      </c>
      <c r="C843" s="67" t="s">
        <v>3315</v>
      </c>
      <c r="D843" s="68">
        <v>10</v>
      </c>
      <c r="E843" s="69" t="s">
        <v>136</v>
      </c>
      <c r="F843" s="70">
        <v>12</v>
      </c>
      <c r="G843" s="67"/>
      <c r="H843" s="71"/>
      <c r="I843" s="72"/>
      <c r="J843" s="72"/>
      <c r="K843" s="34"/>
      <c r="L843" s="79">
        <v>843</v>
      </c>
      <c r="M843" s="79"/>
      <c r="N843" s="74"/>
      <c r="O843" s="81" t="s">
        <v>394</v>
      </c>
      <c r="P843" s="83">
        <v>43649.613530092596</v>
      </c>
      <c r="Q843" s="81" t="s">
        <v>547</v>
      </c>
      <c r="R843" s="85" t="s">
        <v>713</v>
      </c>
      <c r="S843" s="81" t="s">
        <v>747</v>
      </c>
      <c r="T843" s="81"/>
      <c r="U843" s="81"/>
      <c r="V843" s="85" t="s">
        <v>974</v>
      </c>
      <c r="W843" s="83">
        <v>43649.613530092596</v>
      </c>
      <c r="X843" s="85" t="s">
        <v>1238</v>
      </c>
      <c r="Y843" s="81"/>
      <c r="Z843" s="81"/>
      <c r="AA843" s="87" t="s">
        <v>1646</v>
      </c>
      <c r="AB843" s="81"/>
      <c r="AC843" s="81" t="b">
        <v>0</v>
      </c>
      <c r="AD843" s="81">
        <v>0</v>
      </c>
      <c r="AE843" s="87" t="s">
        <v>1832</v>
      </c>
      <c r="AF843" s="81" t="b">
        <v>1</v>
      </c>
      <c r="AG843" s="81" t="s">
        <v>1864</v>
      </c>
      <c r="AH843" s="81"/>
      <c r="AI843" s="87" t="s">
        <v>1875</v>
      </c>
      <c r="AJ843" s="81" t="b">
        <v>0</v>
      </c>
      <c r="AK843" s="81">
        <v>2</v>
      </c>
      <c r="AL843" s="87" t="s">
        <v>1645</v>
      </c>
      <c r="AM843" s="81" t="s">
        <v>1881</v>
      </c>
      <c r="AN843" s="81" t="b">
        <v>0</v>
      </c>
      <c r="AO843" s="87" t="s">
        <v>1645</v>
      </c>
      <c r="AP843" s="81" t="s">
        <v>176</v>
      </c>
      <c r="AQ843" s="81">
        <v>0</v>
      </c>
      <c r="AR843" s="81">
        <v>0</v>
      </c>
      <c r="AS843" s="81"/>
      <c r="AT843" s="81"/>
      <c r="AU843" s="81"/>
      <c r="AV843" s="81"/>
      <c r="AW843" s="81"/>
      <c r="AX843" s="81"/>
      <c r="AY843" s="81"/>
      <c r="AZ843" s="81"/>
      <c r="BA843">
        <v>18</v>
      </c>
      <c r="BB843" s="80" t="str">
        <f>REPLACE(INDEX(GroupVertices[Group],MATCH(Edges[[#This Row],[Vertex 1]],GroupVertices[Vertex],0)),1,1,"")</f>
        <v>1</v>
      </c>
      <c r="BC843" s="80" t="str">
        <f>REPLACE(INDEX(GroupVertices[Group],MATCH(Edges[[#This Row],[Vertex 2]],GroupVertices[Vertex],0)),1,1,"")</f>
        <v>9</v>
      </c>
    </row>
    <row r="844" spans="1:55" ht="15">
      <c r="A844" s="66" t="s">
        <v>303</v>
      </c>
      <c r="B844" s="66" t="s">
        <v>215</v>
      </c>
      <c r="C844" s="67" t="s">
        <v>3315</v>
      </c>
      <c r="D844" s="68">
        <v>10</v>
      </c>
      <c r="E844" s="69" t="s">
        <v>136</v>
      </c>
      <c r="F844" s="70">
        <v>12</v>
      </c>
      <c r="G844" s="67"/>
      <c r="H844" s="71"/>
      <c r="I844" s="72"/>
      <c r="J844" s="72"/>
      <c r="K844" s="34"/>
      <c r="L844" s="79">
        <v>844</v>
      </c>
      <c r="M844" s="79"/>
      <c r="N844" s="74"/>
      <c r="O844" s="81" t="s">
        <v>394</v>
      </c>
      <c r="P844" s="83">
        <v>43649.61366898148</v>
      </c>
      <c r="Q844" s="81" t="s">
        <v>640</v>
      </c>
      <c r="R844" s="85" t="s">
        <v>731</v>
      </c>
      <c r="S844" s="81" t="s">
        <v>761</v>
      </c>
      <c r="T844" s="81" t="s">
        <v>777</v>
      </c>
      <c r="U844" s="81"/>
      <c r="V844" s="85" t="s">
        <v>974</v>
      </c>
      <c r="W844" s="83">
        <v>43649.61366898148</v>
      </c>
      <c r="X844" s="85" t="s">
        <v>1366</v>
      </c>
      <c r="Y844" s="81"/>
      <c r="Z844" s="81"/>
      <c r="AA844" s="87" t="s">
        <v>1774</v>
      </c>
      <c r="AB844" s="81"/>
      <c r="AC844" s="81" t="b">
        <v>0</v>
      </c>
      <c r="AD844" s="81">
        <v>0</v>
      </c>
      <c r="AE844" s="87" t="s">
        <v>1832</v>
      </c>
      <c r="AF844" s="81" t="b">
        <v>0</v>
      </c>
      <c r="AG844" s="81" t="s">
        <v>1864</v>
      </c>
      <c r="AH844" s="81"/>
      <c r="AI844" s="87" t="s">
        <v>1832</v>
      </c>
      <c r="AJ844" s="81" t="b">
        <v>0</v>
      </c>
      <c r="AK844" s="81">
        <v>1</v>
      </c>
      <c r="AL844" s="87" t="s">
        <v>1761</v>
      </c>
      <c r="AM844" s="81" t="s">
        <v>1881</v>
      </c>
      <c r="AN844" s="81" t="b">
        <v>0</v>
      </c>
      <c r="AO844" s="87" t="s">
        <v>1761</v>
      </c>
      <c r="AP844" s="81" t="s">
        <v>176</v>
      </c>
      <c r="AQ844" s="81">
        <v>0</v>
      </c>
      <c r="AR844" s="81">
        <v>0</v>
      </c>
      <c r="AS844" s="81"/>
      <c r="AT844" s="81"/>
      <c r="AU844" s="81"/>
      <c r="AV844" s="81"/>
      <c r="AW844" s="81"/>
      <c r="AX844" s="81"/>
      <c r="AY844" s="81"/>
      <c r="AZ844" s="81"/>
      <c r="BA844">
        <v>18</v>
      </c>
      <c r="BB844" s="80" t="str">
        <f>REPLACE(INDEX(GroupVertices[Group],MATCH(Edges[[#This Row],[Vertex 1]],GroupVertices[Vertex],0)),1,1,"")</f>
        <v>1</v>
      </c>
      <c r="BC844" s="80" t="str">
        <f>REPLACE(INDEX(GroupVertices[Group],MATCH(Edges[[#This Row],[Vertex 2]],GroupVertices[Vertex],0)),1,1,"")</f>
        <v>9</v>
      </c>
    </row>
    <row r="845" spans="1:55" ht="15">
      <c r="A845" s="66" t="s">
        <v>303</v>
      </c>
      <c r="B845" s="66" t="s">
        <v>215</v>
      </c>
      <c r="C845" s="67" t="s">
        <v>3315</v>
      </c>
      <c r="D845" s="68">
        <v>10</v>
      </c>
      <c r="E845" s="69" t="s">
        <v>136</v>
      </c>
      <c r="F845" s="70">
        <v>12</v>
      </c>
      <c r="G845" s="67"/>
      <c r="H845" s="71"/>
      <c r="I845" s="72"/>
      <c r="J845" s="72"/>
      <c r="K845" s="34"/>
      <c r="L845" s="79">
        <v>845</v>
      </c>
      <c r="M845" s="79"/>
      <c r="N845" s="74"/>
      <c r="O845" s="81" t="s">
        <v>394</v>
      </c>
      <c r="P845" s="83">
        <v>43649.61368055556</v>
      </c>
      <c r="Q845" s="81" t="s">
        <v>641</v>
      </c>
      <c r="R845" s="85" t="s">
        <v>732</v>
      </c>
      <c r="S845" s="81" t="s">
        <v>771</v>
      </c>
      <c r="T845" s="81" t="s">
        <v>777</v>
      </c>
      <c r="U845" s="81"/>
      <c r="V845" s="85" t="s">
        <v>974</v>
      </c>
      <c r="W845" s="83">
        <v>43649.61368055556</v>
      </c>
      <c r="X845" s="85" t="s">
        <v>1367</v>
      </c>
      <c r="Y845" s="81"/>
      <c r="Z845" s="81"/>
      <c r="AA845" s="87" t="s">
        <v>1775</v>
      </c>
      <c r="AB845" s="81"/>
      <c r="AC845" s="81" t="b">
        <v>0</v>
      </c>
      <c r="AD845" s="81">
        <v>0</v>
      </c>
      <c r="AE845" s="87" t="s">
        <v>1832</v>
      </c>
      <c r="AF845" s="81" t="b">
        <v>0</v>
      </c>
      <c r="AG845" s="81" t="s">
        <v>1864</v>
      </c>
      <c r="AH845" s="81"/>
      <c r="AI845" s="87" t="s">
        <v>1832</v>
      </c>
      <c r="AJ845" s="81" t="b">
        <v>0</v>
      </c>
      <c r="AK845" s="81">
        <v>1</v>
      </c>
      <c r="AL845" s="87" t="s">
        <v>1762</v>
      </c>
      <c r="AM845" s="81" t="s">
        <v>1881</v>
      </c>
      <c r="AN845" s="81" t="b">
        <v>0</v>
      </c>
      <c r="AO845" s="87" t="s">
        <v>1762</v>
      </c>
      <c r="AP845" s="81" t="s">
        <v>176</v>
      </c>
      <c r="AQ845" s="81">
        <v>0</v>
      </c>
      <c r="AR845" s="81">
        <v>0</v>
      </c>
      <c r="AS845" s="81"/>
      <c r="AT845" s="81"/>
      <c r="AU845" s="81"/>
      <c r="AV845" s="81"/>
      <c r="AW845" s="81"/>
      <c r="AX845" s="81"/>
      <c r="AY845" s="81"/>
      <c r="AZ845" s="81"/>
      <c r="BA845">
        <v>18</v>
      </c>
      <c r="BB845" s="80" t="str">
        <f>REPLACE(INDEX(GroupVertices[Group],MATCH(Edges[[#This Row],[Vertex 1]],GroupVertices[Vertex],0)),1,1,"")</f>
        <v>1</v>
      </c>
      <c r="BC845" s="80" t="str">
        <f>REPLACE(INDEX(GroupVertices[Group],MATCH(Edges[[#This Row],[Vertex 2]],GroupVertices[Vertex],0)),1,1,"")</f>
        <v>9</v>
      </c>
    </row>
    <row r="846" spans="1:55" ht="15">
      <c r="A846" s="66" t="s">
        <v>303</v>
      </c>
      <c r="B846" s="66" t="s">
        <v>215</v>
      </c>
      <c r="C846" s="67" t="s">
        <v>3315</v>
      </c>
      <c r="D846" s="68">
        <v>10</v>
      </c>
      <c r="E846" s="69" t="s">
        <v>136</v>
      </c>
      <c r="F846" s="70">
        <v>12</v>
      </c>
      <c r="G846" s="67"/>
      <c r="H846" s="71"/>
      <c r="I846" s="72"/>
      <c r="J846" s="72"/>
      <c r="K846" s="34"/>
      <c r="L846" s="79">
        <v>846</v>
      </c>
      <c r="M846" s="79"/>
      <c r="N846" s="74"/>
      <c r="O846" s="81" t="s">
        <v>394</v>
      </c>
      <c r="P846" s="83">
        <v>43649.61935185185</v>
      </c>
      <c r="Q846" s="81" t="s">
        <v>642</v>
      </c>
      <c r="R846" s="81"/>
      <c r="S846" s="81"/>
      <c r="T846" s="81"/>
      <c r="U846" s="81"/>
      <c r="V846" s="85" t="s">
        <v>974</v>
      </c>
      <c r="W846" s="83">
        <v>43649.61935185185</v>
      </c>
      <c r="X846" s="85" t="s">
        <v>1368</v>
      </c>
      <c r="Y846" s="81"/>
      <c r="Z846" s="81"/>
      <c r="AA846" s="87" t="s">
        <v>1776</v>
      </c>
      <c r="AB846" s="81"/>
      <c r="AC846" s="81" t="b">
        <v>0</v>
      </c>
      <c r="AD846" s="81">
        <v>0</v>
      </c>
      <c r="AE846" s="87" t="s">
        <v>1832</v>
      </c>
      <c r="AF846" s="81" t="b">
        <v>0</v>
      </c>
      <c r="AG846" s="81" t="s">
        <v>1864</v>
      </c>
      <c r="AH846" s="81"/>
      <c r="AI846" s="87" t="s">
        <v>1832</v>
      </c>
      <c r="AJ846" s="81" t="b">
        <v>0</v>
      </c>
      <c r="AK846" s="81">
        <v>2</v>
      </c>
      <c r="AL846" s="87" t="s">
        <v>1417</v>
      </c>
      <c r="AM846" s="81" t="s">
        <v>1881</v>
      </c>
      <c r="AN846" s="81" t="b">
        <v>0</v>
      </c>
      <c r="AO846" s="87" t="s">
        <v>1417</v>
      </c>
      <c r="AP846" s="81" t="s">
        <v>176</v>
      </c>
      <c r="AQ846" s="81">
        <v>0</v>
      </c>
      <c r="AR846" s="81">
        <v>0</v>
      </c>
      <c r="AS846" s="81"/>
      <c r="AT846" s="81"/>
      <c r="AU846" s="81"/>
      <c r="AV846" s="81"/>
      <c r="AW846" s="81"/>
      <c r="AX846" s="81"/>
      <c r="AY846" s="81"/>
      <c r="AZ846" s="81"/>
      <c r="BA846">
        <v>18</v>
      </c>
      <c r="BB846" s="80" t="str">
        <f>REPLACE(INDEX(GroupVertices[Group],MATCH(Edges[[#This Row],[Vertex 1]],GroupVertices[Vertex],0)),1,1,"")</f>
        <v>1</v>
      </c>
      <c r="BC846" s="80" t="str">
        <f>REPLACE(INDEX(GroupVertices[Group],MATCH(Edges[[#This Row],[Vertex 2]],GroupVertices[Vertex],0)),1,1,"")</f>
        <v>9</v>
      </c>
    </row>
    <row r="847" spans="1:55" ht="15">
      <c r="A847" s="66" t="s">
        <v>303</v>
      </c>
      <c r="B847" s="66" t="s">
        <v>215</v>
      </c>
      <c r="C847" s="67" t="s">
        <v>3315</v>
      </c>
      <c r="D847" s="68">
        <v>10</v>
      </c>
      <c r="E847" s="69" t="s">
        <v>136</v>
      </c>
      <c r="F847" s="70">
        <v>12</v>
      </c>
      <c r="G847" s="67"/>
      <c r="H847" s="71"/>
      <c r="I847" s="72"/>
      <c r="J847" s="72"/>
      <c r="K847" s="34"/>
      <c r="L847" s="79">
        <v>847</v>
      </c>
      <c r="M847" s="79"/>
      <c r="N847" s="74"/>
      <c r="O847" s="81" t="s">
        <v>394</v>
      </c>
      <c r="P847" s="83">
        <v>43649.619421296295</v>
      </c>
      <c r="Q847" s="81" t="s">
        <v>643</v>
      </c>
      <c r="R847" s="81"/>
      <c r="S847" s="81"/>
      <c r="T847" s="81"/>
      <c r="U847" s="81"/>
      <c r="V847" s="85" t="s">
        <v>974</v>
      </c>
      <c r="W847" s="83">
        <v>43649.619421296295</v>
      </c>
      <c r="X847" s="85" t="s">
        <v>1369</v>
      </c>
      <c r="Y847" s="81"/>
      <c r="Z847" s="81"/>
      <c r="AA847" s="87" t="s">
        <v>1777</v>
      </c>
      <c r="AB847" s="81"/>
      <c r="AC847" s="81" t="b">
        <v>0</v>
      </c>
      <c r="AD847" s="81">
        <v>0</v>
      </c>
      <c r="AE847" s="87" t="s">
        <v>1832</v>
      </c>
      <c r="AF847" s="81" t="b">
        <v>0</v>
      </c>
      <c r="AG847" s="81" t="s">
        <v>1864</v>
      </c>
      <c r="AH847" s="81"/>
      <c r="AI847" s="87" t="s">
        <v>1832</v>
      </c>
      <c r="AJ847" s="81" t="b">
        <v>0</v>
      </c>
      <c r="AK847" s="81">
        <v>1</v>
      </c>
      <c r="AL847" s="87" t="s">
        <v>1763</v>
      </c>
      <c r="AM847" s="81" t="s">
        <v>1881</v>
      </c>
      <c r="AN847" s="81" t="b">
        <v>0</v>
      </c>
      <c r="AO847" s="87" t="s">
        <v>1763</v>
      </c>
      <c r="AP847" s="81" t="s">
        <v>176</v>
      </c>
      <c r="AQ847" s="81">
        <v>0</v>
      </c>
      <c r="AR847" s="81">
        <v>0</v>
      </c>
      <c r="AS847" s="81"/>
      <c r="AT847" s="81"/>
      <c r="AU847" s="81"/>
      <c r="AV847" s="81"/>
      <c r="AW847" s="81"/>
      <c r="AX847" s="81"/>
      <c r="AY847" s="81"/>
      <c r="AZ847" s="81"/>
      <c r="BA847">
        <v>18</v>
      </c>
      <c r="BB847" s="80" t="str">
        <f>REPLACE(INDEX(GroupVertices[Group],MATCH(Edges[[#This Row],[Vertex 1]],GroupVertices[Vertex],0)),1,1,"")</f>
        <v>1</v>
      </c>
      <c r="BC847" s="80" t="str">
        <f>REPLACE(INDEX(GroupVertices[Group],MATCH(Edges[[#This Row],[Vertex 2]],GroupVertices[Vertex],0)),1,1,"")</f>
        <v>9</v>
      </c>
    </row>
    <row r="848" spans="1:55" ht="15">
      <c r="A848" s="66" t="s">
        <v>303</v>
      </c>
      <c r="B848" s="66" t="s">
        <v>215</v>
      </c>
      <c r="C848" s="67" t="s">
        <v>3315</v>
      </c>
      <c r="D848" s="68">
        <v>10</v>
      </c>
      <c r="E848" s="69" t="s">
        <v>136</v>
      </c>
      <c r="F848" s="70">
        <v>12</v>
      </c>
      <c r="G848" s="67"/>
      <c r="H848" s="71"/>
      <c r="I848" s="72"/>
      <c r="J848" s="72"/>
      <c r="K848" s="34"/>
      <c r="L848" s="79">
        <v>848</v>
      </c>
      <c r="M848" s="79"/>
      <c r="N848" s="74"/>
      <c r="O848" s="81" t="s">
        <v>394</v>
      </c>
      <c r="P848" s="83">
        <v>43650.8774537037</v>
      </c>
      <c r="Q848" s="81" t="s">
        <v>644</v>
      </c>
      <c r="R848" s="85" t="s">
        <v>737</v>
      </c>
      <c r="S848" s="81" t="s">
        <v>772</v>
      </c>
      <c r="T848" s="81" t="s">
        <v>777</v>
      </c>
      <c r="U848" s="81"/>
      <c r="V848" s="85" t="s">
        <v>974</v>
      </c>
      <c r="W848" s="83">
        <v>43650.8774537037</v>
      </c>
      <c r="X848" s="85" t="s">
        <v>1370</v>
      </c>
      <c r="Y848" s="81"/>
      <c r="Z848" s="81"/>
      <c r="AA848" s="87" t="s">
        <v>1778</v>
      </c>
      <c r="AB848" s="81"/>
      <c r="AC848" s="81" t="b">
        <v>0</v>
      </c>
      <c r="AD848" s="81">
        <v>1</v>
      </c>
      <c r="AE848" s="87" t="s">
        <v>1832</v>
      </c>
      <c r="AF848" s="81" t="b">
        <v>0</v>
      </c>
      <c r="AG848" s="81" t="s">
        <v>1864</v>
      </c>
      <c r="AH848" s="81"/>
      <c r="AI848" s="87" t="s">
        <v>1832</v>
      </c>
      <c r="AJ848" s="81" t="b">
        <v>0</v>
      </c>
      <c r="AK848" s="81">
        <v>1</v>
      </c>
      <c r="AL848" s="87" t="s">
        <v>1832</v>
      </c>
      <c r="AM848" s="81" t="s">
        <v>1881</v>
      </c>
      <c r="AN848" s="81" t="b">
        <v>0</v>
      </c>
      <c r="AO848" s="87" t="s">
        <v>1778</v>
      </c>
      <c r="AP848" s="81" t="s">
        <v>176</v>
      </c>
      <c r="AQ848" s="81">
        <v>0</v>
      </c>
      <c r="AR848" s="81">
        <v>0</v>
      </c>
      <c r="AS848" s="81"/>
      <c r="AT848" s="81"/>
      <c r="AU848" s="81"/>
      <c r="AV848" s="81"/>
      <c r="AW848" s="81"/>
      <c r="AX848" s="81"/>
      <c r="AY848" s="81"/>
      <c r="AZ848" s="81"/>
      <c r="BA848">
        <v>18</v>
      </c>
      <c r="BB848" s="80" t="str">
        <f>REPLACE(INDEX(GroupVertices[Group],MATCH(Edges[[#This Row],[Vertex 1]],GroupVertices[Vertex],0)),1,1,"")</f>
        <v>1</v>
      </c>
      <c r="BC848" s="80" t="str">
        <f>REPLACE(INDEX(GroupVertices[Group],MATCH(Edges[[#This Row],[Vertex 2]],GroupVertices[Vertex],0)),1,1,"")</f>
        <v>9</v>
      </c>
    </row>
    <row r="849" spans="1:55" ht="15">
      <c r="A849" s="66" t="s">
        <v>303</v>
      </c>
      <c r="B849" s="66" t="s">
        <v>215</v>
      </c>
      <c r="C849" s="67" t="s">
        <v>3315</v>
      </c>
      <c r="D849" s="68">
        <v>10</v>
      </c>
      <c r="E849" s="69" t="s">
        <v>136</v>
      </c>
      <c r="F849" s="70">
        <v>12</v>
      </c>
      <c r="G849" s="67"/>
      <c r="H849" s="71"/>
      <c r="I849" s="72"/>
      <c r="J849" s="72"/>
      <c r="K849" s="34"/>
      <c r="L849" s="79">
        <v>849</v>
      </c>
      <c r="M849" s="79"/>
      <c r="N849" s="74"/>
      <c r="O849" s="81" t="s">
        <v>394</v>
      </c>
      <c r="P849" s="83">
        <v>43654.4906712963</v>
      </c>
      <c r="Q849" s="81" t="s">
        <v>645</v>
      </c>
      <c r="R849" s="81"/>
      <c r="S849" s="81"/>
      <c r="T849" s="81" t="s">
        <v>829</v>
      </c>
      <c r="U849" s="81"/>
      <c r="V849" s="85" t="s">
        <v>974</v>
      </c>
      <c r="W849" s="83">
        <v>43654.4906712963</v>
      </c>
      <c r="X849" s="85" t="s">
        <v>1371</v>
      </c>
      <c r="Y849" s="81"/>
      <c r="Z849" s="81"/>
      <c r="AA849" s="87" t="s">
        <v>1779</v>
      </c>
      <c r="AB849" s="81"/>
      <c r="AC849" s="81" t="b">
        <v>0</v>
      </c>
      <c r="AD849" s="81">
        <v>0</v>
      </c>
      <c r="AE849" s="87" t="s">
        <v>1832</v>
      </c>
      <c r="AF849" s="81" t="b">
        <v>0</v>
      </c>
      <c r="AG849" s="81" t="s">
        <v>1864</v>
      </c>
      <c r="AH849" s="81"/>
      <c r="AI849" s="87" t="s">
        <v>1832</v>
      </c>
      <c r="AJ849" s="81" t="b">
        <v>0</v>
      </c>
      <c r="AK849" s="81">
        <v>2</v>
      </c>
      <c r="AL849" s="87" t="s">
        <v>1764</v>
      </c>
      <c r="AM849" s="81" t="s">
        <v>1881</v>
      </c>
      <c r="AN849" s="81" t="b">
        <v>0</v>
      </c>
      <c r="AO849" s="87" t="s">
        <v>1764</v>
      </c>
      <c r="AP849" s="81" t="s">
        <v>176</v>
      </c>
      <c r="AQ849" s="81">
        <v>0</v>
      </c>
      <c r="AR849" s="81">
        <v>0</v>
      </c>
      <c r="AS849" s="81"/>
      <c r="AT849" s="81"/>
      <c r="AU849" s="81"/>
      <c r="AV849" s="81"/>
      <c r="AW849" s="81"/>
      <c r="AX849" s="81"/>
      <c r="AY849" s="81"/>
      <c r="AZ849" s="81"/>
      <c r="BA849">
        <v>18</v>
      </c>
      <c r="BB849" s="80" t="str">
        <f>REPLACE(INDEX(GroupVertices[Group],MATCH(Edges[[#This Row],[Vertex 1]],GroupVertices[Vertex],0)),1,1,"")</f>
        <v>1</v>
      </c>
      <c r="BC849" s="80" t="str">
        <f>REPLACE(INDEX(GroupVertices[Group],MATCH(Edges[[#This Row],[Vertex 2]],GroupVertices[Vertex],0)),1,1,"")</f>
        <v>9</v>
      </c>
    </row>
    <row r="850" spans="1:55" ht="15">
      <c r="A850" s="66" t="s">
        <v>303</v>
      </c>
      <c r="B850" s="66" t="s">
        <v>215</v>
      </c>
      <c r="C850" s="67" t="s">
        <v>3315</v>
      </c>
      <c r="D850" s="68">
        <v>10</v>
      </c>
      <c r="E850" s="69" t="s">
        <v>136</v>
      </c>
      <c r="F850" s="70">
        <v>12</v>
      </c>
      <c r="G850" s="67"/>
      <c r="H850" s="71"/>
      <c r="I850" s="72"/>
      <c r="J850" s="72"/>
      <c r="K850" s="34"/>
      <c r="L850" s="79">
        <v>850</v>
      </c>
      <c r="M850" s="79"/>
      <c r="N850" s="74"/>
      <c r="O850" s="81" t="s">
        <v>394</v>
      </c>
      <c r="P850" s="83">
        <v>43654.49072916667</v>
      </c>
      <c r="Q850" s="81" t="s">
        <v>646</v>
      </c>
      <c r="R850" s="81"/>
      <c r="S850" s="81"/>
      <c r="T850" s="81"/>
      <c r="U850" s="81"/>
      <c r="V850" s="85" t="s">
        <v>974</v>
      </c>
      <c r="W850" s="83">
        <v>43654.49072916667</v>
      </c>
      <c r="X850" s="85" t="s">
        <v>1372</v>
      </c>
      <c r="Y850" s="81"/>
      <c r="Z850" s="81"/>
      <c r="AA850" s="87" t="s">
        <v>1780</v>
      </c>
      <c r="AB850" s="81"/>
      <c r="AC850" s="81" t="b">
        <v>0</v>
      </c>
      <c r="AD850" s="81">
        <v>0</v>
      </c>
      <c r="AE850" s="87" t="s">
        <v>1832</v>
      </c>
      <c r="AF850" s="81" t="b">
        <v>0</v>
      </c>
      <c r="AG850" s="81" t="s">
        <v>1864</v>
      </c>
      <c r="AH850" s="81"/>
      <c r="AI850" s="87" t="s">
        <v>1832</v>
      </c>
      <c r="AJ850" s="81" t="b">
        <v>0</v>
      </c>
      <c r="AK850" s="81">
        <v>2</v>
      </c>
      <c r="AL850" s="87" t="s">
        <v>1765</v>
      </c>
      <c r="AM850" s="81" t="s">
        <v>1881</v>
      </c>
      <c r="AN850" s="81" t="b">
        <v>0</v>
      </c>
      <c r="AO850" s="87" t="s">
        <v>1765</v>
      </c>
      <c r="AP850" s="81" t="s">
        <v>176</v>
      </c>
      <c r="AQ850" s="81">
        <v>0</v>
      </c>
      <c r="AR850" s="81">
        <v>0</v>
      </c>
      <c r="AS850" s="81"/>
      <c r="AT850" s="81"/>
      <c r="AU850" s="81"/>
      <c r="AV850" s="81"/>
      <c r="AW850" s="81"/>
      <c r="AX850" s="81"/>
      <c r="AY850" s="81"/>
      <c r="AZ850" s="81"/>
      <c r="BA850">
        <v>18</v>
      </c>
      <c r="BB850" s="80" t="str">
        <f>REPLACE(INDEX(GroupVertices[Group],MATCH(Edges[[#This Row],[Vertex 1]],GroupVertices[Vertex],0)),1,1,"")</f>
        <v>1</v>
      </c>
      <c r="BC850" s="80" t="str">
        <f>REPLACE(INDEX(GroupVertices[Group],MATCH(Edges[[#This Row],[Vertex 2]],GroupVertices[Vertex],0)),1,1,"")</f>
        <v>9</v>
      </c>
    </row>
    <row r="851" spans="1:55" ht="15">
      <c r="A851" s="66" t="s">
        <v>303</v>
      </c>
      <c r="B851" s="66" t="s">
        <v>215</v>
      </c>
      <c r="C851" s="67" t="s">
        <v>3315</v>
      </c>
      <c r="D851" s="68">
        <v>10</v>
      </c>
      <c r="E851" s="69" t="s">
        <v>136</v>
      </c>
      <c r="F851" s="70">
        <v>12</v>
      </c>
      <c r="G851" s="67"/>
      <c r="H851" s="71"/>
      <c r="I851" s="72"/>
      <c r="J851" s="72"/>
      <c r="K851" s="34"/>
      <c r="L851" s="79">
        <v>851</v>
      </c>
      <c r="M851" s="79"/>
      <c r="N851" s="74"/>
      <c r="O851" s="81" t="s">
        <v>394</v>
      </c>
      <c r="P851" s="83">
        <v>43654.49081018518</v>
      </c>
      <c r="Q851" s="81" t="s">
        <v>545</v>
      </c>
      <c r="R851" s="81"/>
      <c r="S851" s="81"/>
      <c r="T851" s="81"/>
      <c r="U851" s="81"/>
      <c r="V851" s="85" t="s">
        <v>974</v>
      </c>
      <c r="W851" s="83">
        <v>43654.49081018518</v>
      </c>
      <c r="X851" s="85" t="s">
        <v>1236</v>
      </c>
      <c r="Y851" s="81"/>
      <c r="Z851" s="81"/>
      <c r="AA851" s="87" t="s">
        <v>1644</v>
      </c>
      <c r="AB851" s="81"/>
      <c r="AC851" s="81" t="b">
        <v>0</v>
      </c>
      <c r="AD851" s="81">
        <v>0</v>
      </c>
      <c r="AE851" s="87" t="s">
        <v>1832</v>
      </c>
      <c r="AF851" s="81" t="b">
        <v>1</v>
      </c>
      <c r="AG851" s="81" t="s">
        <v>1864</v>
      </c>
      <c r="AH851" s="81"/>
      <c r="AI851" s="87" t="s">
        <v>1643</v>
      </c>
      <c r="AJ851" s="81" t="b">
        <v>0</v>
      </c>
      <c r="AK851" s="81">
        <v>3</v>
      </c>
      <c r="AL851" s="87" t="s">
        <v>1641</v>
      </c>
      <c r="AM851" s="81" t="s">
        <v>1881</v>
      </c>
      <c r="AN851" s="81" t="b">
        <v>0</v>
      </c>
      <c r="AO851" s="87" t="s">
        <v>1641</v>
      </c>
      <c r="AP851" s="81" t="s">
        <v>176</v>
      </c>
      <c r="AQ851" s="81">
        <v>0</v>
      </c>
      <c r="AR851" s="81">
        <v>0</v>
      </c>
      <c r="AS851" s="81"/>
      <c r="AT851" s="81"/>
      <c r="AU851" s="81"/>
      <c r="AV851" s="81"/>
      <c r="AW851" s="81"/>
      <c r="AX851" s="81"/>
      <c r="AY851" s="81"/>
      <c r="AZ851" s="81"/>
      <c r="BA851">
        <v>18</v>
      </c>
      <c r="BB851" s="80" t="str">
        <f>REPLACE(INDEX(GroupVertices[Group],MATCH(Edges[[#This Row],[Vertex 1]],GroupVertices[Vertex],0)),1,1,"")</f>
        <v>1</v>
      </c>
      <c r="BC851" s="80" t="str">
        <f>REPLACE(INDEX(GroupVertices[Group],MATCH(Edges[[#This Row],[Vertex 2]],GroupVertices[Vertex],0)),1,1,"")</f>
        <v>9</v>
      </c>
    </row>
    <row r="852" spans="1:55" ht="15">
      <c r="A852" s="66" t="s">
        <v>303</v>
      </c>
      <c r="B852" s="66" t="s">
        <v>215</v>
      </c>
      <c r="C852" s="67" t="s">
        <v>3315</v>
      </c>
      <c r="D852" s="68">
        <v>10</v>
      </c>
      <c r="E852" s="69" t="s">
        <v>136</v>
      </c>
      <c r="F852" s="70">
        <v>12</v>
      </c>
      <c r="G852" s="67"/>
      <c r="H852" s="71"/>
      <c r="I852" s="72"/>
      <c r="J852" s="72"/>
      <c r="K852" s="34"/>
      <c r="L852" s="79">
        <v>852</v>
      </c>
      <c r="M852" s="79"/>
      <c r="N852" s="74"/>
      <c r="O852" s="81" t="s">
        <v>394</v>
      </c>
      <c r="P852" s="83">
        <v>43654.49087962963</v>
      </c>
      <c r="Q852" s="81" t="s">
        <v>647</v>
      </c>
      <c r="R852" s="81"/>
      <c r="S852" s="81"/>
      <c r="T852" s="81"/>
      <c r="U852" s="81"/>
      <c r="V852" s="85" t="s">
        <v>974</v>
      </c>
      <c r="W852" s="83">
        <v>43654.49087962963</v>
      </c>
      <c r="X852" s="85" t="s">
        <v>1373</v>
      </c>
      <c r="Y852" s="81"/>
      <c r="Z852" s="81"/>
      <c r="AA852" s="87" t="s">
        <v>1781</v>
      </c>
      <c r="AB852" s="81"/>
      <c r="AC852" s="81" t="b">
        <v>0</v>
      </c>
      <c r="AD852" s="81">
        <v>0</v>
      </c>
      <c r="AE852" s="87" t="s">
        <v>1832</v>
      </c>
      <c r="AF852" s="81" t="b">
        <v>0</v>
      </c>
      <c r="AG852" s="81" t="s">
        <v>1864</v>
      </c>
      <c r="AH852" s="81"/>
      <c r="AI852" s="87" t="s">
        <v>1832</v>
      </c>
      <c r="AJ852" s="81" t="b">
        <v>0</v>
      </c>
      <c r="AK852" s="81">
        <v>2</v>
      </c>
      <c r="AL852" s="87" t="s">
        <v>1643</v>
      </c>
      <c r="AM852" s="81" t="s">
        <v>1881</v>
      </c>
      <c r="AN852" s="81" t="b">
        <v>0</v>
      </c>
      <c r="AO852" s="87" t="s">
        <v>1643</v>
      </c>
      <c r="AP852" s="81" t="s">
        <v>176</v>
      </c>
      <c r="AQ852" s="81">
        <v>0</v>
      </c>
      <c r="AR852" s="81">
        <v>0</v>
      </c>
      <c r="AS852" s="81"/>
      <c r="AT852" s="81"/>
      <c r="AU852" s="81"/>
      <c r="AV852" s="81"/>
      <c r="AW852" s="81"/>
      <c r="AX852" s="81"/>
      <c r="AY852" s="81"/>
      <c r="AZ852" s="81"/>
      <c r="BA852">
        <v>18</v>
      </c>
      <c r="BB852" s="80" t="str">
        <f>REPLACE(INDEX(GroupVertices[Group],MATCH(Edges[[#This Row],[Vertex 1]],GroupVertices[Vertex],0)),1,1,"")</f>
        <v>1</v>
      </c>
      <c r="BC852" s="80" t="str">
        <f>REPLACE(INDEX(GroupVertices[Group],MATCH(Edges[[#This Row],[Vertex 2]],GroupVertices[Vertex],0)),1,1,"")</f>
        <v>9</v>
      </c>
    </row>
    <row r="853" spans="1:55" ht="15">
      <c r="A853" s="66" t="s">
        <v>303</v>
      </c>
      <c r="B853" s="66" t="s">
        <v>215</v>
      </c>
      <c r="C853" s="67" t="s">
        <v>3315</v>
      </c>
      <c r="D853" s="68">
        <v>10</v>
      </c>
      <c r="E853" s="69" t="s">
        <v>136</v>
      </c>
      <c r="F853" s="70">
        <v>12</v>
      </c>
      <c r="G853" s="67"/>
      <c r="H853" s="71"/>
      <c r="I853" s="72"/>
      <c r="J853" s="72"/>
      <c r="K853" s="34"/>
      <c r="L853" s="79">
        <v>853</v>
      </c>
      <c r="M853" s="79"/>
      <c r="N853" s="74"/>
      <c r="O853" s="81" t="s">
        <v>394</v>
      </c>
      <c r="P853" s="83">
        <v>43654.4909375</v>
      </c>
      <c r="Q853" s="81" t="s">
        <v>648</v>
      </c>
      <c r="R853" s="85" t="s">
        <v>735</v>
      </c>
      <c r="S853" s="81" t="s">
        <v>761</v>
      </c>
      <c r="T853" s="81" t="s">
        <v>808</v>
      </c>
      <c r="U853" s="81"/>
      <c r="V853" s="85" t="s">
        <v>974</v>
      </c>
      <c r="W853" s="83">
        <v>43654.4909375</v>
      </c>
      <c r="X853" s="85" t="s">
        <v>1374</v>
      </c>
      <c r="Y853" s="81"/>
      <c r="Z853" s="81"/>
      <c r="AA853" s="87" t="s">
        <v>1782</v>
      </c>
      <c r="AB853" s="81"/>
      <c r="AC853" s="81" t="b">
        <v>0</v>
      </c>
      <c r="AD853" s="81">
        <v>0</v>
      </c>
      <c r="AE853" s="87" t="s">
        <v>1832</v>
      </c>
      <c r="AF853" s="81" t="b">
        <v>0</v>
      </c>
      <c r="AG853" s="81" t="s">
        <v>1864</v>
      </c>
      <c r="AH853" s="81"/>
      <c r="AI853" s="87" t="s">
        <v>1832</v>
      </c>
      <c r="AJ853" s="81" t="b">
        <v>0</v>
      </c>
      <c r="AK853" s="81">
        <v>2</v>
      </c>
      <c r="AL853" s="87" t="s">
        <v>1766</v>
      </c>
      <c r="AM853" s="81" t="s">
        <v>1881</v>
      </c>
      <c r="AN853" s="81" t="b">
        <v>0</v>
      </c>
      <c r="AO853" s="87" t="s">
        <v>1766</v>
      </c>
      <c r="AP853" s="81" t="s">
        <v>176</v>
      </c>
      <c r="AQ853" s="81">
        <v>0</v>
      </c>
      <c r="AR853" s="81">
        <v>0</v>
      </c>
      <c r="AS853" s="81"/>
      <c r="AT853" s="81"/>
      <c r="AU853" s="81"/>
      <c r="AV853" s="81"/>
      <c r="AW853" s="81"/>
      <c r="AX853" s="81"/>
      <c r="AY853" s="81"/>
      <c r="AZ853" s="81"/>
      <c r="BA853">
        <v>18</v>
      </c>
      <c r="BB853" s="80" t="str">
        <f>REPLACE(INDEX(GroupVertices[Group],MATCH(Edges[[#This Row],[Vertex 1]],GroupVertices[Vertex],0)),1,1,"")</f>
        <v>1</v>
      </c>
      <c r="BC853" s="80" t="str">
        <f>REPLACE(INDEX(GroupVertices[Group],MATCH(Edges[[#This Row],[Vertex 2]],GroupVertices[Vertex],0)),1,1,"")</f>
        <v>9</v>
      </c>
    </row>
    <row r="854" spans="1:55" ht="15">
      <c r="A854" s="66" t="s">
        <v>303</v>
      </c>
      <c r="B854" s="66" t="s">
        <v>215</v>
      </c>
      <c r="C854" s="67" t="s">
        <v>3315</v>
      </c>
      <c r="D854" s="68">
        <v>10</v>
      </c>
      <c r="E854" s="69" t="s">
        <v>136</v>
      </c>
      <c r="F854" s="70">
        <v>12</v>
      </c>
      <c r="G854" s="67"/>
      <c r="H854" s="71"/>
      <c r="I854" s="72"/>
      <c r="J854" s="72"/>
      <c r="K854" s="34"/>
      <c r="L854" s="79">
        <v>854</v>
      </c>
      <c r="M854" s="79"/>
      <c r="N854" s="74"/>
      <c r="O854" s="81" t="s">
        <v>394</v>
      </c>
      <c r="P854" s="83">
        <v>43655.91887731481</v>
      </c>
      <c r="Q854" s="81" t="s">
        <v>649</v>
      </c>
      <c r="R854" s="81"/>
      <c r="S854" s="81"/>
      <c r="T854" s="81"/>
      <c r="U854" s="81"/>
      <c r="V854" s="85" t="s">
        <v>974</v>
      </c>
      <c r="W854" s="83">
        <v>43655.91887731481</v>
      </c>
      <c r="X854" s="85" t="s">
        <v>1375</v>
      </c>
      <c r="Y854" s="81"/>
      <c r="Z854" s="81"/>
      <c r="AA854" s="87" t="s">
        <v>1783</v>
      </c>
      <c r="AB854" s="81"/>
      <c r="AC854" s="81" t="b">
        <v>0</v>
      </c>
      <c r="AD854" s="81">
        <v>0</v>
      </c>
      <c r="AE854" s="87" t="s">
        <v>1832</v>
      </c>
      <c r="AF854" s="81" t="b">
        <v>0</v>
      </c>
      <c r="AG854" s="81" t="s">
        <v>1864</v>
      </c>
      <c r="AH854" s="81"/>
      <c r="AI854" s="87" t="s">
        <v>1832</v>
      </c>
      <c r="AJ854" s="81" t="b">
        <v>0</v>
      </c>
      <c r="AK854" s="81">
        <v>2</v>
      </c>
      <c r="AL854" s="87" t="s">
        <v>1767</v>
      </c>
      <c r="AM854" s="81" t="s">
        <v>1881</v>
      </c>
      <c r="AN854" s="81" t="b">
        <v>0</v>
      </c>
      <c r="AO854" s="87" t="s">
        <v>1767</v>
      </c>
      <c r="AP854" s="81" t="s">
        <v>176</v>
      </c>
      <c r="AQ854" s="81">
        <v>0</v>
      </c>
      <c r="AR854" s="81">
        <v>0</v>
      </c>
      <c r="AS854" s="81"/>
      <c r="AT854" s="81"/>
      <c r="AU854" s="81"/>
      <c r="AV854" s="81"/>
      <c r="AW854" s="81"/>
      <c r="AX854" s="81"/>
      <c r="AY854" s="81"/>
      <c r="AZ854" s="81"/>
      <c r="BA854">
        <v>18</v>
      </c>
      <c r="BB854" s="80" t="str">
        <f>REPLACE(INDEX(GroupVertices[Group],MATCH(Edges[[#This Row],[Vertex 1]],GroupVertices[Vertex],0)),1,1,"")</f>
        <v>1</v>
      </c>
      <c r="BC854" s="80" t="str">
        <f>REPLACE(INDEX(GroupVertices[Group],MATCH(Edges[[#This Row],[Vertex 2]],GroupVertices[Vertex],0)),1,1,"")</f>
        <v>9</v>
      </c>
    </row>
    <row r="855" spans="1:55" ht="15">
      <c r="A855" s="66" t="s">
        <v>303</v>
      </c>
      <c r="B855" s="66" t="s">
        <v>215</v>
      </c>
      <c r="C855" s="67" t="s">
        <v>3315</v>
      </c>
      <c r="D855" s="68">
        <v>10</v>
      </c>
      <c r="E855" s="69" t="s">
        <v>136</v>
      </c>
      <c r="F855" s="70">
        <v>12</v>
      </c>
      <c r="G855" s="67"/>
      <c r="H855" s="71"/>
      <c r="I855" s="72"/>
      <c r="J855" s="72"/>
      <c r="K855" s="34"/>
      <c r="L855" s="79">
        <v>855</v>
      </c>
      <c r="M855" s="79"/>
      <c r="N855" s="74"/>
      <c r="O855" s="81" t="s">
        <v>394</v>
      </c>
      <c r="P855" s="83">
        <v>43656.40416666667</v>
      </c>
      <c r="Q855" s="81" t="s">
        <v>649</v>
      </c>
      <c r="R855" s="81"/>
      <c r="S855" s="81"/>
      <c r="T855" s="81"/>
      <c r="U855" s="81"/>
      <c r="V855" s="85" t="s">
        <v>974</v>
      </c>
      <c r="W855" s="83">
        <v>43656.40416666667</v>
      </c>
      <c r="X855" s="85" t="s">
        <v>1376</v>
      </c>
      <c r="Y855" s="81"/>
      <c r="Z855" s="81"/>
      <c r="AA855" s="87" t="s">
        <v>1784</v>
      </c>
      <c r="AB855" s="81"/>
      <c r="AC855" s="81" t="b">
        <v>0</v>
      </c>
      <c r="AD855" s="81">
        <v>0</v>
      </c>
      <c r="AE855" s="87" t="s">
        <v>1832</v>
      </c>
      <c r="AF855" s="81" t="b">
        <v>0</v>
      </c>
      <c r="AG855" s="81" t="s">
        <v>1864</v>
      </c>
      <c r="AH855" s="81"/>
      <c r="AI855" s="87" t="s">
        <v>1832</v>
      </c>
      <c r="AJ855" s="81" t="b">
        <v>0</v>
      </c>
      <c r="AK855" s="81">
        <v>1</v>
      </c>
      <c r="AL855" s="87" t="s">
        <v>1768</v>
      </c>
      <c r="AM855" s="81" t="s">
        <v>1881</v>
      </c>
      <c r="AN855" s="81" t="b">
        <v>0</v>
      </c>
      <c r="AO855" s="87" t="s">
        <v>1768</v>
      </c>
      <c r="AP855" s="81" t="s">
        <v>176</v>
      </c>
      <c r="AQ855" s="81">
        <v>0</v>
      </c>
      <c r="AR855" s="81">
        <v>0</v>
      </c>
      <c r="AS855" s="81"/>
      <c r="AT855" s="81"/>
      <c r="AU855" s="81"/>
      <c r="AV855" s="81"/>
      <c r="AW855" s="81"/>
      <c r="AX855" s="81"/>
      <c r="AY855" s="81"/>
      <c r="AZ855" s="81"/>
      <c r="BA855">
        <v>18</v>
      </c>
      <c r="BB855" s="80" t="str">
        <f>REPLACE(INDEX(GroupVertices[Group],MATCH(Edges[[#This Row],[Vertex 1]],GroupVertices[Vertex],0)),1,1,"")</f>
        <v>1</v>
      </c>
      <c r="BC855" s="80" t="str">
        <f>REPLACE(INDEX(GroupVertices[Group],MATCH(Edges[[#This Row],[Vertex 2]],GroupVertices[Vertex],0)),1,1,"")</f>
        <v>9</v>
      </c>
    </row>
    <row r="856" spans="1:55" ht="15">
      <c r="A856" s="66" t="s">
        <v>303</v>
      </c>
      <c r="B856" s="66" t="s">
        <v>215</v>
      </c>
      <c r="C856" s="67" t="s">
        <v>3315</v>
      </c>
      <c r="D856" s="68">
        <v>10</v>
      </c>
      <c r="E856" s="69" t="s">
        <v>136</v>
      </c>
      <c r="F856" s="70">
        <v>12</v>
      </c>
      <c r="G856" s="67"/>
      <c r="H856" s="71"/>
      <c r="I856" s="72"/>
      <c r="J856" s="72"/>
      <c r="K856" s="34"/>
      <c r="L856" s="79">
        <v>856</v>
      </c>
      <c r="M856" s="79"/>
      <c r="N856" s="74"/>
      <c r="O856" s="81" t="s">
        <v>394</v>
      </c>
      <c r="P856" s="83">
        <v>43656.40443287037</v>
      </c>
      <c r="Q856" s="81" t="s">
        <v>650</v>
      </c>
      <c r="R856" s="85" t="s">
        <v>736</v>
      </c>
      <c r="S856" s="81" t="s">
        <v>761</v>
      </c>
      <c r="T856" s="81" t="s">
        <v>828</v>
      </c>
      <c r="U856" s="81"/>
      <c r="V856" s="85" t="s">
        <v>974</v>
      </c>
      <c r="W856" s="83">
        <v>43656.40443287037</v>
      </c>
      <c r="X856" s="85" t="s">
        <v>1377</v>
      </c>
      <c r="Y856" s="81"/>
      <c r="Z856" s="81"/>
      <c r="AA856" s="87" t="s">
        <v>1785</v>
      </c>
      <c r="AB856" s="81"/>
      <c r="AC856" s="81" t="b">
        <v>0</v>
      </c>
      <c r="AD856" s="81">
        <v>0</v>
      </c>
      <c r="AE856" s="87" t="s">
        <v>1832</v>
      </c>
      <c r="AF856" s="81" t="b">
        <v>0</v>
      </c>
      <c r="AG856" s="81" t="s">
        <v>1864</v>
      </c>
      <c r="AH856" s="81"/>
      <c r="AI856" s="87" t="s">
        <v>1832</v>
      </c>
      <c r="AJ856" s="81" t="b">
        <v>0</v>
      </c>
      <c r="AK856" s="81">
        <v>1</v>
      </c>
      <c r="AL856" s="87" t="s">
        <v>1769</v>
      </c>
      <c r="AM856" s="81" t="s">
        <v>1881</v>
      </c>
      <c r="AN856" s="81" t="b">
        <v>0</v>
      </c>
      <c r="AO856" s="87" t="s">
        <v>1769</v>
      </c>
      <c r="AP856" s="81" t="s">
        <v>176</v>
      </c>
      <c r="AQ856" s="81">
        <v>0</v>
      </c>
      <c r="AR856" s="81">
        <v>0</v>
      </c>
      <c r="AS856" s="81"/>
      <c r="AT856" s="81"/>
      <c r="AU856" s="81"/>
      <c r="AV856" s="81"/>
      <c r="AW856" s="81"/>
      <c r="AX856" s="81"/>
      <c r="AY856" s="81"/>
      <c r="AZ856" s="81"/>
      <c r="BA856">
        <v>18</v>
      </c>
      <c r="BB856" s="80" t="str">
        <f>REPLACE(INDEX(GroupVertices[Group],MATCH(Edges[[#This Row],[Vertex 1]],GroupVertices[Vertex],0)),1,1,"")</f>
        <v>1</v>
      </c>
      <c r="BC856" s="80" t="str">
        <f>REPLACE(INDEX(GroupVertices[Group],MATCH(Edges[[#This Row],[Vertex 2]],GroupVertices[Vertex],0)),1,1,"")</f>
        <v>9</v>
      </c>
    </row>
    <row r="857" spans="1:55" ht="15">
      <c r="A857" s="66" t="s">
        <v>303</v>
      </c>
      <c r="B857" s="66" t="s">
        <v>215</v>
      </c>
      <c r="C857" s="67" t="s">
        <v>3315</v>
      </c>
      <c r="D857" s="68">
        <v>10</v>
      </c>
      <c r="E857" s="69" t="s">
        <v>136</v>
      </c>
      <c r="F857" s="70">
        <v>12</v>
      </c>
      <c r="G857" s="67"/>
      <c r="H857" s="71"/>
      <c r="I857" s="72"/>
      <c r="J857" s="72"/>
      <c r="K857" s="34"/>
      <c r="L857" s="79">
        <v>857</v>
      </c>
      <c r="M857" s="79"/>
      <c r="N857" s="74"/>
      <c r="O857" s="81" t="s">
        <v>394</v>
      </c>
      <c r="P857" s="83">
        <v>43657.4672337963</v>
      </c>
      <c r="Q857" s="81" t="s">
        <v>649</v>
      </c>
      <c r="R857" s="81"/>
      <c r="S857" s="81"/>
      <c r="T857" s="81"/>
      <c r="U857" s="81"/>
      <c r="V857" s="85" t="s">
        <v>974</v>
      </c>
      <c r="W857" s="83">
        <v>43657.4672337963</v>
      </c>
      <c r="X857" s="85" t="s">
        <v>1378</v>
      </c>
      <c r="Y857" s="81"/>
      <c r="Z857" s="81"/>
      <c r="AA857" s="87" t="s">
        <v>1786</v>
      </c>
      <c r="AB857" s="81"/>
      <c r="AC857" s="81" t="b">
        <v>0</v>
      </c>
      <c r="AD857" s="81">
        <v>0</v>
      </c>
      <c r="AE857" s="87" t="s">
        <v>1832</v>
      </c>
      <c r="AF857" s="81" t="b">
        <v>0</v>
      </c>
      <c r="AG857" s="81" t="s">
        <v>1864</v>
      </c>
      <c r="AH857" s="81"/>
      <c r="AI857" s="87" t="s">
        <v>1832</v>
      </c>
      <c r="AJ857" s="81" t="b">
        <v>0</v>
      </c>
      <c r="AK857" s="81">
        <v>1</v>
      </c>
      <c r="AL857" s="87" t="s">
        <v>1770</v>
      </c>
      <c r="AM857" s="81" t="s">
        <v>1879</v>
      </c>
      <c r="AN857" s="81" t="b">
        <v>0</v>
      </c>
      <c r="AO857" s="87" t="s">
        <v>1770</v>
      </c>
      <c r="AP857" s="81" t="s">
        <v>176</v>
      </c>
      <c r="AQ857" s="81">
        <v>0</v>
      </c>
      <c r="AR857" s="81">
        <v>0</v>
      </c>
      <c r="AS857" s="81"/>
      <c r="AT857" s="81"/>
      <c r="AU857" s="81"/>
      <c r="AV857" s="81"/>
      <c r="AW857" s="81"/>
      <c r="AX857" s="81"/>
      <c r="AY857" s="81"/>
      <c r="AZ857" s="81"/>
      <c r="BA857">
        <v>18</v>
      </c>
      <c r="BB857" s="80" t="str">
        <f>REPLACE(INDEX(GroupVertices[Group],MATCH(Edges[[#This Row],[Vertex 1]],GroupVertices[Vertex],0)),1,1,"")</f>
        <v>1</v>
      </c>
      <c r="BC857" s="80" t="str">
        <f>REPLACE(INDEX(GroupVertices[Group],MATCH(Edges[[#This Row],[Vertex 2]],GroupVertices[Vertex],0)),1,1,"")</f>
        <v>9</v>
      </c>
    </row>
    <row r="858" spans="1:55" ht="15">
      <c r="A858" s="66" t="s">
        <v>303</v>
      </c>
      <c r="B858" s="66" t="s">
        <v>215</v>
      </c>
      <c r="C858" s="67" t="s">
        <v>3315</v>
      </c>
      <c r="D858" s="68">
        <v>10</v>
      </c>
      <c r="E858" s="69" t="s">
        <v>136</v>
      </c>
      <c r="F858" s="70">
        <v>12</v>
      </c>
      <c r="G858" s="67"/>
      <c r="H858" s="71"/>
      <c r="I858" s="72"/>
      <c r="J858" s="72"/>
      <c r="K858" s="34"/>
      <c r="L858" s="79">
        <v>858</v>
      </c>
      <c r="M858" s="79"/>
      <c r="N858" s="74"/>
      <c r="O858" s="81" t="s">
        <v>394</v>
      </c>
      <c r="P858" s="83">
        <v>43659.971296296295</v>
      </c>
      <c r="Q858" s="81" t="s">
        <v>649</v>
      </c>
      <c r="R858" s="81"/>
      <c r="S858" s="81"/>
      <c r="T858" s="81"/>
      <c r="U858" s="81"/>
      <c r="V858" s="85" t="s">
        <v>974</v>
      </c>
      <c r="W858" s="83">
        <v>43659.971296296295</v>
      </c>
      <c r="X858" s="85" t="s">
        <v>1379</v>
      </c>
      <c r="Y858" s="81"/>
      <c r="Z858" s="81"/>
      <c r="AA858" s="87" t="s">
        <v>1787</v>
      </c>
      <c r="AB858" s="81"/>
      <c r="AC858" s="81" t="b">
        <v>0</v>
      </c>
      <c r="AD858" s="81">
        <v>0</v>
      </c>
      <c r="AE858" s="87" t="s">
        <v>1832</v>
      </c>
      <c r="AF858" s="81" t="b">
        <v>0</v>
      </c>
      <c r="AG858" s="81" t="s">
        <v>1864</v>
      </c>
      <c r="AH858" s="81"/>
      <c r="AI858" s="87" t="s">
        <v>1832</v>
      </c>
      <c r="AJ858" s="81" t="b">
        <v>0</v>
      </c>
      <c r="AK858" s="81">
        <v>1</v>
      </c>
      <c r="AL858" s="87" t="s">
        <v>1771</v>
      </c>
      <c r="AM858" s="81" t="s">
        <v>1881</v>
      </c>
      <c r="AN858" s="81" t="b">
        <v>0</v>
      </c>
      <c r="AO858" s="87" t="s">
        <v>1771</v>
      </c>
      <c r="AP858" s="81" t="s">
        <v>176</v>
      </c>
      <c r="AQ858" s="81">
        <v>0</v>
      </c>
      <c r="AR858" s="81">
        <v>0</v>
      </c>
      <c r="AS858" s="81"/>
      <c r="AT858" s="81"/>
      <c r="AU858" s="81"/>
      <c r="AV858" s="81"/>
      <c r="AW858" s="81"/>
      <c r="AX858" s="81"/>
      <c r="AY858" s="81"/>
      <c r="AZ858" s="81"/>
      <c r="BA858">
        <v>18</v>
      </c>
      <c r="BB858" s="80" t="str">
        <f>REPLACE(INDEX(GroupVertices[Group],MATCH(Edges[[#This Row],[Vertex 1]],GroupVertices[Vertex],0)),1,1,"")</f>
        <v>1</v>
      </c>
      <c r="BC858" s="80" t="str">
        <f>REPLACE(INDEX(GroupVertices[Group],MATCH(Edges[[#This Row],[Vertex 2]],GroupVertices[Vertex],0)),1,1,"")</f>
        <v>9</v>
      </c>
    </row>
    <row r="859" spans="1:55" ht="15">
      <c r="A859" s="66" t="s">
        <v>303</v>
      </c>
      <c r="B859" s="66" t="s">
        <v>303</v>
      </c>
      <c r="C859" s="67" t="s">
        <v>3315</v>
      </c>
      <c r="D859" s="68">
        <v>10</v>
      </c>
      <c r="E859" s="69" t="s">
        <v>136</v>
      </c>
      <c r="F859" s="70">
        <v>12</v>
      </c>
      <c r="G859" s="67"/>
      <c r="H859" s="71"/>
      <c r="I859" s="72"/>
      <c r="J859" s="72"/>
      <c r="K859" s="34"/>
      <c r="L859" s="79">
        <v>859</v>
      </c>
      <c r="M859" s="79"/>
      <c r="N859" s="74"/>
      <c r="O859" s="81" t="s">
        <v>176</v>
      </c>
      <c r="P859" s="83">
        <v>43646.69070601852</v>
      </c>
      <c r="Q859" s="81" t="s">
        <v>651</v>
      </c>
      <c r="R859" s="85" t="s">
        <v>738</v>
      </c>
      <c r="S859" s="81" t="s">
        <v>761</v>
      </c>
      <c r="T859" s="81" t="s">
        <v>777</v>
      </c>
      <c r="U859" s="81"/>
      <c r="V859" s="85" t="s">
        <v>974</v>
      </c>
      <c r="W859" s="83">
        <v>43646.69070601852</v>
      </c>
      <c r="X859" s="85" t="s">
        <v>1380</v>
      </c>
      <c r="Y859" s="81"/>
      <c r="Z859" s="81"/>
      <c r="AA859" s="87" t="s">
        <v>1788</v>
      </c>
      <c r="AB859" s="81"/>
      <c r="AC859" s="81" t="b">
        <v>0</v>
      </c>
      <c r="AD859" s="81">
        <v>1</v>
      </c>
      <c r="AE859" s="87" t="s">
        <v>1832</v>
      </c>
      <c r="AF859" s="81" t="b">
        <v>0</v>
      </c>
      <c r="AG859" s="81" t="s">
        <v>1864</v>
      </c>
      <c r="AH859" s="81"/>
      <c r="AI859" s="87" t="s">
        <v>1832</v>
      </c>
      <c r="AJ859" s="81" t="b">
        <v>0</v>
      </c>
      <c r="AK859" s="81">
        <v>3</v>
      </c>
      <c r="AL859" s="87" t="s">
        <v>1832</v>
      </c>
      <c r="AM859" s="81" t="s">
        <v>1881</v>
      </c>
      <c r="AN859" s="81" t="b">
        <v>0</v>
      </c>
      <c r="AO859" s="87" t="s">
        <v>1788</v>
      </c>
      <c r="AP859" s="81" t="s">
        <v>176</v>
      </c>
      <c r="AQ859" s="81">
        <v>0</v>
      </c>
      <c r="AR859" s="81">
        <v>0</v>
      </c>
      <c r="AS859" s="81"/>
      <c r="AT859" s="81"/>
      <c r="AU859" s="81"/>
      <c r="AV859" s="81"/>
      <c r="AW859" s="81"/>
      <c r="AX859" s="81"/>
      <c r="AY859" s="81"/>
      <c r="AZ859" s="81"/>
      <c r="BA859">
        <v>34</v>
      </c>
      <c r="BB859" s="80" t="str">
        <f>REPLACE(INDEX(GroupVertices[Group],MATCH(Edges[[#This Row],[Vertex 1]],GroupVertices[Vertex],0)),1,1,"")</f>
        <v>1</v>
      </c>
      <c r="BC859" s="80" t="str">
        <f>REPLACE(INDEX(GroupVertices[Group],MATCH(Edges[[#This Row],[Vertex 2]],GroupVertices[Vertex],0)),1,1,"")</f>
        <v>1</v>
      </c>
    </row>
    <row r="860" spans="1:55" ht="15">
      <c r="A860" s="66" t="s">
        <v>303</v>
      </c>
      <c r="B860" s="66" t="s">
        <v>303</v>
      </c>
      <c r="C860" s="67" t="s">
        <v>3315</v>
      </c>
      <c r="D860" s="68">
        <v>10</v>
      </c>
      <c r="E860" s="69" t="s">
        <v>136</v>
      </c>
      <c r="F860" s="70">
        <v>12</v>
      </c>
      <c r="G860" s="67"/>
      <c r="H860" s="71"/>
      <c r="I860" s="72"/>
      <c r="J860" s="72"/>
      <c r="K860" s="34"/>
      <c r="L860" s="79">
        <v>860</v>
      </c>
      <c r="M860" s="79"/>
      <c r="N860" s="74"/>
      <c r="O860" s="81" t="s">
        <v>176</v>
      </c>
      <c r="P860" s="83">
        <v>43647.396516203706</v>
      </c>
      <c r="Q860" s="81" t="s">
        <v>652</v>
      </c>
      <c r="R860" s="85" t="s">
        <v>739</v>
      </c>
      <c r="S860" s="81" t="s">
        <v>772</v>
      </c>
      <c r="T860" s="81" t="s">
        <v>831</v>
      </c>
      <c r="U860" s="81"/>
      <c r="V860" s="85" t="s">
        <v>974</v>
      </c>
      <c r="W860" s="83">
        <v>43647.396516203706</v>
      </c>
      <c r="X860" s="85" t="s">
        <v>1381</v>
      </c>
      <c r="Y860" s="81"/>
      <c r="Z860" s="81"/>
      <c r="AA860" s="87" t="s">
        <v>1789</v>
      </c>
      <c r="AB860" s="81"/>
      <c r="AC860" s="81" t="b">
        <v>0</v>
      </c>
      <c r="AD860" s="81">
        <v>0</v>
      </c>
      <c r="AE860" s="87" t="s">
        <v>1832</v>
      </c>
      <c r="AF860" s="81" t="b">
        <v>0</v>
      </c>
      <c r="AG860" s="81" t="s">
        <v>1864</v>
      </c>
      <c r="AH860" s="81"/>
      <c r="AI860" s="87" t="s">
        <v>1832</v>
      </c>
      <c r="AJ860" s="81" t="b">
        <v>0</v>
      </c>
      <c r="AK860" s="81">
        <v>0</v>
      </c>
      <c r="AL860" s="87" t="s">
        <v>1832</v>
      </c>
      <c r="AM860" s="81" t="s">
        <v>1879</v>
      </c>
      <c r="AN860" s="81" t="b">
        <v>0</v>
      </c>
      <c r="AO860" s="87" t="s">
        <v>1789</v>
      </c>
      <c r="AP860" s="81" t="s">
        <v>176</v>
      </c>
      <c r="AQ860" s="81">
        <v>0</v>
      </c>
      <c r="AR860" s="81">
        <v>0</v>
      </c>
      <c r="AS860" s="81"/>
      <c r="AT860" s="81"/>
      <c r="AU860" s="81"/>
      <c r="AV860" s="81"/>
      <c r="AW860" s="81"/>
      <c r="AX860" s="81"/>
      <c r="AY860" s="81"/>
      <c r="AZ860" s="81"/>
      <c r="BA860">
        <v>34</v>
      </c>
      <c r="BB860" s="80" t="str">
        <f>REPLACE(INDEX(GroupVertices[Group],MATCH(Edges[[#This Row],[Vertex 1]],GroupVertices[Vertex],0)),1,1,"")</f>
        <v>1</v>
      </c>
      <c r="BC860" s="80" t="str">
        <f>REPLACE(INDEX(GroupVertices[Group],MATCH(Edges[[#This Row],[Vertex 2]],GroupVertices[Vertex],0)),1,1,"")</f>
        <v>1</v>
      </c>
    </row>
    <row r="861" spans="1:55" ht="15">
      <c r="A861" s="66" t="s">
        <v>303</v>
      </c>
      <c r="B861" s="66" t="s">
        <v>303</v>
      </c>
      <c r="C861" s="67" t="s">
        <v>3315</v>
      </c>
      <c r="D861" s="68">
        <v>10</v>
      </c>
      <c r="E861" s="69" t="s">
        <v>136</v>
      </c>
      <c r="F861" s="70">
        <v>12</v>
      </c>
      <c r="G861" s="67"/>
      <c r="H861" s="71"/>
      <c r="I861" s="72"/>
      <c r="J861" s="72"/>
      <c r="K861" s="34"/>
      <c r="L861" s="79">
        <v>861</v>
      </c>
      <c r="M861" s="79"/>
      <c r="N861" s="74"/>
      <c r="O861" s="81" t="s">
        <v>176</v>
      </c>
      <c r="P861" s="83">
        <v>43647.76164351852</v>
      </c>
      <c r="Q861" s="81" t="s">
        <v>653</v>
      </c>
      <c r="R861" s="85" t="s">
        <v>740</v>
      </c>
      <c r="S861" s="81" t="s">
        <v>761</v>
      </c>
      <c r="T861" s="81"/>
      <c r="U861" s="81"/>
      <c r="V861" s="85" t="s">
        <v>974</v>
      </c>
      <c r="W861" s="83">
        <v>43647.76164351852</v>
      </c>
      <c r="X861" s="85" t="s">
        <v>1382</v>
      </c>
      <c r="Y861" s="81"/>
      <c r="Z861" s="81"/>
      <c r="AA861" s="87" t="s">
        <v>1790</v>
      </c>
      <c r="AB861" s="81"/>
      <c r="AC861" s="81" t="b">
        <v>0</v>
      </c>
      <c r="AD861" s="81">
        <v>0</v>
      </c>
      <c r="AE861" s="87" t="s">
        <v>1832</v>
      </c>
      <c r="AF861" s="81" t="b">
        <v>0</v>
      </c>
      <c r="AG861" s="81" t="s">
        <v>1864</v>
      </c>
      <c r="AH861" s="81"/>
      <c r="AI861" s="87" t="s">
        <v>1832</v>
      </c>
      <c r="AJ861" s="81" t="b">
        <v>0</v>
      </c>
      <c r="AK861" s="81">
        <v>0</v>
      </c>
      <c r="AL861" s="87" t="s">
        <v>1832</v>
      </c>
      <c r="AM861" s="81" t="s">
        <v>1881</v>
      </c>
      <c r="AN861" s="81" t="b">
        <v>0</v>
      </c>
      <c r="AO861" s="87" t="s">
        <v>1790</v>
      </c>
      <c r="AP861" s="81" t="s">
        <v>176</v>
      </c>
      <c r="AQ861" s="81">
        <v>0</v>
      </c>
      <c r="AR861" s="81">
        <v>0</v>
      </c>
      <c r="AS861" s="81"/>
      <c r="AT861" s="81"/>
      <c r="AU861" s="81"/>
      <c r="AV861" s="81"/>
      <c r="AW861" s="81"/>
      <c r="AX861" s="81"/>
      <c r="AY861" s="81"/>
      <c r="AZ861" s="81"/>
      <c r="BA861">
        <v>34</v>
      </c>
      <c r="BB861" s="80" t="str">
        <f>REPLACE(INDEX(GroupVertices[Group],MATCH(Edges[[#This Row],[Vertex 1]],GroupVertices[Vertex],0)),1,1,"")</f>
        <v>1</v>
      </c>
      <c r="BC861" s="80" t="str">
        <f>REPLACE(INDEX(GroupVertices[Group],MATCH(Edges[[#This Row],[Vertex 2]],GroupVertices[Vertex],0)),1,1,"")</f>
        <v>1</v>
      </c>
    </row>
    <row r="862" spans="1:55" ht="15">
      <c r="A862" s="66" t="s">
        <v>303</v>
      </c>
      <c r="B862" s="66" t="s">
        <v>303</v>
      </c>
      <c r="C862" s="67" t="s">
        <v>3315</v>
      </c>
      <c r="D862" s="68">
        <v>10</v>
      </c>
      <c r="E862" s="69" t="s">
        <v>136</v>
      </c>
      <c r="F862" s="70">
        <v>12</v>
      </c>
      <c r="G862" s="67"/>
      <c r="H862" s="71"/>
      <c r="I862" s="72"/>
      <c r="J862" s="72"/>
      <c r="K862" s="34"/>
      <c r="L862" s="79">
        <v>862</v>
      </c>
      <c r="M862" s="79"/>
      <c r="N862" s="74"/>
      <c r="O862" s="81" t="s">
        <v>176</v>
      </c>
      <c r="P862" s="83">
        <v>43648.41489583333</v>
      </c>
      <c r="Q862" s="81" t="s">
        <v>654</v>
      </c>
      <c r="R862" s="85" t="s">
        <v>683</v>
      </c>
      <c r="S862" s="81" t="s">
        <v>750</v>
      </c>
      <c r="T862" s="81" t="s">
        <v>832</v>
      </c>
      <c r="U862" s="85" t="s">
        <v>880</v>
      </c>
      <c r="V862" s="85" t="s">
        <v>880</v>
      </c>
      <c r="W862" s="83">
        <v>43648.41489583333</v>
      </c>
      <c r="X862" s="85" t="s">
        <v>1383</v>
      </c>
      <c r="Y862" s="81"/>
      <c r="Z862" s="81"/>
      <c r="AA862" s="87" t="s">
        <v>1791</v>
      </c>
      <c r="AB862" s="81"/>
      <c r="AC862" s="81" t="b">
        <v>0</v>
      </c>
      <c r="AD862" s="81">
        <v>5</v>
      </c>
      <c r="AE862" s="87" t="s">
        <v>1832</v>
      </c>
      <c r="AF862" s="81" t="b">
        <v>0</v>
      </c>
      <c r="AG862" s="81" t="s">
        <v>1864</v>
      </c>
      <c r="AH862" s="81"/>
      <c r="AI862" s="87" t="s">
        <v>1832</v>
      </c>
      <c r="AJ862" s="81" t="b">
        <v>0</v>
      </c>
      <c r="AK862" s="81">
        <v>1</v>
      </c>
      <c r="AL862" s="87" t="s">
        <v>1832</v>
      </c>
      <c r="AM862" s="81" t="s">
        <v>1879</v>
      </c>
      <c r="AN862" s="81" t="b">
        <v>0</v>
      </c>
      <c r="AO862" s="87" t="s">
        <v>1791</v>
      </c>
      <c r="AP862" s="81" t="s">
        <v>176</v>
      </c>
      <c r="AQ862" s="81">
        <v>0</v>
      </c>
      <c r="AR862" s="81">
        <v>0</v>
      </c>
      <c r="AS862" s="81"/>
      <c r="AT862" s="81"/>
      <c r="AU862" s="81"/>
      <c r="AV862" s="81"/>
      <c r="AW862" s="81"/>
      <c r="AX862" s="81"/>
      <c r="AY862" s="81"/>
      <c r="AZ862" s="81"/>
      <c r="BA862">
        <v>34</v>
      </c>
      <c r="BB862" s="80" t="str">
        <f>REPLACE(INDEX(GroupVertices[Group],MATCH(Edges[[#This Row],[Vertex 1]],GroupVertices[Vertex],0)),1,1,"")</f>
        <v>1</v>
      </c>
      <c r="BC862" s="80" t="str">
        <f>REPLACE(INDEX(GroupVertices[Group],MATCH(Edges[[#This Row],[Vertex 2]],GroupVertices[Vertex],0)),1,1,"")</f>
        <v>1</v>
      </c>
    </row>
    <row r="863" spans="1:55" ht="15">
      <c r="A863" s="66" t="s">
        <v>303</v>
      </c>
      <c r="B863" s="66" t="s">
        <v>303</v>
      </c>
      <c r="C863" s="67" t="s">
        <v>3315</v>
      </c>
      <c r="D863" s="68">
        <v>10</v>
      </c>
      <c r="E863" s="69" t="s">
        <v>136</v>
      </c>
      <c r="F863" s="70">
        <v>12</v>
      </c>
      <c r="G863" s="67"/>
      <c r="H863" s="71"/>
      <c r="I863" s="72"/>
      <c r="J863" s="72"/>
      <c r="K863" s="34"/>
      <c r="L863" s="79">
        <v>863</v>
      </c>
      <c r="M863" s="79"/>
      <c r="N863" s="74"/>
      <c r="O863" s="81" t="s">
        <v>176</v>
      </c>
      <c r="P863" s="83">
        <v>43648.522002314814</v>
      </c>
      <c r="Q863" s="81" t="s">
        <v>655</v>
      </c>
      <c r="R863" s="85" t="s">
        <v>741</v>
      </c>
      <c r="S863" s="81" t="s">
        <v>750</v>
      </c>
      <c r="T863" s="81" t="s">
        <v>777</v>
      </c>
      <c r="U863" s="85" t="s">
        <v>881</v>
      </c>
      <c r="V863" s="85" t="s">
        <v>881</v>
      </c>
      <c r="W863" s="83">
        <v>43648.522002314814</v>
      </c>
      <c r="X863" s="85" t="s">
        <v>1384</v>
      </c>
      <c r="Y863" s="81"/>
      <c r="Z863" s="81"/>
      <c r="AA863" s="87" t="s">
        <v>1792</v>
      </c>
      <c r="AB863" s="81"/>
      <c r="AC863" s="81" t="b">
        <v>0</v>
      </c>
      <c r="AD863" s="81">
        <v>2</v>
      </c>
      <c r="AE863" s="87" t="s">
        <v>1832</v>
      </c>
      <c r="AF863" s="81" t="b">
        <v>0</v>
      </c>
      <c r="AG863" s="81" t="s">
        <v>1864</v>
      </c>
      <c r="AH863" s="81"/>
      <c r="AI863" s="87" t="s">
        <v>1832</v>
      </c>
      <c r="AJ863" s="81" t="b">
        <v>0</v>
      </c>
      <c r="AK863" s="81">
        <v>0</v>
      </c>
      <c r="AL863" s="87" t="s">
        <v>1832</v>
      </c>
      <c r="AM863" s="81" t="s">
        <v>1879</v>
      </c>
      <c r="AN863" s="81" t="b">
        <v>0</v>
      </c>
      <c r="AO863" s="87" t="s">
        <v>1792</v>
      </c>
      <c r="AP863" s="81" t="s">
        <v>176</v>
      </c>
      <c r="AQ863" s="81">
        <v>0</v>
      </c>
      <c r="AR863" s="81">
        <v>0</v>
      </c>
      <c r="AS863" s="81"/>
      <c r="AT863" s="81"/>
      <c r="AU863" s="81"/>
      <c r="AV863" s="81"/>
      <c r="AW863" s="81"/>
      <c r="AX863" s="81"/>
      <c r="AY863" s="81"/>
      <c r="AZ863" s="81"/>
      <c r="BA863">
        <v>34</v>
      </c>
      <c r="BB863" s="80" t="str">
        <f>REPLACE(INDEX(GroupVertices[Group],MATCH(Edges[[#This Row],[Vertex 1]],GroupVertices[Vertex],0)),1,1,"")</f>
        <v>1</v>
      </c>
      <c r="BC863" s="80" t="str">
        <f>REPLACE(INDEX(GroupVertices[Group],MATCH(Edges[[#This Row],[Vertex 2]],GroupVertices[Vertex],0)),1,1,"")</f>
        <v>1</v>
      </c>
    </row>
    <row r="864" spans="1:55" ht="15">
      <c r="A864" s="66" t="s">
        <v>303</v>
      </c>
      <c r="B864" s="66" t="s">
        <v>303</v>
      </c>
      <c r="C864" s="67" t="s">
        <v>3315</v>
      </c>
      <c r="D864" s="68">
        <v>10</v>
      </c>
      <c r="E864" s="69" t="s">
        <v>136</v>
      </c>
      <c r="F864" s="70">
        <v>12</v>
      </c>
      <c r="G864" s="67"/>
      <c r="H864" s="71"/>
      <c r="I864" s="72"/>
      <c r="J864" s="72"/>
      <c r="K864" s="34"/>
      <c r="L864" s="79">
        <v>864</v>
      </c>
      <c r="M864" s="79"/>
      <c r="N864" s="74"/>
      <c r="O864" s="81" t="s">
        <v>176</v>
      </c>
      <c r="P864" s="83">
        <v>43649.53364583333</v>
      </c>
      <c r="Q864" s="81" t="s">
        <v>656</v>
      </c>
      <c r="R864" s="85" t="s">
        <v>698</v>
      </c>
      <c r="S864" s="81" t="s">
        <v>756</v>
      </c>
      <c r="T864" s="81" t="s">
        <v>816</v>
      </c>
      <c r="U864" s="85" t="s">
        <v>882</v>
      </c>
      <c r="V864" s="85" t="s">
        <v>882</v>
      </c>
      <c r="W864" s="83">
        <v>43649.53364583333</v>
      </c>
      <c r="X864" s="85" t="s">
        <v>1385</v>
      </c>
      <c r="Y864" s="81"/>
      <c r="Z864" s="81"/>
      <c r="AA864" s="87" t="s">
        <v>1793</v>
      </c>
      <c r="AB864" s="81"/>
      <c r="AC864" s="81" t="b">
        <v>0</v>
      </c>
      <c r="AD864" s="81">
        <v>8</v>
      </c>
      <c r="AE864" s="87" t="s">
        <v>1832</v>
      </c>
      <c r="AF864" s="81" t="b">
        <v>0</v>
      </c>
      <c r="AG864" s="81" t="s">
        <v>1864</v>
      </c>
      <c r="AH864" s="81"/>
      <c r="AI864" s="87" t="s">
        <v>1832</v>
      </c>
      <c r="AJ864" s="81" t="b">
        <v>0</v>
      </c>
      <c r="AK864" s="81">
        <v>3</v>
      </c>
      <c r="AL864" s="87" t="s">
        <v>1832</v>
      </c>
      <c r="AM864" s="81" t="s">
        <v>1879</v>
      </c>
      <c r="AN864" s="81" t="b">
        <v>0</v>
      </c>
      <c r="AO864" s="87" t="s">
        <v>1793</v>
      </c>
      <c r="AP864" s="81" t="s">
        <v>176</v>
      </c>
      <c r="AQ864" s="81">
        <v>0</v>
      </c>
      <c r="AR864" s="81">
        <v>0</v>
      </c>
      <c r="AS864" s="81"/>
      <c r="AT864" s="81"/>
      <c r="AU864" s="81"/>
      <c r="AV864" s="81"/>
      <c r="AW864" s="81"/>
      <c r="AX864" s="81"/>
      <c r="AY864" s="81"/>
      <c r="AZ864" s="81"/>
      <c r="BA864">
        <v>34</v>
      </c>
      <c r="BB864" s="80" t="str">
        <f>REPLACE(INDEX(GroupVertices[Group],MATCH(Edges[[#This Row],[Vertex 1]],GroupVertices[Vertex],0)),1,1,"")</f>
        <v>1</v>
      </c>
      <c r="BC864" s="80" t="str">
        <f>REPLACE(INDEX(GroupVertices[Group],MATCH(Edges[[#This Row],[Vertex 2]],GroupVertices[Vertex],0)),1,1,"")</f>
        <v>1</v>
      </c>
    </row>
    <row r="865" spans="1:55" ht="15">
      <c r="A865" s="66" t="s">
        <v>303</v>
      </c>
      <c r="B865" s="66" t="s">
        <v>303</v>
      </c>
      <c r="C865" s="67" t="s">
        <v>3315</v>
      </c>
      <c r="D865" s="68">
        <v>10</v>
      </c>
      <c r="E865" s="69" t="s">
        <v>136</v>
      </c>
      <c r="F865" s="70">
        <v>12</v>
      </c>
      <c r="G865" s="67"/>
      <c r="H865" s="71"/>
      <c r="I865" s="72"/>
      <c r="J865" s="72"/>
      <c r="K865" s="34"/>
      <c r="L865" s="79">
        <v>865</v>
      </c>
      <c r="M865" s="79"/>
      <c r="N865" s="74"/>
      <c r="O865" s="81" t="s">
        <v>176</v>
      </c>
      <c r="P865" s="83">
        <v>43649.64745370371</v>
      </c>
      <c r="Q865" s="81" t="s">
        <v>657</v>
      </c>
      <c r="R865" s="85" t="s">
        <v>741</v>
      </c>
      <c r="S865" s="81" t="s">
        <v>750</v>
      </c>
      <c r="T865" s="81" t="s">
        <v>777</v>
      </c>
      <c r="U865" s="85" t="s">
        <v>883</v>
      </c>
      <c r="V865" s="85" t="s">
        <v>883</v>
      </c>
      <c r="W865" s="83">
        <v>43649.64745370371</v>
      </c>
      <c r="X865" s="85" t="s">
        <v>1386</v>
      </c>
      <c r="Y865" s="81"/>
      <c r="Z865" s="81"/>
      <c r="AA865" s="87" t="s">
        <v>1794</v>
      </c>
      <c r="AB865" s="81"/>
      <c r="AC865" s="81" t="b">
        <v>0</v>
      </c>
      <c r="AD865" s="81">
        <v>6</v>
      </c>
      <c r="AE865" s="87" t="s">
        <v>1832</v>
      </c>
      <c r="AF865" s="81" t="b">
        <v>0</v>
      </c>
      <c r="AG865" s="81" t="s">
        <v>1864</v>
      </c>
      <c r="AH865" s="81"/>
      <c r="AI865" s="87" t="s">
        <v>1832</v>
      </c>
      <c r="AJ865" s="81" t="b">
        <v>0</v>
      </c>
      <c r="AK865" s="81">
        <v>3</v>
      </c>
      <c r="AL865" s="87" t="s">
        <v>1832</v>
      </c>
      <c r="AM865" s="81" t="s">
        <v>1881</v>
      </c>
      <c r="AN865" s="81" t="b">
        <v>0</v>
      </c>
      <c r="AO865" s="87" t="s">
        <v>1794</v>
      </c>
      <c r="AP865" s="81" t="s">
        <v>176</v>
      </c>
      <c r="AQ865" s="81">
        <v>0</v>
      </c>
      <c r="AR865" s="81">
        <v>0</v>
      </c>
      <c r="AS865" s="81"/>
      <c r="AT865" s="81"/>
      <c r="AU865" s="81"/>
      <c r="AV865" s="81"/>
      <c r="AW865" s="81"/>
      <c r="AX865" s="81"/>
      <c r="AY865" s="81"/>
      <c r="AZ865" s="81"/>
      <c r="BA865">
        <v>34</v>
      </c>
      <c r="BB865" s="80" t="str">
        <f>REPLACE(INDEX(GroupVertices[Group],MATCH(Edges[[#This Row],[Vertex 1]],GroupVertices[Vertex],0)),1,1,"")</f>
        <v>1</v>
      </c>
      <c r="BC865" s="80" t="str">
        <f>REPLACE(INDEX(GroupVertices[Group],MATCH(Edges[[#This Row],[Vertex 2]],GroupVertices[Vertex],0)),1,1,"")</f>
        <v>1</v>
      </c>
    </row>
    <row r="866" spans="1:55" ht="15">
      <c r="A866" s="66" t="s">
        <v>303</v>
      </c>
      <c r="B866" s="66" t="s">
        <v>303</v>
      </c>
      <c r="C866" s="67" t="s">
        <v>3315</v>
      </c>
      <c r="D866" s="68">
        <v>10</v>
      </c>
      <c r="E866" s="69" t="s">
        <v>136</v>
      </c>
      <c r="F866" s="70">
        <v>12</v>
      </c>
      <c r="G866" s="67"/>
      <c r="H866" s="71"/>
      <c r="I866" s="72"/>
      <c r="J866" s="72"/>
      <c r="K866" s="34"/>
      <c r="L866" s="79">
        <v>866</v>
      </c>
      <c r="M866" s="79"/>
      <c r="N866" s="74"/>
      <c r="O866" s="81" t="s">
        <v>176</v>
      </c>
      <c r="P866" s="83">
        <v>43649.719247685185</v>
      </c>
      <c r="Q866" s="81" t="s">
        <v>658</v>
      </c>
      <c r="R866" s="85" t="s">
        <v>698</v>
      </c>
      <c r="S866" s="81" t="s">
        <v>756</v>
      </c>
      <c r="T866" s="81" t="s">
        <v>816</v>
      </c>
      <c r="U866" s="85" t="s">
        <v>884</v>
      </c>
      <c r="V866" s="85" t="s">
        <v>884</v>
      </c>
      <c r="W866" s="83">
        <v>43649.719247685185</v>
      </c>
      <c r="X866" s="85" t="s">
        <v>1387</v>
      </c>
      <c r="Y866" s="81"/>
      <c r="Z866" s="81"/>
      <c r="AA866" s="87" t="s">
        <v>1795</v>
      </c>
      <c r="AB866" s="81"/>
      <c r="AC866" s="81" t="b">
        <v>0</v>
      </c>
      <c r="AD866" s="81">
        <v>4</v>
      </c>
      <c r="AE866" s="87" t="s">
        <v>1832</v>
      </c>
      <c r="AF866" s="81" t="b">
        <v>0</v>
      </c>
      <c r="AG866" s="81" t="s">
        <v>1864</v>
      </c>
      <c r="AH866" s="81"/>
      <c r="AI866" s="87" t="s">
        <v>1832</v>
      </c>
      <c r="AJ866" s="81" t="b">
        <v>0</v>
      </c>
      <c r="AK866" s="81">
        <v>4</v>
      </c>
      <c r="AL866" s="87" t="s">
        <v>1832</v>
      </c>
      <c r="AM866" s="81" t="s">
        <v>1881</v>
      </c>
      <c r="AN866" s="81" t="b">
        <v>0</v>
      </c>
      <c r="AO866" s="87" t="s">
        <v>1795</v>
      </c>
      <c r="AP866" s="81" t="s">
        <v>176</v>
      </c>
      <c r="AQ866" s="81">
        <v>0</v>
      </c>
      <c r="AR866" s="81">
        <v>0</v>
      </c>
      <c r="AS866" s="81"/>
      <c r="AT866" s="81"/>
      <c r="AU866" s="81"/>
      <c r="AV866" s="81"/>
      <c r="AW866" s="81"/>
      <c r="AX866" s="81"/>
      <c r="AY866" s="81"/>
      <c r="AZ866" s="81"/>
      <c r="BA866">
        <v>34</v>
      </c>
      <c r="BB866" s="80" t="str">
        <f>REPLACE(INDEX(GroupVertices[Group],MATCH(Edges[[#This Row],[Vertex 1]],GroupVertices[Vertex],0)),1,1,"")</f>
        <v>1</v>
      </c>
      <c r="BC866" s="80" t="str">
        <f>REPLACE(INDEX(GroupVertices[Group],MATCH(Edges[[#This Row],[Vertex 2]],GroupVertices[Vertex],0)),1,1,"")</f>
        <v>1</v>
      </c>
    </row>
    <row r="867" spans="1:55" ht="15">
      <c r="A867" s="66" t="s">
        <v>303</v>
      </c>
      <c r="B867" s="66" t="s">
        <v>303</v>
      </c>
      <c r="C867" s="67" t="s">
        <v>3315</v>
      </c>
      <c r="D867" s="68">
        <v>10</v>
      </c>
      <c r="E867" s="69" t="s">
        <v>136</v>
      </c>
      <c r="F867" s="70">
        <v>12</v>
      </c>
      <c r="G867" s="67"/>
      <c r="H867" s="71"/>
      <c r="I867" s="72"/>
      <c r="J867" s="72"/>
      <c r="K867" s="34"/>
      <c r="L867" s="79">
        <v>867</v>
      </c>
      <c r="M867" s="79"/>
      <c r="N867" s="74"/>
      <c r="O867" s="81" t="s">
        <v>176</v>
      </c>
      <c r="P867" s="83">
        <v>43649.75896990741</v>
      </c>
      <c r="Q867" s="81" t="s">
        <v>659</v>
      </c>
      <c r="R867" s="85" t="s">
        <v>679</v>
      </c>
      <c r="S867" s="81" t="s">
        <v>746</v>
      </c>
      <c r="T867" s="81" t="s">
        <v>816</v>
      </c>
      <c r="U867" s="81"/>
      <c r="V867" s="85" t="s">
        <v>974</v>
      </c>
      <c r="W867" s="83">
        <v>43649.75896990741</v>
      </c>
      <c r="X867" s="85" t="s">
        <v>1388</v>
      </c>
      <c r="Y867" s="81"/>
      <c r="Z867" s="81"/>
      <c r="AA867" s="87" t="s">
        <v>1796</v>
      </c>
      <c r="AB867" s="81"/>
      <c r="AC867" s="81" t="b">
        <v>0</v>
      </c>
      <c r="AD867" s="81">
        <v>13</v>
      </c>
      <c r="AE867" s="87" t="s">
        <v>1832</v>
      </c>
      <c r="AF867" s="81" t="b">
        <v>0</v>
      </c>
      <c r="AG867" s="81" t="s">
        <v>1864</v>
      </c>
      <c r="AH867" s="81"/>
      <c r="AI867" s="87" t="s">
        <v>1832</v>
      </c>
      <c r="AJ867" s="81" t="b">
        <v>0</v>
      </c>
      <c r="AK867" s="81">
        <v>5</v>
      </c>
      <c r="AL867" s="87" t="s">
        <v>1832</v>
      </c>
      <c r="AM867" s="81" t="s">
        <v>1881</v>
      </c>
      <c r="AN867" s="81" t="b">
        <v>0</v>
      </c>
      <c r="AO867" s="87" t="s">
        <v>1796</v>
      </c>
      <c r="AP867" s="81" t="s">
        <v>176</v>
      </c>
      <c r="AQ867" s="81">
        <v>0</v>
      </c>
      <c r="AR867" s="81">
        <v>0</v>
      </c>
      <c r="AS867" s="81"/>
      <c r="AT867" s="81"/>
      <c r="AU867" s="81"/>
      <c r="AV867" s="81"/>
      <c r="AW867" s="81"/>
      <c r="AX867" s="81"/>
      <c r="AY867" s="81"/>
      <c r="AZ867" s="81"/>
      <c r="BA867">
        <v>34</v>
      </c>
      <c r="BB867" s="80" t="str">
        <f>REPLACE(INDEX(GroupVertices[Group],MATCH(Edges[[#This Row],[Vertex 1]],GroupVertices[Vertex],0)),1,1,"")</f>
        <v>1</v>
      </c>
      <c r="BC867" s="80" t="str">
        <f>REPLACE(INDEX(GroupVertices[Group],MATCH(Edges[[#This Row],[Vertex 2]],GroupVertices[Vertex],0)),1,1,"")</f>
        <v>1</v>
      </c>
    </row>
    <row r="868" spans="1:55" ht="15">
      <c r="A868" s="66" t="s">
        <v>303</v>
      </c>
      <c r="B868" s="66" t="s">
        <v>303</v>
      </c>
      <c r="C868" s="67" t="s">
        <v>3315</v>
      </c>
      <c r="D868" s="68">
        <v>10</v>
      </c>
      <c r="E868" s="69" t="s">
        <v>136</v>
      </c>
      <c r="F868" s="70">
        <v>12</v>
      </c>
      <c r="G868" s="67"/>
      <c r="H868" s="71"/>
      <c r="I868" s="72"/>
      <c r="J868" s="72"/>
      <c r="K868" s="34"/>
      <c r="L868" s="79">
        <v>868</v>
      </c>
      <c r="M868" s="79"/>
      <c r="N868" s="74"/>
      <c r="O868" s="81" t="s">
        <v>176</v>
      </c>
      <c r="P868" s="83">
        <v>43649.878171296295</v>
      </c>
      <c r="Q868" s="81" t="s">
        <v>660</v>
      </c>
      <c r="R868" s="85" t="s">
        <v>679</v>
      </c>
      <c r="S868" s="81" t="s">
        <v>746</v>
      </c>
      <c r="T868" s="81" t="s">
        <v>833</v>
      </c>
      <c r="U868" s="81"/>
      <c r="V868" s="85" t="s">
        <v>974</v>
      </c>
      <c r="W868" s="83">
        <v>43649.878171296295</v>
      </c>
      <c r="X868" s="85" t="s">
        <v>1389</v>
      </c>
      <c r="Y868" s="81"/>
      <c r="Z868" s="81"/>
      <c r="AA868" s="87" t="s">
        <v>1797</v>
      </c>
      <c r="AB868" s="81"/>
      <c r="AC868" s="81" t="b">
        <v>0</v>
      </c>
      <c r="AD868" s="81">
        <v>4</v>
      </c>
      <c r="AE868" s="87" t="s">
        <v>1832</v>
      </c>
      <c r="AF868" s="81" t="b">
        <v>0</v>
      </c>
      <c r="AG868" s="81" t="s">
        <v>1864</v>
      </c>
      <c r="AH868" s="81"/>
      <c r="AI868" s="87" t="s">
        <v>1832</v>
      </c>
      <c r="AJ868" s="81" t="b">
        <v>0</v>
      </c>
      <c r="AK868" s="81">
        <v>2</v>
      </c>
      <c r="AL868" s="87" t="s">
        <v>1832</v>
      </c>
      <c r="AM868" s="81" t="s">
        <v>1881</v>
      </c>
      <c r="AN868" s="81" t="b">
        <v>0</v>
      </c>
      <c r="AO868" s="87" t="s">
        <v>1797</v>
      </c>
      <c r="AP868" s="81" t="s">
        <v>176</v>
      </c>
      <c r="AQ868" s="81">
        <v>0</v>
      </c>
      <c r="AR868" s="81">
        <v>0</v>
      </c>
      <c r="AS868" s="81"/>
      <c r="AT868" s="81"/>
      <c r="AU868" s="81"/>
      <c r="AV868" s="81"/>
      <c r="AW868" s="81"/>
      <c r="AX868" s="81"/>
      <c r="AY868" s="81"/>
      <c r="AZ868" s="81"/>
      <c r="BA868">
        <v>34</v>
      </c>
      <c r="BB868" s="80" t="str">
        <f>REPLACE(INDEX(GroupVertices[Group],MATCH(Edges[[#This Row],[Vertex 1]],GroupVertices[Vertex],0)),1,1,"")</f>
        <v>1</v>
      </c>
      <c r="BC868" s="80" t="str">
        <f>REPLACE(INDEX(GroupVertices[Group],MATCH(Edges[[#This Row],[Vertex 2]],GroupVertices[Vertex],0)),1,1,"")</f>
        <v>1</v>
      </c>
    </row>
    <row r="869" spans="1:55" ht="15">
      <c r="A869" s="66" t="s">
        <v>303</v>
      </c>
      <c r="B869" s="66" t="s">
        <v>303</v>
      </c>
      <c r="C869" s="67" t="s">
        <v>3315</v>
      </c>
      <c r="D869" s="68">
        <v>10</v>
      </c>
      <c r="E869" s="69" t="s">
        <v>136</v>
      </c>
      <c r="F869" s="70">
        <v>12</v>
      </c>
      <c r="G869" s="67"/>
      <c r="H869" s="71"/>
      <c r="I869" s="72"/>
      <c r="J869" s="72"/>
      <c r="K869" s="34"/>
      <c r="L869" s="79">
        <v>869</v>
      </c>
      <c r="M869" s="79"/>
      <c r="N869" s="74"/>
      <c r="O869" s="81" t="s">
        <v>176</v>
      </c>
      <c r="P869" s="83">
        <v>43650.31185185185</v>
      </c>
      <c r="Q869" s="81" t="s">
        <v>661</v>
      </c>
      <c r="R869" s="85" t="s">
        <v>679</v>
      </c>
      <c r="S869" s="81" t="s">
        <v>746</v>
      </c>
      <c r="T869" s="81" t="s">
        <v>834</v>
      </c>
      <c r="U869" s="81"/>
      <c r="V869" s="85" t="s">
        <v>974</v>
      </c>
      <c r="W869" s="83">
        <v>43650.31185185185</v>
      </c>
      <c r="X869" s="85" t="s">
        <v>1390</v>
      </c>
      <c r="Y869" s="81"/>
      <c r="Z869" s="81"/>
      <c r="AA869" s="87" t="s">
        <v>1798</v>
      </c>
      <c r="AB869" s="81"/>
      <c r="AC869" s="81" t="b">
        <v>0</v>
      </c>
      <c r="AD869" s="81">
        <v>7</v>
      </c>
      <c r="AE869" s="87" t="s">
        <v>1832</v>
      </c>
      <c r="AF869" s="81" t="b">
        <v>0</v>
      </c>
      <c r="AG869" s="81" t="s">
        <v>1864</v>
      </c>
      <c r="AH869" s="81"/>
      <c r="AI869" s="87" t="s">
        <v>1832</v>
      </c>
      <c r="AJ869" s="81" t="b">
        <v>0</v>
      </c>
      <c r="AK869" s="81">
        <v>3</v>
      </c>
      <c r="AL869" s="87" t="s">
        <v>1832</v>
      </c>
      <c r="AM869" s="81" t="s">
        <v>1881</v>
      </c>
      <c r="AN869" s="81" t="b">
        <v>0</v>
      </c>
      <c r="AO869" s="87" t="s">
        <v>1798</v>
      </c>
      <c r="AP869" s="81" t="s">
        <v>176</v>
      </c>
      <c r="AQ869" s="81">
        <v>0</v>
      </c>
      <c r="AR869" s="81">
        <v>0</v>
      </c>
      <c r="AS869" s="81"/>
      <c r="AT869" s="81"/>
      <c r="AU869" s="81"/>
      <c r="AV869" s="81"/>
      <c r="AW869" s="81"/>
      <c r="AX869" s="81"/>
      <c r="AY869" s="81"/>
      <c r="AZ869" s="81"/>
      <c r="BA869">
        <v>34</v>
      </c>
      <c r="BB869" s="80" t="str">
        <f>REPLACE(INDEX(GroupVertices[Group],MATCH(Edges[[#This Row],[Vertex 1]],GroupVertices[Vertex],0)),1,1,"")</f>
        <v>1</v>
      </c>
      <c r="BC869" s="80" t="str">
        <f>REPLACE(INDEX(GroupVertices[Group],MATCH(Edges[[#This Row],[Vertex 2]],GroupVertices[Vertex],0)),1,1,"")</f>
        <v>1</v>
      </c>
    </row>
    <row r="870" spans="1:55" ht="15">
      <c r="A870" s="66" t="s">
        <v>303</v>
      </c>
      <c r="B870" s="66" t="s">
        <v>303</v>
      </c>
      <c r="C870" s="67" t="s">
        <v>3315</v>
      </c>
      <c r="D870" s="68">
        <v>10</v>
      </c>
      <c r="E870" s="69" t="s">
        <v>136</v>
      </c>
      <c r="F870" s="70">
        <v>12</v>
      </c>
      <c r="G870" s="67"/>
      <c r="H870" s="71"/>
      <c r="I870" s="72"/>
      <c r="J870" s="72"/>
      <c r="K870" s="34"/>
      <c r="L870" s="79">
        <v>870</v>
      </c>
      <c r="M870" s="79"/>
      <c r="N870" s="74"/>
      <c r="O870" s="81" t="s">
        <v>176</v>
      </c>
      <c r="P870" s="83">
        <v>43650.624710648146</v>
      </c>
      <c r="Q870" s="81" t="s">
        <v>662</v>
      </c>
      <c r="R870" s="85" t="s">
        <v>679</v>
      </c>
      <c r="S870" s="81" t="s">
        <v>746</v>
      </c>
      <c r="T870" s="81" t="s">
        <v>833</v>
      </c>
      <c r="U870" s="81"/>
      <c r="V870" s="85" t="s">
        <v>974</v>
      </c>
      <c r="W870" s="83">
        <v>43650.624710648146</v>
      </c>
      <c r="X870" s="85" t="s">
        <v>1391</v>
      </c>
      <c r="Y870" s="81"/>
      <c r="Z870" s="81"/>
      <c r="AA870" s="87" t="s">
        <v>1799</v>
      </c>
      <c r="AB870" s="81"/>
      <c r="AC870" s="81" t="b">
        <v>0</v>
      </c>
      <c r="AD870" s="81">
        <v>1</v>
      </c>
      <c r="AE870" s="87" t="s">
        <v>1832</v>
      </c>
      <c r="AF870" s="81" t="b">
        <v>0</v>
      </c>
      <c r="AG870" s="81" t="s">
        <v>1864</v>
      </c>
      <c r="AH870" s="81"/>
      <c r="AI870" s="87" t="s">
        <v>1832</v>
      </c>
      <c r="AJ870" s="81" t="b">
        <v>0</v>
      </c>
      <c r="AK870" s="81">
        <v>2</v>
      </c>
      <c r="AL870" s="87" t="s">
        <v>1832</v>
      </c>
      <c r="AM870" s="81" t="s">
        <v>1879</v>
      </c>
      <c r="AN870" s="81" t="b">
        <v>0</v>
      </c>
      <c r="AO870" s="87" t="s">
        <v>1799</v>
      </c>
      <c r="AP870" s="81" t="s">
        <v>176</v>
      </c>
      <c r="AQ870" s="81">
        <v>0</v>
      </c>
      <c r="AR870" s="81">
        <v>0</v>
      </c>
      <c r="AS870" s="81"/>
      <c r="AT870" s="81"/>
      <c r="AU870" s="81"/>
      <c r="AV870" s="81"/>
      <c r="AW870" s="81"/>
      <c r="AX870" s="81"/>
      <c r="AY870" s="81"/>
      <c r="AZ870" s="81"/>
      <c r="BA870">
        <v>34</v>
      </c>
      <c r="BB870" s="80" t="str">
        <f>REPLACE(INDEX(GroupVertices[Group],MATCH(Edges[[#This Row],[Vertex 1]],GroupVertices[Vertex],0)),1,1,"")</f>
        <v>1</v>
      </c>
      <c r="BC870" s="80" t="str">
        <f>REPLACE(INDEX(GroupVertices[Group],MATCH(Edges[[#This Row],[Vertex 2]],GroupVertices[Vertex],0)),1,1,"")</f>
        <v>1</v>
      </c>
    </row>
    <row r="871" spans="1:55" ht="15">
      <c r="A871" s="66" t="s">
        <v>303</v>
      </c>
      <c r="B871" s="66" t="s">
        <v>303</v>
      </c>
      <c r="C871" s="67" t="s">
        <v>3315</v>
      </c>
      <c r="D871" s="68">
        <v>10</v>
      </c>
      <c r="E871" s="69" t="s">
        <v>136</v>
      </c>
      <c r="F871" s="70">
        <v>12</v>
      </c>
      <c r="G871" s="67"/>
      <c r="H871" s="71"/>
      <c r="I871" s="72"/>
      <c r="J871" s="72"/>
      <c r="K871" s="34"/>
      <c r="L871" s="79">
        <v>871</v>
      </c>
      <c r="M871" s="79"/>
      <c r="N871" s="74"/>
      <c r="O871" s="81" t="s">
        <v>176</v>
      </c>
      <c r="P871" s="83">
        <v>43650.738912037035</v>
      </c>
      <c r="Q871" s="81" t="s">
        <v>663</v>
      </c>
      <c r="R871" s="85" t="s">
        <v>698</v>
      </c>
      <c r="S871" s="81" t="s">
        <v>756</v>
      </c>
      <c r="T871" s="81" t="s">
        <v>816</v>
      </c>
      <c r="U871" s="85" t="s">
        <v>885</v>
      </c>
      <c r="V871" s="85" t="s">
        <v>885</v>
      </c>
      <c r="W871" s="83">
        <v>43650.738912037035</v>
      </c>
      <c r="X871" s="85" t="s">
        <v>1392</v>
      </c>
      <c r="Y871" s="81"/>
      <c r="Z871" s="81"/>
      <c r="AA871" s="87" t="s">
        <v>1800</v>
      </c>
      <c r="AB871" s="81"/>
      <c r="AC871" s="81" t="b">
        <v>0</v>
      </c>
      <c r="AD871" s="81">
        <v>5</v>
      </c>
      <c r="AE871" s="87" t="s">
        <v>1832</v>
      </c>
      <c r="AF871" s="81" t="b">
        <v>0</v>
      </c>
      <c r="AG871" s="81" t="s">
        <v>1864</v>
      </c>
      <c r="AH871" s="81"/>
      <c r="AI871" s="87" t="s">
        <v>1832</v>
      </c>
      <c r="AJ871" s="81" t="b">
        <v>0</v>
      </c>
      <c r="AK871" s="81">
        <v>2</v>
      </c>
      <c r="AL871" s="87" t="s">
        <v>1832</v>
      </c>
      <c r="AM871" s="81" t="s">
        <v>1881</v>
      </c>
      <c r="AN871" s="81" t="b">
        <v>0</v>
      </c>
      <c r="AO871" s="87" t="s">
        <v>1800</v>
      </c>
      <c r="AP871" s="81" t="s">
        <v>176</v>
      </c>
      <c r="AQ871" s="81">
        <v>0</v>
      </c>
      <c r="AR871" s="81">
        <v>0</v>
      </c>
      <c r="AS871" s="81"/>
      <c r="AT871" s="81"/>
      <c r="AU871" s="81"/>
      <c r="AV871" s="81"/>
      <c r="AW871" s="81"/>
      <c r="AX871" s="81"/>
      <c r="AY871" s="81"/>
      <c r="AZ871" s="81"/>
      <c r="BA871">
        <v>34</v>
      </c>
      <c r="BB871" s="80" t="str">
        <f>REPLACE(INDEX(GroupVertices[Group],MATCH(Edges[[#This Row],[Vertex 1]],GroupVertices[Vertex],0)),1,1,"")</f>
        <v>1</v>
      </c>
      <c r="BC871" s="80" t="str">
        <f>REPLACE(INDEX(GroupVertices[Group],MATCH(Edges[[#This Row],[Vertex 2]],GroupVertices[Vertex],0)),1,1,"")</f>
        <v>1</v>
      </c>
    </row>
    <row r="872" spans="1:55" ht="15">
      <c r="A872" s="66" t="s">
        <v>303</v>
      </c>
      <c r="B872" s="66" t="s">
        <v>303</v>
      </c>
      <c r="C872" s="67" t="s">
        <v>3315</v>
      </c>
      <c r="D872" s="68">
        <v>10</v>
      </c>
      <c r="E872" s="69" t="s">
        <v>136</v>
      </c>
      <c r="F872" s="70">
        <v>12</v>
      </c>
      <c r="G872" s="67"/>
      <c r="H872" s="71"/>
      <c r="I872" s="72"/>
      <c r="J872" s="72"/>
      <c r="K872" s="34"/>
      <c r="L872" s="79">
        <v>872</v>
      </c>
      <c r="M872" s="79"/>
      <c r="N872" s="74"/>
      <c r="O872" s="81" t="s">
        <v>176</v>
      </c>
      <c r="P872" s="83">
        <v>43650.81804398148</v>
      </c>
      <c r="Q872" s="81" t="s">
        <v>664</v>
      </c>
      <c r="R872" s="85" t="s">
        <v>679</v>
      </c>
      <c r="S872" s="81" t="s">
        <v>746</v>
      </c>
      <c r="T872" s="81" t="s">
        <v>816</v>
      </c>
      <c r="U872" s="81"/>
      <c r="V872" s="85" t="s">
        <v>974</v>
      </c>
      <c r="W872" s="83">
        <v>43650.81804398148</v>
      </c>
      <c r="X872" s="85" t="s">
        <v>1393</v>
      </c>
      <c r="Y872" s="81"/>
      <c r="Z872" s="81"/>
      <c r="AA872" s="87" t="s">
        <v>1801</v>
      </c>
      <c r="AB872" s="81"/>
      <c r="AC872" s="81" t="b">
        <v>0</v>
      </c>
      <c r="AD872" s="81">
        <v>2</v>
      </c>
      <c r="AE872" s="87" t="s">
        <v>1832</v>
      </c>
      <c r="AF872" s="81" t="b">
        <v>0</v>
      </c>
      <c r="AG872" s="81" t="s">
        <v>1864</v>
      </c>
      <c r="AH872" s="81"/>
      <c r="AI872" s="87" t="s">
        <v>1832</v>
      </c>
      <c r="AJ872" s="81" t="b">
        <v>0</v>
      </c>
      <c r="AK872" s="81">
        <v>2</v>
      </c>
      <c r="AL872" s="87" t="s">
        <v>1832</v>
      </c>
      <c r="AM872" s="81" t="s">
        <v>1879</v>
      </c>
      <c r="AN872" s="81" t="b">
        <v>0</v>
      </c>
      <c r="AO872" s="87" t="s">
        <v>1801</v>
      </c>
      <c r="AP872" s="81" t="s">
        <v>176</v>
      </c>
      <c r="AQ872" s="81">
        <v>0</v>
      </c>
      <c r="AR872" s="81">
        <v>0</v>
      </c>
      <c r="AS872" s="81"/>
      <c r="AT872" s="81"/>
      <c r="AU872" s="81"/>
      <c r="AV872" s="81"/>
      <c r="AW872" s="81"/>
      <c r="AX872" s="81"/>
      <c r="AY872" s="81"/>
      <c r="AZ872" s="81"/>
      <c r="BA872">
        <v>34</v>
      </c>
      <c r="BB872" s="80" t="str">
        <f>REPLACE(INDEX(GroupVertices[Group],MATCH(Edges[[#This Row],[Vertex 1]],GroupVertices[Vertex],0)),1,1,"")</f>
        <v>1</v>
      </c>
      <c r="BC872" s="80" t="str">
        <f>REPLACE(INDEX(GroupVertices[Group],MATCH(Edges[[#This Row],[Vertex 2]],GroupVertices[Vertex],0)),1,1,"")</f>
        <v>1</v>
      </c>
    </row>
    <row r="873" spans="1:55" ht="15">
      <c r="A873" s="66" t="s">
        <v>303</v>
      </c>
      <c r="B873" s="66" t="s">
        <v>303</v>
      </c>
      <c r="C873" s="67" t="s">
        <v>3315</v>
      </c>
      <c r="D873" s="68">
        <v>10</v>
      </c>
      <c r="E873" s="69" t="s">
        <v>136</v>
      </c>
      <c r="F873" s="70">
        <v>12</v>
      </c>
      <c r="G873" s="67"/>
      <c r="H873" s="71"/>
      <c r="I873" s="72"/>
      <c r="J873" s="72"/>
      <c r="K873" s="34"/>
      <c r="L873" s="79">
        <v>873</v>
      </c>
      <c r="M873" s="79"/>
      <c r="N873" s="74"/>
      <c r="O873" s="81" t="s">
        <v>176</v>
      </c>
      <c r="P873" s="83">
        <v>43650.898310185185</v>
      </c>
      <c r="Q873" s="81" t="s">
        <v>665</v>
      </c>
      <c r="R873" s="85" t="s">
        <v>679</v>
      </c>
      <c r="S873" s="81" t="s">
        <v>746</v>
      </c>
      <c r="T873" s="81" t="s">
        <v>818</v>
      </c>
      <c r="U873" s="81"/>
      <c r="V873" s="85" t="s">
        <v>974</v>
      </c>
      <c r="W873" s="83">
        <v>43650.898310185185</v>
      </c>
      <c r="X873" s="85" t="s">
        <v>1394</v>
      </c>
      <c r="Y873" s="81"/>
      <c r="Z873" s="81"/>
      <c r="AA873" s="87" t="s">
        <v>1802</v>
      </c>
      <c r="AB873" s="81"/>
      <c r="AC873" s="81" t="b">
        <v>0</v>
      </c>
      <c r="AD873" s="81">
        <v>14</v>
      </c>
      <c r="AE873" s="87" t="s">
        <v>1832</v>
      </c>
      <c r="AF873" s="81" t="b">
        <v>0</v>
      </c>
      <c r="AG873" s="81" t="s">
        <v>1864</v>
      </c>
      <c r="AH873" s="81"/>
      <c r="AI873" s="87" t="s">
        <v>1832</v>
      </c>
      <c r="AJ873" s="81" t="b">
        <v>0</v>
      </c>
      <c r="AK873" s="81">
        <v>4</v>
      </c>
      <c r="AL873" s="87" t="s">
        <v>1832</v>
      </c>
      <c r="AM873" s="81" t="s">
        <v>1881</v>
      </c>
      <c r="AN873" s="81" t="b">
        <v>0</v>
      </c>
      <c r="AO873" s="87" t="s">
        <v>1802</v>
      </c>
      <c r="AP873" s="81" t="s">
        <v>176</v>
      </c>
      <c r="AQ873" s="81">
        <v>0</v>
      </c>
      <c r="AR873" s="81">
        <v>0</v>
      </c>
      <c r="AS873" s="81"/>
      <c r="AT873" s="81"/>
      <c r="AU873" s="81"/>
      <c r="AV873" s="81"/>
      <c r="AW873" s="81"/>
      <c r="AX873" s="81"/>
      <c r="AY873" s="81"/>
      <c r="AZ873" s="81"/>
      <c r="BA873">
        <v>34</v>
      </c>
      <c r="BB873" s="80" t="str">
        <f>REPLACE(INDEX(GroupVertices[Group],MATCH(Edges[[#This Row],[Vertex 1]],GroupVertices[Vertex],0)),1,1,"")</f>
        <v>1</v>
      </c>
      <c r="BC873" s="80" t="str">
        <f>REPLACE(INDEX(GroupVertices[Group],MATCH(Edges[[#This Row],[Vertex 2]],GroupVertices[Vertex],0)),1,1,"")</f>
        <v>1</v>
      </c>
    </row>
    <row r="874" spans="1:55" ht="15">
      <c r="A874" s="66" t="s">
        <v>303</v>
      </c>
      <c r="B874" s="66" t="s">
        <v>303</v>
      </c>
      <c r="C874" s="67" t="s">
        <v>3315</v>
      </c>
      <c r="D874" s="68">
        <v>10</v>
      </c>
      <c r="E874" s="69" t="s">
        <v>136</v>
      </c>
      <c r="F874" s="70">
        <v>12</v>
      </c>
      <c r="G874" s="67"/>
      <c r="H874" s="71"/>
      <c r="I874" s="72"/>
      <c r="J874" s="72"/>
      <c r="K874" s="34"/>
      <c r="L874" s="79">
        <v>874</v>
      </c>
      <c r="M874" s="79"/>
      <c r="N874" s="74"/>
      <c r="O874" s="81" t="s">
        <v>176</v>
      </c>
      <c r="P874" s="83">
        <v>43651.40590277778</v>
      </c>
      <c r="Q874" s="81" t="s">
        <v>665</v>
      </c>
      <c r="R874" s="85" t="s">
        <v>679</v>
      </c>
      <c r="S874" s="81" t="s">
        <v>746</v>
      </c>
      <c r="T874" s="81" t="s">
        <v>818</v>
      </c>
      <c r="U874" s="81"/>
      <c r="V874" s="85" t="s">
        <v>974</v>
      </c>
      <c r="W874" s="83">
        <v>43651.40590277778</v>
      </c>
      <c r="X874" s="85" t="s">
        <v>1395</v>
      </c>
      <c r="Y874" s="81"/>
      <c r="Z874" s="81"/>
      <c r="AA874" s="87" t="s">
        <v>1803</v>
      </c>
      <c r="AB874" s="81"/>
      <c r="AC874" s="81" t="b">
        <v>0</v>
      </c>
      <c r="AD874" s="81">
        <v>8</v>
      </c>
      <c r="AE874" s="87" t="s">
        <v>1832</v>
      </c>
      <c r="AF874" s="81" t="b">
        <v>0</v>
      </c>
      <c r="AG874" s="81" t="s">
        <v>1864</v>
      </c>
      <c r="AH874" s="81"/>
      <c r="AI874" s="87" t="s">
        <v>1832</v>
      </c>
      <c r="AJ874" s="81" t="b">
        <v>0</v>
      </c>
      <c r="AK874" s="81">
        <v>2</v>
      </c>
      <c r="AL874" s="87" t="s">
        <v>1832</v>
      </c>
      <c r="AM874" s="81" t="s">
        <v>1881</v>
      </c>
      <c r="AN874" s="81" t="b">
        <v>0</v>
      </c>
      <c r="AO874" s="87" t="s">
        <v>1803</v>
      </c>
      <c r="AP874" s="81" t="s">
        <v>176</v>
      </c>
      <c r="AQ874" s="81">
        <v>0</v>
      </c>
      <c r="AR874" s="81">
        <v>0</v>
      </c>
      <c r="AS874" s="81"/>
      <c r="AT874" s="81"/>
      <c r="AU874" s="81"/>
      <c r="AV874" s="81"/>
      <c r="AW874" s="81"/>
      <c r="AX874" s="81"/>
      <c r="AY874" s="81"/>
      <c r="AZ874" s="81"/>
      <c r="BA874">
        <v>34</v>
      </c>
      <c r="BB874" s="80" t="str">
        <f>REPLACE(INDEX(GroupVertices[Group],MATCH(Edges[[#This Row],[Vertex 1]],GroupVertices[Vertex],0)),1,1,"")</f>
        <v>1</v>
      </c>
      <c r="BC874" s="80" t="str">
        <f>REPLACE(INDEX(GroupVertices[Group],MATCH(Edges[[#This Row],[Vertex 2]],GroupVertices[Vertex],0)),1,1,"")</f>
        <v>1</v>
      </c>
    </row>
    <row r="875" spans="1:55" ht="15">
      <c r="A875" s="66" t="s">
        <v>303</v>
      </c>
      <c r="B875" s="66" t="s">
        <v>303</v>
      </c>
      <c r="C875" s="67" t="s">
        <v>3315</v>
      </c>
      <c r="D875" s="68">
        <v>10</v>
      </c>
      <c r="E875" s="69" t="s">
        <v>136</v>
      </c>
      <c r="F875" s="70">
        <v>12</v>
      </c>
      <c r="G875" s="67"/>
      <c r="H875" s="71"/>
      <c r="I875" s="72"/>
      <c r="J875" s="72"/>
      <c r="K875" s="34"/>
      <c r="L875" s="79">
        <v>875</v>
      </c>
      <c r="M875" s="79"/>
      <c r="N875" s="74"/>
      <c r="O875" s="81" t="s">
        <v>176</v>
      </c>
      <c r="P875" s="83">
        <v>43651.85563657407</v>
      </c>
      <c r="Q875" s="81" t="s">
        <v>666</v>
      </c>
      <c r="R875" s="85" t="s">
        <v>679</v>
      </c>
      <c r="S875" s="81" t="s">
        <v>746</v>
      </c>
      <c r="T875" s="81" t="s">
        <v>818</v>
      </c>
      <c r="U875" s="81"/>
      <c r="V875" s="85" t="s">
        <v>974</v>
      </c>
      <c r="W875" s="83">
        <v>43651.85563657407</v>
      </c>
      <c r="X875" s="85" t="s">
        <v>1396</v>
      </c>
      <c r="Y875" s="81"/>
      <c r="Z875" s="81"/>
      <c r="AA875" s="87" t="s">
        <v>1804</v>
      </c>
      <c r="AB875" s="81"/>
      <c r="AC875" s="81" t="b">
        <v>0</v>
      </c>
      <c r="AD875" s="81">
        <v>4</v>
      </c>
      <c r="AE875" s="87" t="s">
        <v>1832</v>
      </c>
      <c r="AF875" s="81" t="b">
        <v>0</v>
      </c>
      <c r="AG875" s="81" t="s">
        <v>1864</v>
      </c>
      <c r="AH875" s="81"/>
      <c r="AI875" s="87" t="s">
        <v>1832</v>
      </c>
      <c r="AJ875" s="81" t="b">
        <v>0</v>
      </c>
      <c r="AK875" s="81">
        <v>1</v>
      </c>
      <c r="AL875" s="87" t="s">
        <v>1832</v>
      </c>
      <c r="AM875" s="81" t="s">
        <v>1881</v>
      </c>
      <c r="AN875" s="81" t="b">
        <v>0</v>
      </c>
      <c r="AO875" s="87" t="s">
        <v>1804</v>
      </c>
      <c r="AP875" s="81" t="s">
        <v>176</v>
      </c>
      <c r="AQ875" s="81">
        <v>0</v>
      </c>
      <c r="AR875" s="81">
        <v>0</v>
      </c>
      <c r="AS875" s="81"/>
      <c r="AT875" s="81"/>
      <c r="AU875" s="81"/>
      <c r="AV875" s="81"/>
      <c r="AW875" s="81"/>
      <c r="AX875" s="81"/>
      <c r="AY875" s="81"/>
      <c r="AZ875" s="81"/>
      <c r="BA875">
        <v>34</v>
      </c>
      <c r="BB875" s="80" t="str">
        <f>REPLACE(INDEX(GroupVertices[Group],MATCH(Edges[[#This Row],[Vertex 1]],GroupVertices[Vertex],0)),1,1,"")</f>
        <v>1</v>
      </c>
      <c r="BC875" s="80" t="str">
        <f>REPLACE(INDEX(GroupVertices[Group],MATCH(Edges[[#This Row],[Vertex 2]],GroupVertices[Vertex],0)),1,1,"")</f>
        <v>1</v>
      </c>
    </row>
    <row r="876" spans="1:55" ht="15">
      <c r="A876" s="66" t="s">
        <v>303</v>
      </c>
      <c r="B876" s="66" t="s">
        <v>303</v>
      </c>
      <c r="C876" s="67" t="s">
        <v>3315</v>
      </c>
      <c r="D876" s="68">
        <v>10</v>
      </c>
      <c r="E876" s="69" t="s">
        <v>136</v>
      </c>
      <c r="F876" s="70">
        <v>12</v>
      </c>
      <c r="G876" s="67"/>
      <c r="H876" s="71"/>
      <c r="I876" s="72"/>
      <c r="J876" s="72"/>
      <c r="K876" s="34"/>
      <c r="L876" s="79">
        <v>876</v>
      </c>
      <c r="M876" s="79"/>
      <c r="N876" s="74"/>
      <c r="O876" s="81" t="s">
        <v>176</v>
      </c>
      <c r="P876" s="83">
        <v>43652.38663194444</v>
      </c>
      <c r="Q876" s="81" t="s">
        <v>666</v>
      </c>
      <c r="R876" s="85" t="s">
        <v>679</v>
      </c>
      <c r="S876" s="81" t="s">
        <v>746</v>
      </c>
      <c r="T876" s="81" t="s">
        <v>818</v>
      </c>
      <c r="U876" s="81"/>
      <c r="V876" s="85" t="s">
        <v>974</v>
      </c>
      <c r="W876" s="83">
        <v>43652.38663194444</v>
      </c>
      <c r="X876" s="85" t="s">
        <v>1397</v>
      </c>
      <c r="Y876" s="81"/>
      <c r="Z876" s="81"/>
      <c r="AA876" s="87" t="s">
        <v>1805</v>
      </c>
      <c r="AB876" s="81"/>
      <c r="AC876" s="81" t="b">
        <v>0</v>
      </c>
      <c r="AD876" s="81">
        <v>16</v>
      </c>
      <c r="AE876" s="87" t="s">
        <v>1832</v>
      </c>
      <c r="AF876" s="81" t="b">
        <v>0</v>
      </c>
      <c r="AG876" s="81" t="s">
        <v>1864</v>
      </c>
      <c r="AH876" s="81"/>
      <c r="AI876" s="87" t="s">
        <v>1832</v>
      </c>
      <c r="AJ876" s="81" t="b">
        <v>0</v>
      </c>
      <c r="AK876" s="81">
        <v>7</v>
      </c>
      <c r="AL876" s="87" t="s">
        <v>1832</v>
      </c>
      <c r="AM876" s="81" t="s">
        <v>1881</v>
      </c>
      <c r="AN876" s="81" t="b">
        <v>0</v>
      </c>
      <c r="AO876" s="87" t="s">
        <v>1805</v>
      </c>
      <c r="AP876" s="81" t="s">
        <v>176</v>
      </c>
      <c r="AQ876" s="81">
        <v>0</v>
      </c>
      <c r="AR876" s="81">
        <v>0</v>
      </c>
      <c r="AS876" s="81"/>
      <c r="AT876" s="81"/>
      <c r="AU876" s="81"/>
      <c r="AV876" s="81"/>
      <c r="AW876" s="81"/>
      <c r="AX876" s="81"/>
      <c r="AY876" s="81"/>
      <c r="AZ876" s="81"/>
      <c r="BA876">
        <v>34</v>
      </c>
      <c r="BB876" s="80" t="str">
        <f>REPLACE(INDEX(GroupVertices[Group],MATCH(Edges[[#This Row],[Vertex 1]],GroupVertices[Vertex],0)),1,1,"")</f>
        <v>1</v>
      </c>
      <c r="BC876" s="80" t="str">
        <f>REPLACE(INDEX(GroupVertices[Group],MATCH(Edges[[#This Row],[Vertex 2]],GroupVertices[Vertex],0)),1,1,"")</f>
        <v>1</v>
      </c>
    </row>
    <row r="877" spans="1:55" ht="15">
      <c r="A877" s="66" t="s">
        <v>303</v>
      </c>
      <c r="B877" s="66" t="s">
        <v>303</v>
      </c>
      <c r="C877" s="67" t="s">
        <v>3315</v>
      </c>
      <c r="D877" s="68">
        <v>10</v>
      </c>
      <c r="E877" s="69" t="s">
        <v>136</v>
      </c>
      <c r="F877" s="70">
        <v>12</v>
      </c>
      <c r="G877" s="67"/>
      <c r="H877" s="71"/>
      <c r="I877" s="72"/>
      <c r="J877" s="72"/>
      <c r="K877" s="34"/>
      <c r="L877" s="79">
        <v>877</v>
      </c>
      <c r="M877" s="79"/>
      <c r="N877" s="74"/>
      <c r="O877" s="81" t="s">
        <v>176</v>
      </c>
      <c r="P877" s="83">
        <v>43652.58149305556</v>
      </c>
      <c r="Q877" s="81" t="s">
        <v>667</v>
      </c>
      <c r="R877" s="85" t="s">
        <v>679</v>
      </c>
      <c r="S877" s="81" t="s">
        <v>746</v>
      </c>
      <c r="T877" s="81" t="s">
        <v>835</v>
      </c>
      <c r="U877" s="81"/>
      <c r="V877" s="85" t="s">
        <v>974</v>
      </c>
      <c r="W877" s="83">
        <v>43652.58149305556</v>
      </c>
      <c r="X877" s="85" t="s">
        <v>1398</v>
      </c>
      <c r="Y877" s="81"/>
      <c r="Z877" s="81"/>
      <c r="AA877" s="87" t="s">
        <v>1806</v>
      </c>
      <c r="AB877" s="81"/>
      <c r="AC877" s="81" t="b">
        <v>0</v>
      </c>
      <c r="AD877" s="81">
        <v>7</v>
      </c>
      <c r="AE877" s="87" t="s">
        <v>1832</v>
      </c>
      <c r="AF877" s="81" t="b">
        <v>0</v>
      </c>
      <c r="AG877" s="81" t="s">
        <v>1864</v>
      </c>
      <c r="AH877" s="81"/>
      <c r="AI877" s="87" t="s">
        <v>1832</v>
      </c>
      <c r="AJ877" s="81" t="b">
        <v>0</v>
      </c>
      <c r="AK877" s="81">
        <v>3</v>
      </c>
      <c r="AL877" s="87" t="s">
        <v>1832</v>
      </c>
      <c r="AM877" s="81" t="s">
        <v>1879</v>
      </c>
      <c r="AN877" s="81" t="b">
        <v>0</v>
      </c>
      <c r="AO877" s="87" t="s">
        <v>1806</v>
      </c>
      <c r="AP877" s="81" t="s">
        <v>176</v>
      </c>
      <c r="AQ877" s="81">
        <v>0</v>
      </c>
      <c r="AR877" s="81">
        <v>0</v>
      </c>
      <c r="AS877" s="81"/>
      <c r="AT877" s="81"/>
      <c r="AU877" s="81"/>
      <c r="AV877" s="81"/>
      <c r="AW877" s="81"/>
      <c r="AX877" s="81"/>
      <c r="AY877" s="81"/>
      <c r="AZ877" s="81"/>
      <c r="BA877">
        <v>34</v>
      </c>
      <c r="BB877" s="80" t="str">
        <f>REPLACE(INDEX(GroupVertices[Group],MATCH(Edges[[#This Row],[Vertex 1]],GroupVertices[Vertex],0)),1,1,"")</f>
        <v>1</v>
      </c>
      <c r="BC877" s="80" t="str">
        <f>REPLACE(INDEX(GroupVertices[Group],MATCH(Edges[[#This Row],[Vertex 2]],GroupVertices[Vertex],0)),1,1,"")</f>
        <v>1</v>
      </c>
    </row>
    <row r="878" spans="1:55" ht="15">
      <c r="A878" s="66" t="s">
        <v>303</v>
      </c>
      <c r="B878" s="66" t="s">
        <v>303</v>
      </c>
      <c r="C878" s="67" t="s">
        <v>3315</v>
      </c>
      <c r="D878" s="68">
        <v>10</v>
      </c>
      <c r="E878" s="69" t="s">
        <v>136</v>
      </c>
      <c r="F878" s="70">
        <v>12</v>
      </c>
      <c r="G878" s="67"/>
      <c r="H878" s="71"/>
      <c r="I878" s="72"/>
      <c r="J878" s="72"/>
      <c r="K878" s="34"/>
      <c r="L878" s="79">
        <v>878</v>
      </c>
      <c r="M878" s="79"/>
      <c r="N878" s="74"/>
      <c r="O878" s="81" t="s">
        <v>176</v>
      </c>
      <c r="P878" s="83">
        <v>43652.660046296296</v>
      </c>
      <c r="Q878" s="81" t="s">
        <v>667</v>
      </c>
      <c r="R878" s="85" t="s">
        <v>679</v>
      </c>
      <c r="S878" s="81" t="s">
        <v>746</v>
      </c>
      <c r="T878" s="81" t="s">
        <v>835</v>
      </c>
      <c r="U878" s="81"/>
      <c r="V878" s="85" t="s">
        <v>974</v>
      </c>
      <c r="W878" s="83">
        <v>43652.660046296296</v>
      </c>
      <c r="X878" s="85" t="s">
        <v>1399</v>
      </c>
      <c r="Y878" s="81"/>
      <c r="Z878" s="81"/>
      <c r="AA878" s="87" t="s">
        <v>1807</v>
      </c>
      <c r="AB878" s="81"/>
      <c r="AC878" s="81" t="b">
        <v>0</v>
      </c>
      <c r="AD878" s="81">
        <v>3</v>
      </c>
      <c r="AE878" s="87" t="s">
        <v>1832</v>
      </c>
      <c r="AF878" s="81" t="b">
        <v>0</v>
      </c>
      <c r="AG878" s="81" t="s">
        <v>1864</v>
      </c>
      <c r="AH878" s="81"/>
      <c r="AI878" s="87" t="s">
        <v>1832</v>
      </c>
      <c r="AJ878" s="81" t="b">
        <v>0</v>
      </c>
      <c r="AK878" s="81">
        <v>1</v>
      </c>
      <c r="AL878" s="87" t="s">
        <v>1832</v>
      </c>
      <c r="AM878" s="81" t="s">
        <v>1881</v>
      </c>
      <c r="AN878" s="81" t="b">
        <v>0</v>
      </c>
      <c r="AO878" s="87" t="s">
        <v>1807</v>
      </c>
      <c r="AP878" s="81" t="s">
        <v>176</v>
      </c>
      <c r="AQ878" s="81">
        <v>0</v>
      </c>
      <c r="AR878" s="81">
        <v>0</v>
      </c>
      <c r="AS878" s="81"/>
      <c r="AT878" s="81"/>
      <c r="AU878" s="81"/>
      <c r="AV878" s="81"/>
      <c r="AW878" s="81"/>
      <c r="AX878" s="81"/>
      <c r="AY878" s="81"/>
      <c r="AZ878" s="81"/>
      <c r="BA878">
        <v>34</v>
      </c>
      <c r="BB878" s="80" t="str">
        <f>REPLACE(INDEX(GroupVertices[Group],MATCH(Edges[[#This Row],[Vertex 1]],GroupVertices[Vertex],0)),1,1,"")</f>
        <v>1</v>
      </c>
      <c r="BC878" s="80" t="str">
        <f>REPLACE(INDEX(GroupVertices[Group],MATCH(Edges[[#This Row],[Vertex 2]],GroupVertices[Vertex],0)),1,1,"")</f>
        <v>1</v>
      </c>
    </row>
    <row r="879" spans="1:55" ht="15">
      <c r="A879" s="66" t="s">
        <v>303</v>
      </c>
      <c r="B879" s="66" t="s">
        <v>303</v>
      </c>
      <c r="C879" s="67" t="s">
        <v>3315</v>
      </c>
      <c r="D879" s="68">
        <v>10</v>
      </c>
      <c r="E879" s="69" t="s">
        <v>136</v>
      </c>
      <c r="F879" s="70">
        <v>12</v>
      </c>
      <c r="G879" s="67"/>
      <c r="H879" s="71"/>
      <c r="I879" s="72"/>
      <c r="J879" s="72"/>
      <c r="K879" s="34"/>
      <c r="L879" s="79">
        <v>879</v>
      </c>
      <c r="M879" s="79"/>
      <c r="N879" s="74"/>
      <c r="O879" s="81" t="s">
        <v>176</v>
      </c>
      <c r="P879" s="83">
        <v>43653.419340277775</v>
      </c>
      <c r="Q879" s="81" t="s">
        <v>667</v>
      </c>
      <c r="R879" s="85" t="s">
        <v>679</v>
      </c>
      <c r="S879" s="81" t="s">
        <v>746</v>
      </c>
      <c r="T879" s="81" t="s">
        <v>835</v>
      </c>
      <c r="U879" s="81"/>
      <c r="V879" s="85" t="s">
        <v>974</v>
      </c>
      <c r="W879" s="83">
        <v>43653.419340277775</v>
      </c>
      <c r="X879" s="85" t="s">
        <v>1400</v>
      </c>
      <c r="Y879" s="81"/>
      <c r="Z879" s="81"/>
      <c r="AA879" s="87" t="s">
        <v>1808</v>
      </c>
      <c r="AB879" s="81"/>
      <c r="AC879" s="81" t="b">
        <v>0</v>
      </c>
      <c r="AD879" s="81">
        <v>6</v>
      </c>
      <c r="AE879" s="87" t="s">
        <v>1832</v>
      </c>
      <c r="AF879" s="81" t="b">
        <v>0</v>
      </c>
      <c r="AG879" s="81" t="s">
        <v>1864</v>
      </c>
      <c r="AH879" s="81"/>
      <c r="AI879" s="87" t="s">
        <v>1832</v>
      </c>
      <c r="AJ879" s="81" t="b">
        <v>0</v>
      </c>
      <c r="AK879" s="81">
        <v>1</v>
      </c>
      <c r="AL879" s="87" t="s">
        <v>1832</v>
      </c>
      <c r="AM879" s="81" t="s">
        <v>1881</v>
      </c>
      <c r="AN879" s="81" t="b">
        <v>0</v>
      </c>
      <c r="AO879" s="87" t="s">
        <v>1808</v>
      </c>
      <c r="AP879" s="81" t="s">
        <v>176</v>
      </c>
      <c r="AQ879" s="81">
        <v>0</v>
      </c>
      <c r="AR879" s="81">
        <v>0</v>
      </c>
      <c r="AS879" s="81"/>
      <c r="AT879" s="81"/>
      <c r="AU879" s="81"/>
      <c r="AV879" s="81"/>
      <c r="AW879" s="81"/>
      <c r="AX879" s="81"/>
      <c r="AY879" s="81"/>
      <c r="AZ879" s="81"/>
      <c r="BA879">
        <v>34</v>
      </c>
      <c r="BB879" s="80" t="str">
        <f>REPLACE(INDEX(GroupVertices[Group],MATCH(Edges[[#This Row],[Vertex 1]],GroupVertices[Vertex],0)),1,1,"")</f>
        <v>1</v>
      </c>
      <c r="BC879" s="80" t="str">
        <f>REPLACE(INDEX(GroupVertices[Group],MATCH(Edges[[#This Row],[Vertex 2]],GroupVertices[Vertex],0)),1,1,"")</f>
        <v>1</v>
      </c>
    </row>
    <row r="880" spans="1:55" ht="15">
      <c r="A880" s="66" t="s">
        <v>303</v>
      </c>
      <c r="B880" s="66" t="s">
        <v>303</v>
      </c>
      <c r="C880" s="67" t="s">
        <v>3315</v>
      </c>
      <c r="D880" s="68">
        <v>10</v>
      </c>
      <c r="E880" s="69" t="s">
        <v>136</v>
      </c>
      <c r="F880" s="70">
        <v>12</v>
      </c>
      <c r="G880" s="67"/>
      <c r="H880" s="71"/>
      <c r="I880" s="72"/>
      <c r="J880" s="72"/>
      <c r="K880" s="34"/>
      <c r="L880" s="79">
        <v>880</v>
      </c>
      <c r="M880" s="79"/>
      <c r="N880" s="74"/>
      <c r="O880" s="81" t="s">
        <v>176</v>
      </c>
      <c r="P880" s="83">
        <v>43653.570555555554</v>
      </c>
      <c r="Q880" s="81" t="s">
        <v>668</v>
      </c>
      <c r="R880" s="85" t="s">
        <v>723</v>
      </c>
      <c r="S880" s="81" t="s">
        <v>746</v>
      </c>
      <c r="T880" s="81" t="s">
        <v>818</v>
      </c>
      <c r="U880" s="81"/>
      <c r="V880" s="85" t="s">
        <v>974</v>
      </c>
      <c r="W880" s="83">
        <v>43653.570555555554</v>
      </c>
      <c r="X880" s="85" t="s">
        <v>1401</v>
      </c>
      <c r="Y880" s="81"/>
      <c r="Z880" s="81"/>
      <c r="AA880" s="87" t="s">
        <v>1809</v>
      </c>
      <c r="AB880" s="81"/>
      <c r="AC880" s="81" t="b">
        <v>0</v>
      </c>
      <c r="AD880" s="81">
        <v>5</v>
      </c>
      <c r="AE880" s="87" t="s">
        <v>1832</v>
      </c>
      <c r="AF880" s="81" t="b">
        <v>0</v>
      </c>
      <c r="AG880" s="81" t="s">
        <v>1864</v>
      </c>
      <c r="AH880" s="81"/>
      <c r="AI880" s="87" t="s">
        <v>1832</v>
      </c>
      <c r="AJ880" s="81" t="b">
        <v>0</v>
      </c>
      <c r="AK880" s="81">
        <v>1</v>
      </c>
      <c r="AL880" s="87" t="s">
        <v>1832</v>
      </c>
      <c r="AM880" s="81" t="s">
        <v>1879</v>
      </c>
      <c r="AN880" s="81" t="b">
        <v>0</v>
      </c>
      <c r="AO880" s="87" t="s">
        <v>1809</v>
      </c>
      <c r="AP880" s="81" t="s">
        <v>176</v>
      </c>
      <c r="AQ880" s="81">
        <v>0</v>
      </c>
      <c r="AR880" s="81">
        <v>0</v>
      </c>
      <c r="AS880" s="81"/>
      <c r="AT880" s="81"/>
      <c r="AU880" s="81"/>
      <c r="AV880" s="81"/>
      <c r="AW880" s="81"/>
      <c r="AX880" s="81"/>
      <c r="AY880" s="81"/>
      <c r="AZ880" s="81"/>
      <c r="BA880">
        <v>34</v>
      </c>
      <c r="BB880" s="80" t="str">
        <f>REPLACE(INDEX(GroupVertices[Group],MATCH(Edges[[#This Row],[Vertex 1]],GroupVertices[Vertex],0)),1,1,"")</f>
        <v>1</v>
      </c>
      <c r="BC880" s="80" t="str">
        <f>REPLACE(INDEX(GroupVertices[Group],MATCH(Edges[[#This Row],[Vertex 2]],GroupVertices[Vertex],0)),1,1,"")</f>
        <v>1</v>
      </c>
    </row>
    <row r="881" spans="1:55" ht="15">
      <c r="A881" s="66" t="s">
        <v>303</v>
      </c>
      <c r="B881" s="66" t="s">
        <v>303</v>
      </c>
      <c r="C881" s="67" t="s">
        <v>3315</v>
      </c>
      <c r="D881" s="68">
        <v>10</v>
      </c>
      <c r="E881" s="69" t="s">
        <v>136</v>
      </c>
      <c r="F881" s="70">
        <v>12</v>
      </c>
      <c r="G881" s="67"/>
      <c r="H881" s="71"/>
      <c r="I881" s="72"/>
      <c r="J881" s="72"/>
      <c r="K881" s="34"/>
      <c r="L881" s="79">
        <v>881</v>
      </c>
      <c r="M881" s="79"/>
      <c r="N881" s="74"/>
      <c r="O881" s="81" t="s">
        <v>176</v>
      </c>
      <c r="P881" s="83">
        <v>43653.804293981484</v>
      </c>
      <c r="Q881" s="81" t="s">
        <v>666</v>
      </c>
      <c r="R881" s="85" t="s">
        <v>679</v>
      </c>
      <c r="S881" s="81" t="s">
        <v>746</v>
      </c>
      <c r="T881" s="81" t="s">
        <v>818</v>
      </c>
      <c r="U881" s="81"/>
      <c r="V881" s="85" t="s">
        <v>974</v>
      </c>
      <c r="W881" s="83">
        <v>43653.804293981484</v>
      </c>
      <c r="X881" s="85" t="s">
        <v>1402</v>
      </c>
      <c r="Y881" s="81"/>
      <c r="Z881" s="81"/>
      <c r="AA881" s="87" t="s">
        <v>1810</v>
      </c>
      <c r="AB881" s="81"/>
      <c r="AC881" s="81" t="b">
        <v>0</v>
      </c>
      <c r="AD881" s="81">
        <v>1</v>
      </c>
      <c r="AE881" s="87" t="s">
        <v>1832</v>
      </c>
      <c r="AF881" s="81" t="b">
        <v>0</v>
      </c>
      <c r="AG881" s="81" t="s">
        <v>1864</v>
      </c>
      <c r="AH881" s="81"/>
      <c r="AI881" s="87" t="s">
        <v>1832</v>
      </c>
      <c r="AJ881" s="81" t="b">
        <v>0</v>
      </c>
      <c r="AK881" s="81">
        <v>1</v>
      </c>
      <c r="AL881" s="87" t="s">
        <v>1832</v>
      </c>
      <c r="AM881" s="81" t="s">
        <v>1881</v>
      </c>
      <c r="AN881" s="81" t="b">
        <v>0</v>
      </c>
      <c r="AO881" s="87" t="s">
        <v>1810</v>
      </c>
      <c r="AP881" s="81" t="s">
        <v>176</v>
      </c>
      <c r="AQ881" s="81">
        <v>0</v>
      </c>
      <c r="AR881" s="81">
        <v>0</v>
      </c>
      <c r="AS881" s="81"/>
      <c r="AT881" s="81"/>
      <c r="AU881" s="81"/>
      <c r="AV881" s="81"/>
      <c r="AW881" s="81"/>
      <c r="AX881" s="81"/>
      <c r="AY881" s="81"/>
      <c r="AZ881" s="81"/>
      <c r="BA881">
        <v>34</v>
      </c>
      <c r="BB881" s="80" t="str">
        <f>REPLACE(INDEX(GroupVertices[Group],MATCH(Edges[[#This Row],[Vertex 1]],GroupVertices[Vertex],0)),1,1,"")</f>
        <v>1</v>
      </c>
      <c r="BC881" s="80" t="str">
        <f>REPLACE(INDEX(GroupVertices[Group],MATCH(Edges[[#This Row],[Vertex 2]],GroupVertices[Vertex],0)),1,1,"")</f>
        <v>1</v>
      </c>
    </row>
    <row r="882" spans="1:55" ht="15">
      <c r="A882" s="66" t="s">
        <v>303</v>
      </c>
      <c r="B882" s="66" t="s">
        <v>303</v>
      </c>
      <c r="C882" s="67" t="s">
        <v>3315</v>
      </c>
      <c r="D882" s="68">
        <v>10</v>
      </c>
      <c r="E882" s="69" t="s">
        <v>136</v>
      </c>
      <c r="F882" s="70">
        <v>12</v>
      </c>
      <c r="G882" s="67"/>
      <c r="H882" s="71"/>
      <c r="I882" s="72"/>
      <c r="J882" s="72"/>
      <c r="K882" s="34"/>
      <c r="L882" s="79">
        <v>882</v>
      </c>
      <c r="M882" s="79"/>
      <c r="N882" s="74"/>
      <c r="O882" s="81" t="s">
        <v>176</v>
      </c>
      <c r="P882" s="83">
        <v>43654.4125462963</v>
      </c>
      <c r="Q882" s="81" t="s">
        <v>669</v>
      </c>
      <c r="R882" s="85" t="s">
        <v>742</v>
      </c>
      <c r="S882" s="81" t="s">
        <v>773</v>
      </c>
      <c r="T882" s="81" t="s">
        <v>816</v>
      </c>
      <c r="U882" s="81"/>
      <c r="V882" s="85" t="s">
        <v>974</v>
      </c>
      <c r="W882" s="83">
        <v>43654.4125462963</v>
      </c>
      <c r="X882" s="85" t="s">
        <v>1403</v>
      </c>
      <c r="Y882" s="81"/>
      <c r="Z882" s="81"/>
      <c r="AA882" s="87" t="s">
        <v>1811</v>
      </c>
      <c r="AB882" s="81"/>
      <c r="AC882" s="81" t="b">
        <v>0</v>
      </c>
      <c r="AD882" s="81">
        <v>5</v>
      </c>
      <c r="AE882" s="87" t="s">
        <v>1832</v>
      </c>
      <c r="AF882" s="81" t="b">
        <v>0</v>
      </c>
      <c r="AG882" s="81" t="s">
        <v>1864</v>
      </c>
      <c r="AH882" s="81"/>
      <c r="AI882" s="87" t="s">
        <v>1832</v>
      </c>
      <c r="AJ882" s="81" t="b">
        <v>0</v>
      </c>
      <c r="AK882" s="81">
        <v>2</v>
      </c>
      <c r="AL882" s="87" t="s">
        <v>1832</v>
      </c>
      <c r="AM882" s="81" t="s">
        <v>1879</v>
      </c>
      <c r="AN882" s="81" t="b">
        <v>0</v>
      </c>
      <c r="AO882" s="87" t="s">
        <v>1811</v>
      </c>
      <c r="AP882" s="81" t="s">
        <v>176</v>
      </c>
      <c r="AQ882" s="81">
        <v>0</v>
      </c>
      <c r="AR882" s="81">
        <v>0</v>
      </c>
      <c r="AS882" s="81"/>
      <c r="AT882" s="81"/>
      <c r="AU882" s="81"/>
      <c r="AV882" s="81"/>
      <c r="AW882" s="81"/>
      <c r="AX882" s="81"/>
      <c r="AY882" s="81"/>
      <c r="AZ882" s="81"/>
      <c r="BA882">
        <v>34</v>
      </c>
      <c r="BB882" s="80" t="str">
        <f>REPLACE(INDEX(GroupVertices[Group],MATCH(Edges[[#This Row],[Vertex 1]],GroupVertices[Vertex],0)),1,1,"")</f>
        <v>1</v>
      </c>
      <c r="BC882" s="80" t="str">
        <f>REPLACE(INDEX(GroupVertices[Group],MATCH(Edges[[#This Row],[Vertex 2]],GroupVertices[Vertex],0)),1,1,"")</f>
        <v>1</v>
      </c>
    </row>
    <row r="883" spans="1:55" ht="15">
      <c r="A883" s="66" t="s">
        <v>303</v>
      </c>
      <c r="B883" s="66" t="s">
        <v>303</v>
      </c>
      <c r="C883" s="67" t="s">
        <v>3315</v>
      </c>
      <c r="D883" s="68">
        <v>10</v>
      </c>
      <c r="E883" s="69" t="s">
        <v>136</v>
      </c>
      <c r="F883" s="70">
        <v>12</v>
      </c>
      <c r="G883" s="67"/>
      <c r="H883" s="71"/>
      <c r="I883" s="72"/>
      <c r="J883" s="72"/>
      <c r="K883" s="34"/>
      <c r="L883" s="79">
        <v>883</v>
      </c>
      <c r="M883" s="79"/>
      <c r="N883" s="74"/>
      <c r="O883" s="81" t="s">
        <v>176</v>
      </c>
      <c r="P883" s="83">
        <v>43654.58375</v>
      </c>
      <c r="Q883" s="81" t="s">
        <v>670</v>
      </c>
      <c r="R883" s="85" t="s">
        <v>679</v>
      </c>
      <c r="S883" s="81" t="s">
        <v>746</v>
      </c>
      <c r="T883" s="81" t="s">
        <v>836</v>
      </c>
      <c r="U883" s="81"/>
      <c r="V883" s="85" t="s">
        <v>974</v>
      </c>
      <c r="W883" s="83">
        <v>43654.58375</v>
      </c>
      <c r="X883" s="85" t="s">
        <v>1404</v>
      </c>
      <c r="Y883" s="81"/>
      <c r="Z883" s="81"/>
      <c r="AA883" s="87" t="s">
        <v>1812</v>
      </c>
      <c r="AB883" s="81"/>
      <c r="AC883" s="81" t="b">
        <v>0</v>
      </c>
      <c r="AD883" s="81">
        <v>2</v>
      </c>
      <c r="AE883" s="87" t="s">
        <v>1832</v>
      </c>
      <c r="AF883" s="81" t="b">
        <v>0</v>
      </c>
      <c r="AG883" s="81" t="s">
        <v>1864</v>
      </c>
      <c r="AH883" s="81"/>
      <c r="AI883" s="87" t="s">
        <v>1832</v>
      </c>
      <c r="AJ883" s="81" t="b">
        <v>0</v>
      </c>
      <c r="AK883" s="81">
        <v>2</v>
      </c>
      <c r="AL883" s="87" t="s">
        <v>1832</v>
      </c>
      <c r="AM883" s="81" t="s">
        <v>1897</v>
      </c>
      <c r="AN883" s="81" t="b">
        <v>0</v>
      </c>
      <c r="AO883" s="87" t="s">
        <v>1812</v>
      </c>
      <c r="AP883" s="81" t="s">
        <v>176</v>
      </c>
      <c r="AQ883" s="81">
        <v>0</v>
      </c>
      <c r="AR883" s="81">
        <v>0</v>
      </c>
      <c r="AS883" s="81"/>
      <c r="AT883" s="81"/>
      <c r="AU883" s="81"/>
      <c r="AV883" s="81"/>
      <c r="AW883" s="81"/>
      <c r="AX883" s="81"/>
      <c r="AY883" s="81"/>
      <c r="AZ883" s="81"/>
      <c r="BA883">
        <v>34</v>
      </c>
      <c r="BB883" s="80" t="str">
        <f>REPLACE(INDEX(GroupVertices[Group],MATCH(Edges[[#This Row],[Vertex 1]],GroupVertices[Vertex],0)),1,1,"")</f>
        <v>1</v>
      </c>
      <c r="BC883" s="80" t="str">
        <f>REPLACE(INDEX(GroupVertices[Group],MATCH(Edges[[#This Row],[Vertex 2]],GroupVertices[Vertex],0)),1,1,"")</f>
        <v>1</v>
      </c>
    </row>
    <row r="884" spans="1:55" ht="15">
      <c r="A884" s="66" t="s">
        <v>303</v>
      </c>
      <c r="B884" s="66" t="s">
        <v>303</v>
      </c>
      <c r="C884" s="67" t="s">
        <v>3315</v>
      </c>
      <c r="D884" s="68">
        <v>10</v>
      </c>
      <c r="E884" s="69" t="s">
        <v>136</v>
      </c>
      <c r="F884" s="70">
        <v>12</v>
      </c>
      <c r="G884" s="67"/>
      <c r="H884" s="71"/>
      <c r="I884" s="72"/>
      <c r="J884" s="72"/>
      <c r="K884" s="34"/>
      <c r="L884" s="79">
        <v>884</v>
      </c>
      <c r="M884" s="79"/>
      <c r="N884" s="74"/>
      <c r="O884" s="81" t="s">
        <v>176</v>
      </c>
      <c r="P884" s="83">
        <v>43654.833391203705</v>
      </c>
      <c r="Q884" s="81" t="s">
        <v>671</v>
      </c>
      <c r="R884" s="85" t="s">
        <v>679</v>
      </c>
      <c r="S884" s="81" t="s">
        <v>746</v>
      </c>
      <c r="T884" s="81" t="s">
        <v>836</v>
      </c>
      <c r="U884" s="81"/>
      <c r="V884" s="85" t="s">
        <v>974</v>
      </c>
      <c r="W884" s="83">
        <v>43654.833391203705</v>
      </c>
      <c r="X884" s="85" t="s">
        <v>1405</v>
      </c>
      <c r="Y884" s="81"/>
      <c r="Z884" s="81"/>
      <c r="AA884" s="87" t="s">
        <v>1813</v>
      </c>
      <c r="AB884" s="81"/>
      <c r="AC884" s="81" t="b">
        <v>0</v>
      </c>
      <c r="AD884" s="81">
        <v>2</v>
      </c>
      <c r="AE884" s="87" t="s">
        <v>1832</v>
      </c>
      <c r="AF884" s="81" t="b">
        <v>0</v>
      </c>
      <c r="AG884" s="81" t="s">
        <v>1864</v>
      </c>
      <c r="AH884" s="81"/>
      <c r="AI884" s="87" t="s">
        <v>1832</v>
      </c>
      <c r="AJ884" s="81" t="b">
        <v>0</v>
      </c>
      <c r="AK884" s="81">
        <v>1</v>
      </c>
      <c r="AL884" s="87" t="s">
        <v>1832</v>
      </c>
      <c r="AM884" s="81" t="s">
        <v>1897</v>
      </c>
      <c r="AN884" s="81" t="b">
        <v>0</v>
      </c>
      <c r="AO884" s="87" t="s">
        <v>1813</v>
      </c>
      <c r="AP884" s="81" t="s">
        <v>176</v>
      </c>
      <c r="AQ884" s="81">
        <v>0</v>
      </c>
      <c r="AR884" s="81">
        <v>0</v>
      </c>
      <c r="AS884" s="81"/>
      <c r="AT884" s="81"/>
      <c r="AU884" s="81"/>
      <c r="AV884" s="81"/>
      <c r="AW884" s="81"/>
      <c r="AX884" s="81"/>
      <c r="AY884" s="81"/>
      <c r="AZ884" s="81"/>
      <c r="BA884">
        <v>34</v>
      </c>
      <c r="BB884" s="80" t="str">
        <f>REPLACE(INDEX(GroupVertices[Group],MATCH(Edges[[#This Row],[Vertex 1]],GroupVertices[Vertex],0)),1,1,"")</f>
        <v>1</v>
      </c>
      <c r="BC884" s="80" t="str">
        <f>REPLACE(INDEX(GroupVertices[Group],MATCH(Edges[[#This Row],[Vertex 2]],GroupVertices[Vertex],0)),1,1,"")</f>
        <v>1</v>
      </c>
    </row>
    <row r="885" spans="1:55" ht="15">
      <c r="A885" s="66" t="s">
        <v>303</v>
      </c>
      <c r="B885" s="66" t="s">
        <v>303</v>
      </c>
      <c r="C885" s="67" t="s">
        <v>3315</v>
      </c>
      <c r="D885" s="68">
        <v>10</v>
      </c>
      <c r="E885" s="69" t="s">
        <v>136</v>
      </c>
      <c r="F885" s="70">
        <v>12</v>
      </c>
      <c r="G885" s="67"/>
      <c r="H885" s="71"/>
      <c r="I885" s="72"/>
      <c r="J885" s="72"/>
      <c r="K885" s="34"/>
      <c r="L885" s="79">
        <v>885</v>
      </c>
      <c r="M885" s="79"/>
      <c r="N885" s="74"/>
      <c r="O885" s="81" t="s">
        <v>176</v>
      </c>
      <c r="P885" s="83">
        <v>43655.62509259259</v>
      </c>
      <c r="Q885" s="81" t="s">
        <v>672</v>
      </c>
      <c r="R885" s="85" t="s">
        <v>679</v>
      </c>
      <c r="S885" s="81" t="s">
        <v>746</v>
      </c>
      <c r="T885" s="81" t="s">
        <v>837</v>
      </c>
      <c r="U885" s="81"/>
      <c r="V885" s="85" t="s">
        <v>974</v>
      </c>
      <c r="W885" s="83">
        <v>43655.62509259259</v>
      </c>
      <c r="X885" s="85" t="s">
        <v>1406</v>
      </c>
      <c r="Y885" s="81"/>
      <c r="Z885" s="81"/>
      <c r="AA885" s="87" t="s">
        <v>1814</v>
      </c>
      <c r="AB885" s="81"/>
      <c r="AC885" s="81" t="b">
        <v>0</v>
      </c>
      <c r="AD885" s="81">
        <v>3</v>
      </c>
      <c r="AE885" s="87" t="s">
        <v>1832</v>
      </c>
      <c r="AF885" s="81" t="b">
        <v>0</v>
      </c>
      <c r="AG885" s="81" t="s">
        <v>1864</v>
      </c>
      <c r="AH885" s="81"/>
      <c r="AI885" s="87" t="s">
        <v>1832</v>
      </c>
      <c r="AJ885" s="81" t="b">
        <v>0</v>
      </c>
      <c r="AK885" s="81">
        <v>0</v>
      </c>
      <c r="AL885" s="87" t="s">
        <v>1832</v>
      </c>
      <c r="AM885" s="81" t="s">
        <v>1897</v>
      </c>
      <c r="AN885" s="81" t="b">
        <v>0</v>
      </c>
      <c r="AO885" s="87" t="s">
        <v>1814</v>
      </c>
      <c r="AP885" s="81" t="s">
        <v>176</v>
      </c>
      <c r="AQ885" s="81">
        <v>0</v>
      </c>
      <c r="AR885" s="81">
        <v>0</v>
      </c>
      <c r="AS885" s="81"/>
      <c r="AT885" s="81"/>
      <c r="AU885" s="81"/>
      <c r="AV885" s="81"/>
      <c r="AW885" s="81"/>
      <c r="AX885" s="81"/>
      <c r="AY885" s="81"/>
      <c r="AZ885" s="81"/>
      <c r="BA885">
        <v>34</v>
      </c>
      <c r="BB885" s="80" t="str">
        <f>REPLACE(INDEX(GroupVertices[Group],MATCH(Edges[[#This Row],[Vertex 1]],GroupVertices[Vertex],0)),1,1,"")</f>
        <v>1</v>
      </c>
      <c r="BC885" s="80" t="str">
        <f>REPLACE(INDEX(GroupVertices[Group],MATCH(Edges[[#This Row],[Vertex 2]],GroupVertices[Vertex],0)),1,1,"")</f>
        <v>1</v>
      </c>
    </row>
    <row r="886" spans="1:55" ht="15">
      <c r="A886" s="66" t="s">
        <v>303</v>
      </c>
      <c r="B886" s="66" t="s">
        <v>303</v>
      </c>
      <c r="C886" s="67" t="s">
        <v>3315</v>
      </c>
      <c r="D886" s="68">
        <v>10</v>
      </c>
      <c r="E886" s="69" t="s">
        <v>136</v>
      </c>
      <c r="F886" s="70">
        <v>12</v>
      </c>
      <c r="G886" s="67"/>
      <c r="H886" s="71"/>
      <c r="I886" s="72"/>
      <c r="J886" s="72"/>
      <c r="K886" s="34"/>
      <c r="L886" s="79">
        <v>886</v>
      </c>
      <c r="M886" s="79"/>
      <c r="N886" s="74"/>
      <c r="O886" s="81" t="s">
        <v>176</v>
      </c>
      <c r="P886" s="83">
        <v>43656.72319444444</v>
      </c>
      <c r="Q886" s="81" t="s">
        <v>672</v>
      </c>
      <c r="R886" s="85" t="s">
        <v>679</v>
      </c>
      <c r="S886" s="81" t="s">
        <v>746</v>
      </c>
      <c r="T886" s="81" t="s">
        <v>837</v>
      </c>
      <c r="U886" s="81"/>
      <c r="V886" s="85" t="s">
        <v>974</v>
      </c>
      <c r="W886" s="83">
        <v>43656.72319444444</v>
      </c>
      <c r="X886" s="85" t="s">
        <v>1407</v>
      </c>
      <c r="Y886" s="81"/>
      <c r="Z886" s="81"/>
      <c r="AA886" s="87" t="s">
        <v>1815</v>
      </c>
      <c r="AB886" s="81"/>
      <c r="AC886" s="81" t="b">
        <v>0</v>
      </c>
      <c r="AD886" s="81">
        <v>2</v>
      </c>
      <c r="AE886" s="87" t="s">
        <v>1832</v>
      </c>
      <c r="AF886" s="81" t="b">
        <v>0</v>
      </c>
      <c r="AG886" s="81" t="s">
        <v>1864</v>
      </c>
      <c r="AH886" s="81"/>
      <c r="AI886" s="87" t="s">
        <v>1832</v>
      </c>
      <c r="AJ886" s="81" t="b">
        <v>0</v>
      </c>
      <c r="AK886" s="81">
        <v>1</v>
      </c>
      <c r="AL886" s="87" t="s">
        <v>1832</v>
      </c>
      <c r="AM886" s="81" t="s">
        <v>1881</v>
      </c>
      <c r="AN886" s="81" t="b">
        <v>0</v>
      </c>
      <c r="AO886" s="87" t="s">
        <v>1815</v>
      </c>
      <c r="AP886" s="81" t="s">
        <v>176</v>
      </c>
      <c r="AQ886" s="81">
        <v>0</v>
      </c>
      <c r="AR886" s="81">
        <v>0</v>
      </c>
      <c r="AS886" s="81"/>
      <c r="AT886" s="81"/>
      <c r="AU886" s="81"/>
      <c r="AV886" s="81"/>
      <c r="AW886" s="81"/>
      <c r="AX886" s="81"/>
      <c r="AY886" s="81"/>
      <c r="AZ886" s="81"/>
      <c r="BA886">
        <v>34</v>
      </c>
      <c r="BB886" s="80" t="str">
        <f>REPLACE(INDEX(GroupVertices[Group],MATCH(Edges[[#This Row],[Vertex 1]],GroupVertices[Vertex],0)),1,1,"")</f>
        <v>1</v>
      </c>
      <c r="BC886" s="80" t="str">
        <f>REPLACE(INDEX(GroupVertices[Group],MATCH(Edges[[#This Row],[Vertex 2]],GroupVertices[Vertex],0)),1,1,"")</f>
        <v>1</v>
      </c>
    </row>
    <row r="887" spans="1:55" ht="15">
      <c r="A887" s="66" t="s">
        <v>303</v>
      </c>
      <c r="B887" s="66" t="s">
        <v>303</v>
      </c>
      <c r="C887" s="67" t="s">
        <v>3315</v>
      </c>
      <c r="D887" s="68">
        <v>10</v>
      </c>
      <c r="E887" s="69" t="s">
        <v>136</v>
      </c>
      <c r="F887" s="70">
        <v>12</v>
      </c>
      <c r="G887" s="67"/>
      <c r="H887" s="71"/>
      <c r="I887" s="72"/>
      <c r="J887" s="72"/>
      <c r="K887" s="34"/>
      <c r="L887" s="79">
        <v>887</v>
      </c>
      <c r="M887" s="79"/>
      <c r="N887" s="74"/>
      <c r="O887" s="81" t="s">
        <v>176</v>
      </c>
      <c r="P887" s="83">
        <v>43657.743252314816</v>
      </c>
      <c r="Q887" s="81" t="s">
        <v>672</v>
      </c>
      <c r="R887" s="85" t="s">
        <v>679</v>
      </c>
      <c r="S887" s="81" t="s">
        <v>746</v>
      </c>
      <c r="T887" s="81" t="s">
        <v>837</v>
      </c>
      <c r="U887" s="81"/>
      <c r="V887" s="85" t="s">
        <v>974</v>
      </c>
      <c r="W887" s="83">
        <v>43657.743252314816</v>
      </c>
      <c r="X887" s="85" t="s">
        <v>1408</v>
      </c>
      <c r="Y887" s="81"/>
      <c r="Z887" s="81"/>
      <c r="AA887" s="87" t="s">
        <v>1816</v>
      </c>
      <c r="AB887" s="81"/>
      <c r="AC887" s="81" t="b">
        <v>0</v>
      </c>
      <c r="AD887" s="81">
        <v>3</v>
      </c>
      <c r="AE887" s="87" t="s">
        <v>1832</v>
      </c>
      <c r="AF887" s="81" t="b">
        <v>0</v>
      </c>
      <c r="AG887" s="81" t="s">
        <v>1864</v>
      </c>
      <c r="AH887" s="81"/>
      <c r="AI887" s="87" t="s">
        <v>1832</v>
      </c>
      <c r="AJ887" s="81" t="b">
        <v>0</v>
      </c>
      <c r="AK887" s="81">
        <v>1</v>
      </c>
      <c r="AL887" s="87" t="s">
        <v>1832</v>
      </c>
      <c r="AM887" s="81" t="s">
        <v>1881</v>
      </c>
      <c r="AN887" s="81" t="b">
        <v>0</v>
      </c>
      <c r="AO887" s="87" t="s">
        <v>1816</v>
      </c>
      <c r="AP887" s="81" t="s">
        <v>176</v>
      </c>
      <c r="AQ887" s="81">
        <v>0</v>
      </c>
      <c r="AR887" s="81">
        <v>0</v>
      </c>
      <c r="AS887" s="81"/>
      <c r="AT887" s="81"/>
      <c r="AU887" s="81"/>
      <c r="AV887" s="81"/>
      <c r="AW887" s="81"/>
      <c r="AX887" s="81"/>
      <c r="AY887" s="81"/>
      <c r="AZ887" s="81"/>
      <c r="BA887">
        <v>34</v>
      </c>
      <c r="BB887" s="80" t="str">
        <f>REPLACE(INDEX(GroupVertices[Group],MATCH(Edges[[#This Row],[Vertex 1]],GroupVertices[Vertex],0)),1,1,"")</f>
        <v>1</v>
      </c>
      <c r="BC887" s="80" t="str">
        <f>REPLACE(INDEX(GroupVertices[Group],MATCH(Edges[[#This Row],[Vertex 2]],GroupVertices[Vertex],0)),1,1,"")</f>
        <v>1</v>
      </c>
    </row>
    <row r="888" spans="1:55" ht="15">
      <c r="A888" s="66" t="s">
        <v>303</v>
      </c>
      <c r="B888" s="66" t="s">
        <v>303</v>
      </c>
      <c r="C888" s="67" t="s">
        <v>3315</v>
      </c>
      <c r="D888" s="68">
        <v>10</v>
      </c>
      <c r="E888" s="69" t="s">
        <v>136</v>
      </c>
      <c r="F888" s="70">
        <v>12</v>
      </c>
      <c r="G888" s="67"/>
      <c r="H888" s="71"/>
      <c r="I888" s="72"/>
      <c r="J888" s="72"/>
      <c r="K888" s="34"/>
      <c r="L888" s="79">
        <v>888</v>
      </c>
      <c r="M888" s="79"/>
      <c r="N888" s="74"/>
      <c r="O888" s="81" t="s">
        <v>176</v>
      </c>
      <c r="P888" s="83">
        <v>43658.42221064815</v>
      </c>
      <c r="Q888" s="81" t="s">
        <v>673</v>
      </c>
      <c r="R888" s="85" t="s">
        <v>679</v>
      </c>
      <c r="S888" s="81" t="s">
        <v>746</v>
      </c>
      <c r="T888" s="81" t="s">
        <v>837</v>
      </c>
      <c r="U888" s="81"/>
      <c r="V888" s="85" t="s">
        <v>974</v>
      </c>
      <c r="W888" s="83">
        <v>43658.42221064815</v>
      </c>
      <c r="X888" s="85" t="s">
        <v>1409</v>
      </c>
      <c r="Y888" s="81"/>
      <c r="Z888" s="81"/>
      <c r="AA888" s="87" t="s">
        <v>1817</v>
      </c>
      <c r="AB888" s="81"/>
      <c r="AC888" s="81" t="b">
        <v>0</v>
      </c>
      <c r="AD888" s="81">
        <v>2</v>
      </c>
      <c r="AE888" s="87" t="s">
        <v>1832</v>
      </c>
      <c r="AF888" s="81" t="b">
        <v>0</v>
      </c>
      <c r="AG888" s="81" t="s">
        <v>1864</v>
      </c>
      <c r="AH888" s="81"/>
      <c r="AI888" s="87" t="s">
        <v>1832</v>
      </c>
      <c r="AJ888" s="81" t="b">
        <v>0</v>
      </c>
      <c r="AK888" s="81">
        <v>5</v>
      </c>
      <c r="AL888" s="87" t="s">
        <v>1832</v>
      </c>
      <c r="AM888" s="81" t="s">
        <v>1879</v>
      </c>
      <c r="AN888" s="81" t="b">
        <v>0</v>
      </c>
      <c r="AO888" s="87" t="s">
        <v>1817</v>
      </c>
      <c r="AP888" s="81" t="s">
        <v>176</v>
      </c>
      <c r="AQ888" s="81">
        <v>0</v>
      </c>
      <c r="AR888" s="81">
        <v>0</v>
      </c>
      <c r="AS888" s="81"/>
      <c r="AT888" s="81"/>
      <c r="AU888" s="81"/>
      <c r="AV888" s="81"/>
      <c r="AW888" s="81"/>
      <c r="AX888" s="81"/>
      <c r="AY888" s="81"/>
      <c r="AZ888" s="81"/>
      <c r="BA888">
        <v>34</v>
      </c>
      <c r="BB888" s="80" t="str">
        <f>REPLACE(INDEX(GroupVertices[Group],MATCH(Edges[[#This Row],[Vertex 1]],GroupVertices[Vertex],0)),1,1,"")</f>
        <v>1</v>
      </c>
      <c r="BC888" s="80" t="str">
        <f>REPLACE(INDEX(GroupVertices[Group],MATCH(Edges[[#This Row],[Vertex 2]],GroupVertices[Vertex],0)),1,1,"")</f>
        <v>1</v>
      </c>
    </row>
    <row r="889" spans="1:55" ht="15">
      <c r="A889" s="66" t="s">
        <v>303</v>
      </c>
      <c r="B889" s="66" t="s">
        <v>303</v>
      </c>
      <c r="C889" s="67" t="s">
        <v>3315</v>
      </c>
      <c r="D889" s="68">
        <v>10</v>
      </c>
      <c r="E889" s="69" t="s">
        <v>136</v>
      </c>
      <c r="F889" s="70">
        <v>12</v>
      </c>
      <c r="G889" s="67"/>
      <c r="H889" s="71"/>
      <c r="I889" s="72"/>
      <c r="J889" s="72"/>
      <c r="K889" s="34"/>
      <c r="L889" s="79">
        <v>889</v>
      </c>
      <c r="M889" s="79"/>
      <c r="N889" s="74"/>
      <c r="O889" s="81" t="s">
        <v>176</v>
      </c>
      <c r="P889" s="83">
        <v>43658.62170138889</v>
      </c>
      <c r="Q889" s="81" t="s">
        <v>674</v>
      </c>
      <c r="R889" s="85" t="s">
        <v>743</v>
      </c>
      <c r="S889" s="81" t="s">
        <v>746</v>
      </c>
      <c r="T889" s="81" t="s">
        <v>838</v>
      </c>
      <c r="U889" s="81"/>
      <c r="V889" s="85" t="s">
        <v>974</v>
      </c>
      <c r="W889" s="83">
        <v>43658.62170138889</v>
      </c>
      <c r="X889" s="85" t="s">
        <v>1410</v>
      </c>
      <c r="Y889" s="81"/>
      <c r="Z889" s="81"/>
      <c r="AA889" s="87" t="s">
        <v>1818</v>
      </c>
      <c r="AB889" s="81"/>
      <c r="AC889" s="81" t="b">
        <v>0</v>
      </c>
      <c r="AD889" s="81">
        <v>0</v>
      </c>
      <c r="AE889" s="87" t="s">
        <v>1832</v>
      </c>
      <c r="AF889" s="81" t="b">
        <v>0</v>
      </c>
      <c r="AG889" s="81" t="s">
        <v>1864</v>
      </c>
      <c r="AH889" s="81"/>
      <c r="AI889" s="87" t="s">
        <v>1832</v>
      </c>
      <c r="AJ889" s="81" t="b">
        <v>0</v>
      </c>
      <c r="AK889" s="81">
        <v>0</v>
      </c>
      <c r="AL889" s="87" t="s">
        <v>1832</v>
      </c>
      <c r="AM889" s="81" t="s">
        <v>1879</v>
      </c>
      <c r="AN889" s="81" t="b">
        <v>0</v>
      </c>
      <c r="AO889" s="87" t="s">
        <v>1818</v>
      </c>
      <c r="AP889" s="81" t="s">
        <v>176</v>
      </c>
      <c r="AQ889" s="81">
        <v>0</v>
      </c>
      <c r="AR889" s="81">
        <v>0</v>
      </c>
      <c r="AS889" s="81"/>
      <c r="AT889" s="81"/>
      <c r="AU889" s="81"/>
      <c r="AV889" s="81"/>
      <c r="AW889" s="81"/>
      <c r="AX889" s="81"/>
      <c r="AY889" s="81"/>
      <c r="AZ889" s="81"/>
      <c r="BA889">
        <v>34</v>
      </c>
      <c r="BB889" s="80" t="str">
        <f>REPLACE(INDEX(GroupVertices[Group],MATCH(Edges[[#This Row],[Vertex 1]],GroupVertices[Vertex],0)),1,1,"")</f>
        <v>1</v>
      </c>
      <c r="BC889" s="80" t="str">
        <f>REPLACE(INDEX(GroupVertices[Group],MATCH(Edges[[#This Row],[Vertex 2]],GroupVertices[Vertex],0)),1,1,"")</f>
        <v>1</v>
      </c>
    </row>
    <row r="890" spans="1:55" ht="15">
      <c r="A890" s="66" t="s">
        <v>303</v>
      </c>
      <c r="B890" s="66" t="s">
        <v>303</v>
      </c>
      <c r="C890" s="67" t="s">
        <v>3315</v>
      </c>
      <c r="D890" s="68">
        <v>10</v>
      </c>
      <c r="E890" s="69" t="s">
        <v>136</v>
      </c>
      <c r="F890" s="70">
        <v>12</v>
      </c>
      <c r="G890" s="67"/>
      <c r="H890" s="71"/>
      <c r="I890" s="72"/>
      <c r="J890" s="72"/>
      <c r="K890" s="34"/>
      <c r="L890" s="79">
        <v>890</v>
      </c>
      <c r="M890" s="79"/>
      <c r="N890" s="74"/>
      <c r="O890" s="81" t="s">
        <v>176</v>
      </c>
      <c r="P890" s="83">
        <v>43659.45563657407</v>
      </c>
      <c r="Q890" s="81" t="s">
        <v>675</v>
      </c>
      <c r="R890" s="85" t="s">
        <v>679</v>
      </c>
      <c r="S890" s="81" t="s">
        <v>746</v>
      </c>
      <c r="T890" s="81" t="s">
        <v>837</v>
      </c>
      <c r="U890" s="81"/>
      <c r="V890" s="85" t="s">
        <v>974</v>
      </c>
      <c r="W890" s="83">
        <v>43659.45563657407</v>
      </c>
      <c r="X890" s="85" t="s">
        <v>1411</v>
      </c>
      <c r="Y890" s="81"/>
      <c r="Z890" s="81"/>
      <c r="AA890" s="87" t="s">
        <v>1819</v>
      </c>
      <c r="AB890" s="81"/>
      <c r="AC890" s="81" t="b">
        <v>0</v>
      </c>
      <c r="AD890" s="81">
        <v>4</v>
      </c>
      <c r="AE890" s="87" t="s">
        <v>1832</v>
      </c>
      <c r="AF890" s="81" t="b">
        <v>0</v>
      </c>
      <c r="AG890" s="81" t="s">
        <v>1864</v>
      </c>
      <c r="AH890" s="81"/>
      <c r="AI890" s="87" t="s">
        <v>1832</v>
      </c>
      <c r="AJ890" s="81" t="b">
        <v>0</v>
      </c>
      <c r="AK890" s="81">
        <v>4</v>
      </c>
      <c r="AL890" s="87" t="s">
        <v>1832</v>
      </c>
      <c r="AM890" s="81" t="s">
        <v>1879</v>
      </c>
      <c r="AN890" s="81" t="b">
        <v>0</v>
      </c>
      <c r="AO890" s="87" t="s">
        <v>1819</v>
      </c>
      <c r="AP890" s="81" t="s">
        <v>176</v>
      </c>
      <c r="AQ890" s="81">
        <v>0</v>
      </c>
      <c r="AR890" s="81">
        <v>0</v>
      </c>
      <c r="AS890" s="81"/>
      <c r="AT890" s="81"/>
      <c r="AU890" s="81"/>
      <c r="AV890" s="81"/>
      <c r="AW890" s="81"/>
      <c r="AX890" s="81"/>
      <c r="AY890" s="81"/>
      <c r="AZ890" s="81"/>
      <c r="BA890">
        <v>34</v>
      </c>
      <c r="BB890" s="80" t="str">
        <f>REPLACE(INDEX(GroupVertices[Group],MATCH(Edges[[#This Row],[Vertex 1]],GroupVertices[Vertex],0)),1,1,"")</f>
        <v>1</v>
      </c>
      <c r="BC890" s="80" t="str">
        <f>REPLACE(INDEX(GroupVertices[Group],MATCH(Edges[[#This Row],[Vertex 2]],GroupVertices[Vertex],0)),1,1,"")</f>
        <v>1</v>
      </c>
    </row>
    <row r="891" spans="1:55" ht="15">
      <c r="A891" s="66" t="s">
        <v>303</v>
      </c>
      <c r="B891" s="66" t="s">
        <v>303</v>
      </c>
      <c r="C891" s="67" t="s">
        <v>3315</v>
      </c>
      <c r="D891" s="68">
        <v>10</v>
      </c>
      <c r="E891" s="69" t="s">
        <v>136</v>
      </c>
      <c r="F891" s="70">
        <v>12</v>
      </c>
      <c r="G891" s="67"/>
      <c r="H891" s="71"/>
      <c r="I891" s="72"/>
      <c r="J891" s="72"/>
      <c r="K891" s="34"/>
      <c r="L891" s="79">
        <v>891</v>
      </c>
      <c r="M891" s="79"/>
      <c r="N891" s="74"/>
      <c r="O891" s="81" t="s">
        <v>176</v>
      </c>
      <c r="P891" s="83">
        <v>43659.672743055555</v>
      </c>
      <c r="Q891" s="81" t="s">
        <v>676</v>
      </c>
      <c r="R891" s="85" t="s">
        <v>679</v>
      </c>
      <c r="S891" s="81" t="s">
        <v>746</v>
      </c>
      <c r="T891" s="81" t="s">
        <v>837</v>
      </c>
      <c r="U891" s="81"/>
      <c r="V891" s="85" t="s">
        <v>974</v>
      </c>
      <c r="W891" s="83">
        <v>43659.672743055555</v>
      </c>
      <c r="X891" s="85" t="s">
        <v>1412</v>
      </c>
      <c r="Y891" s="81"/>
      <c r="Z891" s="81"/>
      <c r="AA891" s="87" t="s">
        <v>1820</v>
      </c>
      <c r="AB891" s="81"/>
      <c r="AC891" s="81" t="b">
        <v>0</v>
      </c>
      <c r="AD891" s="81">
        <v>1</v>
      </c>
      <c r="AE891" s="87" t="s">
        <v>1832</v>
      </c>
      <c r="AF891" s="81" t="b">
        <v>0</v>
      </c>
      <c r="AG891" s="81" t="s">
        <v>1864</v>
      </c>
      <c r="AH891" s="81"/>
      <c r="AI891" s="87" t="s">
        <v>1832</v>
      </c>
      <c r="AJ891" s="81" t="b">
        <v>0</v>
      </c>
      <c r="AK891" s="81">
        <v>1</v>
      </c>
      <c r="AL891" s="87" t="s">
        <v>1832</v>
      </c>
      <c r="AM891" s="81" t="s">
        <v>1879</v>
      </c>
      <c r="AN891" s="81" t="b">
        <v>0</v>
      </c>
      <c r="AO891" s="87" t="s">
        <v>1820</v>
      </c>
      <c r="AP891" s="81" t="s">
        <v>176</v>
      </c>
      <c r="AQ891" s="81">
        <v>0</v>
      </c>
      <c r="AR891" s="81">
        <v>0</v>
      </c>
      <c r="AS891" s="81"/>
      <c r="AT891" s="81"/>
      <c r="AU891" s="81"/>
      <c r="AV891" s="81"/>
      <c r="AW891" s="81"/>
      <c r="AX891" s="81"/>
      <c r="AY891" s="81"/>
      <c r="AZ891" s="81"/>
      <c r="BA891">
        <v>34</v>
      </c>
      <c r="BB891" s="80" t="str">
        <f>REPLACE(INDEX(GroupVertices[Group],MATCH(Edges[[#This Row],[Vertex 1]],GroupVertices[Vertex],0)),1,1,"")</f>
        <v>1</v>
      </c>
      <c r="BC891" s="80" t="str">
        <f>REPLACE(INDEX(GroupVertices[Group],MATCH(Edges[[#This Row],[Vertex 2]],GroupVertices[Vertex],0)),1,1,"")</f>
        <v>1</v>
      </c>
    </row>
    <row r="892" spans="1:55" ht="15">
      <c r="A892" s="66" t="s">
        <v>303</v>
      </c>
      <c r="B892" s="66" t="s">
        <v>303</v>
      </c>
      <c r="C892" s="67" t="s">
        <v>3315</v>
      </c>
      <c r="D892" s="68">
        <v>10</v>
      </c>
      <c r="E892" s="69" t="s">
        <v>136</v>
      </c>
      <c r="F892" s="70">
        <v>12</v>
      </c>
      <c r="G892" s="67"/>
      <c r="H892" s="71"/>
      <c r="I892" s="72"/>
      <c r="J892" s="72"/>
      <c r="K892" s="34"/>
      <c r="L892" s="79">
        <v>892</v>
      </c>
      <c r="M892" s="79"/>
      <c r="N892" s="74"/>
      <c r="O892" s="81" t="s">
        <v>176</v>
      </c>
      <c r="P892" s="83">
        <v>43659.78399305556</v>
      </c>
      <c r="Q892" s="81" t="s">
        <v>677</v>
      </c>
      <c r="R892" s="81" t="s">
        <v>744</v>
      </c>
      <c r="S892" s="81" t="s">
        <v>767</v>
      </c>
      <c r="T892" s="81" t="s">
        <v>777</v>
      </c>
      <c r="U892" s="81"/>
      <c r="V892" s="85" t="s">
        <v>974</v>
      </c>
      <c r="W892" s="83">
        <v>43659.78399305556</v>
      </c>
      <c r="X892" s="85" t="s">
        <v>1413</v>
      </c>
      <c r="Y892" s="81"/>
      <c r="Z892" s="81"/>
      <c r="AA892" s="87" t="s">
        <v>1821</v>
      </c>
      <c r="AB892" s="81"/>
      <c r="AC892" s="81" t="b">
        <v>0</v>
      </c>
      <c r="AD892" s="81">
        <v>4</v>
      </c>
      <c r="AE892" s="87" t="s">
        <v>1832</v>
      </c>
      <c r="AF892" s="81" t="b">
        <v>1</v>
      </c>
      <c r="AG892" s="81" t="s">
        <v>1864</v>
      </c>
      <c r="AH892" s="81"/>
      <c r="AI892" s="87" t="s">
        <v>1874</v>
      </c>
      <c r="AJ892" s="81" t="b">
        <v>0</v>
      </c>
      <c r="AK892" s="81">
        <v>2</v>
      </c>
      <c r="AL892" s="87" t="s">
        <v>1832</v>
      </c>
      <c r="AM892" s="81" t="s">
        <v>1879</v>
      </c>
      <c r="AN892" s="81" t="b">
        <v>0</v>
      </c>
      <c r="AO892" s="87" t="s">
        <v>1821</v>
      </c>
      <c r="AP892" s="81" t="s">
        <v>176</v>
      </c>
      <c r="AQ892" s="81">
        <v>0</v>
      </c>
      <c r="AR892" s="81">
        <v>0</v>
      </c>
      <c r="AS892" s="81"/>
      <c r="AT892" s="81"/>
      <c r="AU892" s="81"/>
      <c r="AV892" s="81"/>
      <c r="AW892" s="81"/>
      <c r="AX892" s="81"/>
      <c r="AY892" s="81"/>
      <c r="AZ892" s="81"/>
      <c r="BA892">
        <v>34</v>
      </c>
      <c r="BB892" s="80" t="str">
        <f>REPLACE(INDEX(GroupVertices[Group],MATCH(Edges[[#This Row],[Vertex 1]],GroupVertices[Vertex],0)),1,1,"")</f>
        <v>1</v>
      </c>
      <c r="BC892" s="80" t="str">
        <f>REPLACE(INDEX(GroupVertices[Group],MATCH(Edges[[#This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2"/>
    <dataValidation allowBlank="1" showErrorMessage="1" sqref="N2:N8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2"/>
    <dataValidation allowBlank="1" showInputMessage="1" promptTitle="Edge Color" prompt="To select an optional edge color, right-click and select Select Color on the right-click menu." sqref="C3:C892"/>
    <dataValidation allowBlank="1" showInputMessage="1" promptTitle="Edge Width" prompt="Enter an optional edge width between 1 and 10." errorTitle="Invalid Edge Width" error="The optional edge width must be a whole number between 1 and 10." sqref="D3:D892"/>
    <dataValidation allowBlank="1" showInputMessage="1" promptTitle="Edge Opacity" prompt="Enter an optional edge opacity between 0 (transparent) and 100 (opaque)." errorTitle="Invalid Edge Opacity" error="The optional edge opacity must be a whole number between 0 and 10." sqref="F3:F8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2">
      <formula1>ValidEdgeVisibilities</formula1>
    </dataValidation>
    <dataValidation allowBlank="1" showInputMessage="1" showErrorMessage="1" promptTitle="Vertex 1 Name" prompt="Enter the name of the edge's first vertex." sqref="A3:A892"/>
    <dataValidation allowBlank="1" showInputMessage="1" showErrorMessage="1" promptTitle="Vertex 2 Name" prompt="Enter the name of the edge's second vertex." sqref="B3:B892"/>
    <dataValidation allowBlank="1" showInputMessage="1" showErrorMessage="1" promptTitle="Edge Label" prompt="Enter an optional edge label." errorTitle="Invalid Edge Visibility" error="You have entered an unrecognized edge visibility.  Try selecting from the drop-down list instead." sqref="H3:H8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92"/>
  </dataValidations>
  <hyperlinks>
    <hyperlink ref="R3" r:id="rId1" display="http://www.yasiv.com/"/>
    <hyperlink ref="R4" r:id="rId2" display="http://www.yasiv.com/"/>
    <hyperlink ref="R5" r:id="rId3" display="http://www.yasiv.com/"/>
    <hyperlink ref="R6" r:id="rId4" display="http://www.yasiv.com/"/>
    <hyperlink ref="R7" r:id="rId5" display="http://www.yasiv.com/"/>
    <hyperlink ref="R8" r:id="rId6" display="http://www.yasiv.com/"/>
    <hyperlink ref="R9" r:id="rId7" display="https://blogs.lse.ac.uk/impactofsocialsciences/2019/06/18/using-twitter-as-a-data-source-an-overview-of-social-media-research-tools-2019/"/>
    <hyperlink ref="R10" r:id="rId8" display="https://twitter.com/smr_foundation/status/1149002182999584769"/>
    <hyperlink ref="R11" r:id="rId9" display="https://www.businessinsider.co.za/millionaire-study-building-wealth-success-factors-conscientiousness-financial-literacy-2019-3"/>
    <hyperlink ref="R33" r:id="rId10" display="https://nodexlgraphgallery.org/Pages/Graph.aspx?graphID=199355"/>
    <hyperlink ref="R34" r:id="rId11" display="https://nodexlgraphgallery.org/Pages/Graph.aspx?graphID=199355"/>
    <hyperlink ref="R35" r:id="rId12" display="https://nodexlgraphgallery.org/Pages/Graph.aspx?graphID=199355"/>
    <hyperlink ref="R36" r:id="rId13" display="https://nodexlgraphgallery.org/Pages/Graph.aspx?graphID=199355"/>
    <hyperlink ref="R37" r:id="rId14" display="https://nodexlgraphgallery.org/Pages/Graph.aspx?graphID=199355"/>
    <hyperlink ref="R57" r:id="rId15" display="https://nodexlgraphgallery.org/Pages/Graph.aspx?graphID=199355"/>
    <hyperlink ref="R58" r:id="rId16" display="https://nodexlgraphgallery.org/Pages/Graph.aspx?graphID=199355"/>
    <hyperlink ref="R59" r:id="rId17" display="https://nodexlgraphgallery.org/Pages/Graph.aspx?graphID=199355"/>
    <hyperlink ref="R60" r:id="rId18" display="https://nodexlgraphgallery.org/Pages/Graph.aspx?graphID=199355"/>
    <hyperlink ref="R61" r:id="rId19" display="https://nodexlgraphgallery.org/Pages/Graph.aspx?graphID=199355"/>
    <hyperlink ref="R77" r:id="rId20" display="https://link.springer.com/article/10.1007%2Fs00038-018-1192-5"/>
    <hyperlink ref="R104" r:id="rId21" display="https://twitter.com/was3210/status/1146481965744308225"/>
    <hyperlink ref="R115" r:id="rId22" display="https://twitter.com/was3210/status/1146400309192908802"/>
    <hyperlink ref="R116" r:id="rId23" display="https://twitter.com/was3210/status/1146400309192908802"/>
    <hyperlink ref="R117" r:id="rId24" display="https://twitter.com/was3210/status/1146400309192908802"/>
    <hyperlink ref="R118" r:id="rId25" display="http://www.nodexlgraphgallery.org/Pages/Graph.aspx?graphID=201982"/>
    <hyperlink ref="R119" r:id="rId26" display="http://www.nodexlgraphgallery.org/Pages/Graph.aspx?graphID=201982"/>
    <hyperlink ref="R123" r:id="rId27" display="https://blogs.lse.ac.uk/impactofsocialsciences/?p=35732"/>
    <hyperlink ref="R124" r:id="rId28" display="https://blogs.lse.ac.uk/impactofsocialsciences/?p=35732"/>
    <hyperlink ref="R127" r:id="rId29" display="https://ocean.sagepub.com/blog/social-media-data-in-research-a-review-of-the-current-landscape?utm_sq=g3qnyk8bce&amp;utm_source=twitter&amp;utm_medium=SAGE_social&amp;utm_content=sageoceantweets&amp;utm_term=c6a8b96a-8b46-4efa-bf14-2bf6862e8b0e"/>
    <hyperlink ref="R128" r:id="rId30" display="https://ocean.sagepub.com/blog/social-media-data-in-research-a-review-of-the-current-landscape?utm_sq=g3qnyk8bce&amp;utm_source=twitter&amp;utm_medium=SAGE_social&amp;utm_content=sageoceantweets&amp;utm_term=c6a8b96a-8b46-4efa-bf14-2bf6862e8b0e"/>
    <hyperlink ref="R129" r:id="rId31" display="https://ocean.sagepub.com/blog/social-media-data-in-research-a-review-of-the-current-landscape?utm_sq=g3qnyk8bce&amp;utm_source=twitter&amp;utm_medium=SAGE_social&amp;utm_content=sageoceantweets&amp;utm_term=c6a8b96a-8b46-4efa-bf14-2bf6862e8b0e"/>
    <hyperlink ref="R130" r:id="rId32" display="https://ocean.sagepub.com/blog/social-media-data-in-research-a-review-of-the-current-landscape?utm_sq=g3qnyk8bce&amp;utm_source=twitter&amp;utm_medium=SAGE_social&amp;utm_content=sageoceantweets&amp;utm_term=c6a8b96a-8b46-4efa-bf14-2bf6862e8b0e"/>
    <hyperlink ref="R137" r:id="rId33" display="https://nodexlgraphgallery.org/Pages/Graph.aspx?graphID=199355"/>
    <hyperlink ref="R138" r:id="rId34" display="https://nodexlgraphgallery.org/Pages/Graph.aspx?graphID=199355"/>
    <hyperlink ref="R139" r:id="rId35" display="https://nodexlgraphgallery.org/Pages/Graph.aspx?graphID=199355"/>
    <hyperlink ref="R140" r:id="rId36" display="https://nodexlgraphgallery.org/Pages/Graph.aspx?graphID=199355"/>
    <hyperlink ref="R141" r:id="rId37" display="https://nodexlgraphgallery.org/Pages/Graph.aspx?graphID=199355"/>
    <hyperlink ref="R151" r:id="rId38" display="http://www.yasiv.com/"/>
    <hyperlink ref="R152" r:id="rId39" display="http://www.yasiv.com/"/>
    <hyperlink ref="R153" r:id="rId40" display="http://www.yasiv.com/"/>
    <hyperlink ref="R154" r:id="rId41" display="https://twitter.com/was3210/status/1146400309192908802"/>
    <hyperlink ref="R155" r:id="rId42" display="https://twitter.com/was3210/status/1146400309192908802"/>
    <hyperlink ref="R156" r:id="rId43" display="https://twitter.com/was3210/status/1146400309192908802"/>
    <hyperlink ref="R172" r:id="rId44" display="https://twitter.com/was3210/status/1147434198745198593"/>
    <hyperlink ref="R173" r:id="rId45" display="https://twitter.com/was3210/status/1147434198745198593"/>
    <hyperlink ref="R176" r:id="rId46" display="https://www.play-cricket.com/website/results/3944219"/>
    <hyperlink ref="R177" r:id="rId47" display="https://www.play-cricket.com/website/results/3944219"/>
    <hyperlink ref="R178" r:id="rId48" display="https://www.play-cricket.com/website/results/3944219"/>
    <hyperlink ref="R179" r:id="rId49" display="https://www.play-cricket.com/website/results/3944219"/>
    <hyperlink ref="R182" r:id="rId50" display="https://twitter.com/was3210/status/1147434198745198593"/>
    <hyperlink ref="R186" r:id="rId51" display="https://twitter.com/was3210/status/1147434198745198593"/>
    <hyperlink ref="R187" r:id="rId52" display="https://nodexlgraphgallery.org/Pages/Graph.aspx?graphID=199355"/>
    <hyperlink ref="R188" r:id="rId53" display="https://nodexlgraphgallery.org/Pages/Graph.aspx?graphID=199355"/>
    <hyperlink ref="R189" r:id="rId54" display="https://nodexlgraphgallery.org/Pages/Graph.aspx?graphID=199355"/>
    <hyperlink ref="R190" r:id="rId55" display="https://nodexlgraphgallery.org/Pages/Graph.aspx?graphID=199355"/>
    <hyperlink ref="R191" r:id="rId56" display="https://nodexlgraphgallery.org/Pages/Graph.aspx?graphID=199355"/>
    <hyperlink ref="R192" r:id="rId57" display="https://nodexlgraphgallery.org/Pages/Graph.aspx?graphID=199355"/>
    <hyperlink ref="R193" r:id="rId58" display="https://nodexlgraphgallery.org/Pages/Graph.aspx?graphID=199355"/>
    <hyperlink ref="R194" r:id="rId59" display="https://nodexlgraphgallery.org/Pages/Graph.aspx?graphID=199355"/>
    <hyperlink ref="R195" r:id="rId60" display="https://nodexlgraphgallery.org/Pages/Graph.aspx?graphID=199355"/>
    <hyperlink ref="R196" r:id="rId61" display="https://nodexlgraphgallery.org/Pages/Graph.aspx?graphID=199355"/>
    <hyperlink ref="R197" r:id="rId62" display="https://nodexlgraphgallery.org/Pages/Graph.aspx?graphID=199355"/>
    <hyperlink ref="R198" r:id="rId63" display="https://nodexlgraphgallery.org/Pages/Graph.aspx?graphID=199355"/>
    <hyperlink ref="R199" r:id="rId64" display="https://nodexlgraphgallery.org/Pages/Graph.aspx?graphID=199355"/>
    <hyperlink ref="R200" r:id="rId65" display="https://nodexlgraphgallery.org/Pages/Graph.aspx?graphID=199355"/>
    <hyperlink ref="R201" r:id="rId66" display="https://nodexlgraphgallery.org/Pages/Graph.aspx?graphID=199355"/>
    <hyperlink ref="R202" r:id="rId67" display="https://nodexlgraphgallery.org/Pages/Graph.aspx?graphID=199355"/>
    <hyperlink ref="R203" r:id="rId68" display="https://nodexlgraphgallery.org/Pages/Graph.aspx?graphID=199355"/>
    <hyperlink ref="R204" r:id="rId69" display="https://nodexlgraphgallery.org/Pages/Graph.aspx?graphID=199355"/>
    <hyperlink ref="R205" r:id="rId70" display="https://nodexlgraphgallery.org/Pages/Graph.aspx?graphID=199355"/>
    <hyperlink ref="R206" r:id="rId71" display="https://nodexlgraphgallery.org/Pages/Graph.aspx?graphID=199355"/>
    <hyperlink ref="R207" r:id="rId72" display="https://nodexlgraphgallery.org/Pages/Graph.aspx?graphID=199355"/>
    <hyperlink ref="R208" r:id="rId73" display="https://nodexlgraphgallery.org/Pages/Graph.aspx?graphID=199355"/>
    <hyperlink ref="R209" r:id="rId74" display="https://nodexlgraphgallery.org/Pages/Graph.aspx?graphID=199355"/>
    <hyperlink ref="R210" r:id="rId75" display="https://nodexlgraphgallery.org/Pages/Graph.aspx?graphID=199355"/>
    <hyperlink ref="R211" r:id="rId76" display="https://nodexlgraphgallery.org/Pages/Graph.aspx?graphID=199355"/>
    <hyperlink ref="R212" r:id="rId77" display="https://nodexlgraphgallery.org/Pages/Graph.aspx?graphID=199355"/>
    <hyperlink ref="R213" r:id="rId78" display="https://nodexlgraphgallery.org/Pages/Graph.aspx?graphID=199355"/>
    <hyperlink ref="R214" r:id="rId79" display="https://nodexlgraphgallery.org/Pages/Graph.aspx?graphID=199355"/>
    <hyperlink ref="R215" r:id="rId80" display="https://nodexlgraphgallery.org/Pages/Graph.aspx?graphID=199355"/>
    <hyperlink ref="R216" r:id="rId81" display="https://nodexlgraphgallery.org/Pages/Graph.aspx?graphID=199355"/>
    <hyperlink ref="R218" r:id="rId82" display="https://nodexlgraphgallery.org/Pages/Graph.aspx?graphID=199355"/>
    <hyperlink ref="R219" r:id="rId83" display="https://nodexlgraphgallery.org/Pages/Graph.aspx?graphID=199355"/>
    <hyperlink ref="R220" r:id="rId84" display="https://nodexlgraphgallery.org/Pages/Graph.aspx?graphID=199355"/>
    <hyperlink ref="R221" r:id="rId85" display="https://nodexlgraphgallery.org/Pages/Graph.aspx?graphID=199355"/>
    <hyperlink ref="R226" r:id="rId86" display="https://nodexlgraphgallery.org/Pages/Graph.aspx?graphID=199355"/>
    <hyperlink ref="R227" r:id="rId87" display="https://nodexlgraphgallery.org/Pages/Graph.aspx?graphID=199355"/>
    <hyperlink ref="R232" r:id="rId88" display="https://nodexlgraphgallery.org/Pages/Graph.aspx?graphID=199355"/>
    <hyperlink ref="R233" r:id="rId89" display="https://nodexlgraphgallery.org/Pages/Graph.aspx?graphID=199355"/>
    <hyperlink ref="R238" r:id="rId90" display="https://nodexlgraphgallery.org/Pages/Graph.aspx?graphID=199355"/>
    <hyperlink ref="R239" r:id="rId91" display="https://nodexlgraphgallery.org/Pages/Graph.aspx?graphID=199355"/>
    <hyperlink ref="R240" r:id="rId92" display="https://nodexlgraphgallery.org/Pages/Graph.aspx?graphID=199355"/>
    <hyperlink ref="R241" r:id="rId93" display="https://nodexlgraphgallery.org/Pages/Graph.aspx?graphID=199355"/>
    <hyperlink ref="R242" r:id="rId94" display="https://nodexlgraphgallery.org/Pages/Graph.aspx?graphID=199355"/>
    <hyperlink ref="R243" r:id="rId95" display="https://nodexlgraphgallery.org/Pages/Graph.aspx?graphID=199355"/>
    <hyperlink ref="R244" r:id="rId96" display="https://nodexlgraphgallery.org/Pages/Graph.aspx?graphID=199355"/>
    <hyperlink ref="R245" r:id="rId97" display="https://nodexlgraphgallery.org/Pages/Graph.aspx?graphID=199355"/>
    <hyperlink ref="R246" r:id="rId98" display="https://nodexlgraphgallery.org/Pages/Graph.aspx?graphID=199355"/>
    <hyperlink ref="R247" r:id="rId99" display="https://nodexlgraphgallery.org/Pages/Graph.aspx?graphID=199355"/>
    <hyperlink ref="R248" r:id="rId100" display="https://nodexlgraphgallery.org/Pages/Graph.aspx?graphID=199355"/>
    <hyperlink ref="R249" r:id="rId101" display="https://nodexlgraphgallery.org/Pages/Graph.aspx?graphID=199355"/>
    <hyperlink ref="R250" r:id="rId102" display="https://nodexlgraphgallery.org/Pages/Graph.aspx?graphID=199355"/>
    <hyperlink ref="R251" r:id="rId103" display="https://nodexlgraphgallery.org/Pages/Graph.aspx?graphID=199355"/>
    <hyperlink ref="R252" r:id="rId104" display="https://nodexlgraphgallery.org/Pages/Graph.aspx?graphID=199355"/>
    <hyperlink ref="R265" r:id="rId105" display="https://nodexlgraphgallery.org/Pages/Graph.aspx?graphID=199355"/>
    <hyperlink ref="R266" r:id="rId106" display="https://nodexlgraphgallery.org/Pages/Graph.aspx?graphID=199355"/>
    <hyperlink ref="R267" r:id="rId107" display="https://nodexlgraphgallery.org/Pages/Graph.aspx?graphID=199355"/>
    <hyperlink ref="R268" r:id="rId108" display="https://nodexlgraphgallery.org/Pages/Graph.aspx?graphID=199355"/>
    <hyperlink ref="R275" r:id="rId109" display="https://nodexlgraphgallery.org/Pages/Graph.aspx?graphID=199355"/>
    <hyperlink ref="R276" r:id="rId110" display="https://nodexlgraphgallery.org/Pages/Graph.aspx?graphID=199355"/>
    <hyperlink ref="R278" r:id="rId111" display="https://nodexlgraphgallery.org/Pages/Graph.aspx?graphID=199355"/>
    <hyperlink ref="R279" r:id="rId112" display="https://nodexlgraphgallery.org/Pages/Graph.aspx?graphID=199355"/>
    <hyperlink ref="R280" r:id="rId113" display="https://nodexlgraphgallery.org/Pages/Graph.aspx?graphID=199355"/>
    <hyperlink ref="R281" r:id="rId114" display="https://nodexlgraphgallery.org/Pages/Graph.aspx?graphID=199355"/>
    <hyperlink ref="R282" r:id="rId115" display="https://nodexlgraphgallery.org/Pages/Graph.aspx?graphID=199355"/>
    <hyperlink ref="R284" r:id="rId116" display="https://nodexlgraphgallery.org/Pages/Graph.aspx?graphID=199355"/>
    <hyperlink ref="R285" r:id="rId117" display="https://nodexlgraphgallery.org/Pages/Graph.aspx?graphID=199355"/>
    <hyperlink ref="R286" r:id="rId118" display="https://nodexlgraphgallery.org/Pages/Graph.aspx?graphID=199355"/>
    <hyperlink ref="R287" r:id="rId119" display="https://nodexlgraphgallery.org/Pages/Graph.aspx?graphID=199355"/>
    <hyperlink ref="R288" r:id="rId120" display="https://nodexlgraphgallery.org/Pages/Graph.aspx?graphID=199355"/>
    <hyperlink ref="R289" r:id="rId121" display="https://nodexlgraphgallery.org/Pages/Graph.aspx?graphID=199355"/>
    <hyperlink ref="R290" r:id="rId122" display="https://nodexlgraphgallery.org/Pages/Graph.aspx?graphID=199355"/>
    <hyperlink ref="R291" r:id="rId123" display="https://nodexlgraphgallery.org/Pages/Graph.aspx?graphID=199355"/>
    <hyperlink ref="R292" r:id="rId124" display="https://nodexlgraphgallery.org/Pages/Graph.aspx?graphID=199355"/>
    <hyperlink ref="R293" r:id="rId125" display="https://nodexlgraphgallery.org/Pages/Graph.aspx?graphID=199355"/>
    <hyperlink ref="R294" r:id="rId126" display="https://nodexlgraphgallery.org/Pages/Graph.aspx?graphID=199355"/>
    <hyperlink ref="R295" r:id="rId127" display="https://nodexlgraphgallery.org/Pages/Graph.aspx?graphID=199355"/>
    <hyperlink ref="R297" r:id="rId128" display="https://nodexlgraphgallery.org/Pages/Graph.aspx?graphID=199355"/>
    <hyperlink ref="R298" r:id="rId129" display="https://nodexlgraphgallery.org/Pages/Graph.aspx?graphID=199355"/>
    <hyperlink ref="R299" r:id="rId130" display="https://nodexlgraphgallery.org/Pages/Graph.aspx?graphID=199355"/>
    <hyperlink ref="R300" r:id="rId131" display="https://nodexlgraphgallery.org/Pages/Graph.aspx?graphID=199355"/>
    <hyperlink ref="R305" r:id="rId132" display="https://nodexlgraphgallery.org/Pages/Graph.aspx?graphID=199355"/>
    <hyperlink ref="R315" r:id="rId133" display="https://ocean.sagepub.com/blog/social-media-data-in-research-a-review-of-the-current-landscape"/>
    <hyperlink ref="R343" r:id="rId134" display="https://twitter.com/anncavoukian/status/1148271588753715201?s=21"/>
    <hyperlink ref="R350" r:id="rId135" display="http://oudigitools.blogspot.com/2019/07/data-mongering-11-special.html"/>
    <hyperlink ref="R351" r:id="rId136" display="http://oudigitools.blogspot.com/2019/07/data-mongering-11-special.html"/>
    <hyperlink ref="R352" r:id="rId137" display="http://oudigitools.blogspot.com/2019/07/data-mongering-11-special.html"/>
    <hyperlink ref="R353" r:id="rId138" display="http://oudigitools.blogspot.com/2019/07/data-mongering-11-special.html"/>
    <hyperlink ref="R375" r:id="rId139" display="https://twitter.com/onlinecrslady/status/1148250854060900353"/>
    <hyperlink ref="R385" r:id="rId140" display="https://twitter.com/anncavoukian/status/1148271588753715201?s=21"/>
    <hyperlink ref="R395" r:id="rId141" display="https://twitter.com/anncavoukian/status/1148271588753715201?s=21"/>
    <hyperlink ref="R402" r:id="rId142" display="https://twitter.com/onlinecrslady/status/1148250854060900353"/>
    <hyperlink ref="R412" r:id="rId143" display="https://twitter.com/anncavoukian/status/1148271588753715201?s=21"/>
    <hyperlink ref="R414" r:id="rId144" display="https://twitter.com/chadloder/status/1148370411714822144"/>
    <hyperlink ref="R415" r:id="rId145" display="https://twitter.com/onlinecrslady/status/1148250854060900353"/>
    <hyperlink ref="R425" r:id="rId146" display="https://twitter.com/anncavoukian/status/1148271588753715201?s=21"/>
    <hyperlink ref="R427" r:id="rId147" display="https://twitter.com/chadloder/status/1148370411714822144"/>
    <hyperlink ref="R438" r:id="rId148" display="http://www.nodexlgraphgallery.org/Pages/Graph.aspx?graphID=201982"/>
    <hyperlink ref="R439" r:id="rId149" display="http://www.nodexlgraphgallery.org/Pages/Graph.aspx?graphID=201982"/>
    <hyperlink ref="R451" r:id="rId150" display="https://www.eventbrite.com/e/social-media-digital-humanities-social-network-analysis-using-nodexl-tickets-59532362900"/>
    <hyperlink ref="R452" r:id="rId151" display="https://www.eventbrite.com/e/social-media-digital-humanities-social-network-analysis-using-nodexl-tickets-59532362900"/>
    <hyperlink ref="R483" r:id="rId152" display="https://blogs.lse.ac.uk/impactofsocialsciences/?p=35732"/>
    <hyperlink ref="R484" r:id="rId153" display="https://blogs.lse.ac.uk/impactofsocialsciences/?p=35732"/>
    <hyperlink ref="R486" r:id="rId154" display="https://leedsunilibrary.wordpress.com/2018/08/30/the-ethics-of-online-research/"/>
    <hyperlink ref="R487" r:id="rId155" display="https://blogs.lse.ac.uk/impactofsocialsciences/2019/06/18/using-twitter-as-a-data-source-an-overview-of-social-media-research-tools-2019/"/>
    <hyperlink ref="R488" r:id="rId156" display="https://blogs.lse.ac.uk/impactofsocialsciences/2019/06/18/using-twitter-as-a-data-source-an-overview-of-social-media-research-tools-2019/"/>
    <hyperlink ref="R490" r:id="rId157" display="https://bit.ly/2RnwBQB"/>
    <hyperlink ref="R494" r:id="rId158" display="https://www.ncl.ac.uk/press/articles/latest/2019/06/qs2020/?utm_source=twitter&amp;utm_medium=social&amp;utm_campaign=university-news-promotion&amp;utm_content=qs2020"/>
    <hyperlink ref="R498" r:id="rId159" display="http://bit.ly/2IW2rBh"/>
    <hyperlink ref="R503" r:id="rId160" display="https://onlinelibrary.wiley.com/doi/10.1111/hir.12247"/>
    <hyperlink ref="R514" r:id="rId161" display="https://twitter.com/SonSocMed/status/1146418038528466945"/>
    <hyperlink ref="R518" r:id="rId162" display="https://twitter.com/SonSocMed/status/1146418038528466945"/>
    <hyperlink ref="R519" r:id="rId163" display="https://twitter.com/SonSocMed/status/1146418038528466945"/>
    <hyperlink ref="R520" r:id="rId164" display="https://blogs.lse.ac.uk/impactofsocialsciences/2019/06/18/using-twitter-as-a-data-source-an-overview-of-social-media-research-tools-2019/"/>
    <hyperlink ref="R521" r:id="rId165" display="https://blogs.lse.ac.uk/impactofsocialsciences/2019/06/18/using-twitter-as-a-data-source-an-overview-of-social-media-research-tools-2019/"/>
    <hyperlink ref="R522" r:id="rId166" display="https://blogs.lse.ac.uk/impactofsocialsciences/2019/06/18/using-twitter-as-a-data-source-an-overview-of-social-media-research-tools-2019/"/>
    <hyperlink ref="R524" r:id="rId167" display="https://blogs.lse.ac.uk/impactofsocialsciences/2019/06/18/using-twitter-as-a-data-source-an-overview-of-social-media-research-tools-2019/"/>
    <hyperlink ref="R525" r:id="rId168" display="https://blogs.lse.ac.uk/impactofsocialsciences/2019/06/18/using-twitter-as-a-data-source-an-overview-of-social-media-research-tools-2019/"/>
    <hyperlink ref="R526" r:id="rId169" display="https://blogs.lse.ac.uk/impactofsocialsciences/2019/06/18/using-twitter-as-a-data-source-an-overview-of-social-media-research-tools-2019/"/>
    <hyperlink ref="R528" r:id="rId170" display="https://blogs.lse.ac.uk/impactofsocialsciences/2019/06/18/using-twitter-as-a-data-source-an-overview-of-social-media-research-tools-2019/"/>
    <hyperlink ref="R530" r:id="rId171" display="https://blogs.lse.ac.uk/impactofsocialsciences/2019/06/18/using-twitter-as-a-data-source-an-overview-of-social-media-research-tools-2019/"/>
    <hyperlink ref="R542" r:id="rId172" display="https://metro.co.uk/2019/07/04/bitcoin-consumes-energy-switzerland-research-shows-10113693/?ito=article.amp.share.top.twitter"/>
    <hyperlink ref="R543" r:id="rId173" display="https://metro.co.uk/2019/07/04/bitcoin-consumes-energy-switzerland-research-shows-10113693/?ito=article.amp.share.top.twitter"/>
    <hyperlink ref="R544" r:id="rId174" display="http://www.yasiv.com/"/>
    <hyperlink ref="R545" r:id="rId175" display="https://metro.co.uk/2019/07/04/bitcoin-consumes-energy-switzerland-research-shows-10113693/?ito=article.amp.share.top.twitter"/>
    <hyperlink ref="R546" r:id="rId176" display="https://ocean.sagepub.com/blog/social-media-data-in-research-a-review-of-the-current-landscape?utm_sq=g3qnyk8bce&amp;utm_source=twitter&amp;utm_medium=SAGE_social&amp;utm_content=sageoceantweets&amp;utm_term=c6a8b96a-8b46-4efa-bf14-2bf6862e8b0e"/>
    <hyperlink ref="R547" r:id="rId177" display="https://ocean.sagepub.com/blog/social-media-data-in-research-a-review-of-the-current-landscape?utm_sq=g3qnyk8bce&amp;utm_source=twitter&amp;utm_medium=SAGE_social&amp;utm_content=sageoceantweets&amp;utm_term=c6a8b96a-8b46-4efa-bf14-2bf6862e8b0e"/>
    <hyperlink ref="R549" r:id="rId178" display="https://blogs.lse.ac.uk/impactofsocialsciences/2019/06/18/using-twitter-as-a-data-source-an-overview-of-social-media-research-tools-2019/?utm_sq=g4p1smogy5"/>
    <hyperlink ref="R550" r:id="rId179" display="https://blogs.lse.ac.uk/impactofsocialsciences/2019/06/18/using-twitter-as-a-data-source-an-overview-of-social-media-research-tools-2019/?utm_sq=g4p1smogy5"/>
    <hyperlink ref="R561" r:id="rId180" display="https://blogs.lse.ac.uk/impactofsocialsciences/2019/06/18/using-twitter-as-a-data-source-an-overview-of-social-media-research-tools-2019/"/>
    <hyperlink ref="R563" r:id="rId181" display="https://twitter.com/helenbevan/status/1147391245033136130"/>
    <hyperlink ref="R565" r:id="rId182" display="https://twitter.com/was3210/status/1147434198745198593"/>
    <hyperlink ref="R566" r:id="rId183" display="https://twitter.com/was3210/status/1147434198745198593"/>
    <hyperlink ref="R567" r:id="rId184" display="https://blogs.lse.ac.uk/impactofsocialsciences/2019/06/18/using-twitter-as-a-data-source-an-overview-of-social-media-research-tools-2019/"/>
    <hyperlink ref="R569" r:id="rId185" display="https://blogs.lse.ac.uk/impactofsocialsciences/2019/06/18/using-twitter-as-a-data-source-an-overview-of-social-media-research-tools-2019/"/>
    <hyperlink ref="R572" r:id="rId186" display="https://blogs.lse.ac.uk/impactofsocialsciences/2019/06/18/using-twitter-as-a-data-source-an-overview-of-social-media-research-tools-2019/"/>
    <hyperlink ref="R573" r:id="rId187" display="https://twitter.com/was3210/status/1147434198745198593"/>
    <hyperlink ref="R574" r:id="rId188" display="https://twitter.com/was3210/status/1147434198745198593"/>
    <hyperlink ref="R575" r:id="rId189" display="https://twitter.com/helenbevan/status/1147391245033136130"/>
    <hyperlink ref="R577" r:id="rId190" display="https://bmjopen.bmj.com/content/9/Suppl_1/A25.1"/>
    <hyperlink ref="R584" r:id="rId191" display="https://blogs.lse.ac.uk/impactofsocialsciences/?p=35732"/>
    <hyperlink ref="R586" r:id="rId192" display="https://twitter.com/RainyDayPFTU/status/1146887069773586440"/>
    <hyperlink ref="R587" r:id="rId193" display="https://www.thinkforwardinitiative.com/stories/saving-for-a-rainy-day-and-managing-other-unexpected-shocks"/>
    <hyperlink ref="R588" r:id="rId194" display="https://www.thinkforwardinitiative.com/stories/saving-for-a-rainy-day-and-managing-other-unexpected-shocks"/>
    <hyperlink ref="R590" r:id="rId195" display="https://twitter.com/RainyDayPFTU/status/1146059372172197890"/>
    <hyperlink ref="R591" r:id="rId196" display="https://twitter.com/RainyDayPFTU/status/1146887069773586440"/>
    <hyperlink ref="R592" r:id="rId197" display="https://twitter.com/RainyDayPFTU/status/1146059372172197890"/>
    <hyperlink ref="R594" r:id="rId198" display="https://twitter.com/onlinecrslady/status/1148250854060900353"/>
    <hyperlink ref="R595" r:id="rId199" display="https://twitter.com/philonedtech/status/1148250563861024768"/>
    <hyperlink ref="R605" r:id="rId200" display="https://twitter.com/anncavoukian/status/1148271588753715201?s=21"/>
    <hyperlink ref="R607" r:id="rId201" display="https://twitter.com/chadloder/status/1148370411714822144"/>
    <hyperlink ref="R610" r:id="rId202" display="https://ocean.sagepub.com/blog/social-media-data-in-research-a-review-of-the-current-landscape"/>
    <hyperlink ref="R611" r:id="rId203" display="https://www.eventbrite.com/e/social-media-digital-humanities-social-network-analysis-using-nodexl-tickets-59532362900/amp"/>
    <hyperlink ref="R613" r:id="rId204" display="http://wp.lancs.ac.uk/laelpgconference/files/2019/07/LAELPGC_Programme_030719.pdf"/>
    <hyperlink ref="R616" r:id="rId205" display="https://www.symplur.com/hcsmr/a-comparison-of-information-sharing-behaviours-across-379-health-conditions-on-twitter/"/>
    <hyperlink ref="R617" r:id="rId206" display="https://www.symplur.com/hcsmr/a-comparison-of-information-sharing-behaviours-across-379-health-conditions-on-twitter/"/>
    <hyperlink ref="R618" r:id="rId207" display="https://www.symplur.com/hcsmr/a-comparison-of-information-sharing-behaviours-across-379-health-conditions-on-twitter/"/>
    <hyperlink ref="R619" r:id="rId208" display="https://www.symplur.com/hcsmr/a-comparison-of-information-sharing-behaviours-across-379-health-conditions-on-twitter/"/>
    <hyperlink ref="R620" r:id="rId209" display="https://www.symplur.com/hcsmr/a-comparison-of-information-sharing-behaviours-across-379-health-conditions-on-twitter/"/>
    <hyperlink ref="R621" r:id="rId210" display="https://www.symplur.com/hcsmr/a-comparison-of-information-sharing-behaviours-across-379-health-conditions-on-twitter/"/>
    <hyperlink ref="R628" r:id="rId211" display="https://leedsunilibrary.wordpress.com/2018/08/30/the-ethics-of-online-research/"/>
    <hyperlink ref="R634" r:id="rId212" display="https://leedsunilibrary.wordpress.com/2018/08/30/the-ethics-of-online-research/"/>
    <hyperlink ref="R636" r:id="rId213" display="https://www.sheffield.ac.uk/polopoly_fs/1.670954!/file/Research-Ethics-Policy-Note-14.pdf"/>
    <hyperlink ref="R643" r:id="rId214" display="https://leedsunilibrary.wordpress.com/2018/08/30/the-ethics-of-online-research/"/>
    <hyperlink ref="R644" r:id="rId215" display="https://digitalmedia.sheffield.ac.uk/media/Wasim+Ahmed+-+Ethics+of+Social+Media+Data/1_hbuwoaai"/>
    <hyperlink ref="R646" r:id="rId216" display="https://www.sheffield.ac.uk/polopoly_fs/1.670954!/file/Research-Ethics-Policy-Note-14.pdf"/>
    <hyperlink ref="R647" r:id="rId217" display="https://www.sheffield.ac.uk/polopoly_fs/1.670954!/file/Research-Ethics-Policy-Note-14.pdf"/>
    <hyperlink ref="R648" r:id="rId218" display="https://www.sheffield.ac.uk/polopoly_fs/1.670954!/file/Research-Ethics-Policy-Note-14.pdf"/>
    <hyperlink ref="R655" r:id="rId219" display="https://leedsunilibrary.wordpress.com/2018/08/30/the-ethics-of-online-research/"/>
    <hyperlink ref="R666" r:id="rId220" display="https://leedsunilibrary.wordpress.com/2018/08/30/the-ethics-of-online-research/"/>
    <hyperlink ref="R667" r:id="rId221" display="https://digitalmedia.sheffield.ac.uk/media/Wasim+Ahmed+-+Ethics+of+Social+Media+Data/1_hbuwoaai"/>
    <hyperlink ref="R670" r:id="rId222" display="https://leedsunilibrary.wordpress.com/2018/08/30/the-ethics-of-online-research/"/>
    <hyperlink ref="R672" r:id="rId223" display="https://digitalmedia.sheffield.ac.uk/media/Wasim+Ahmed+-+Ethics+of+Social+Media+Data/1_hbuwoaai"/>
    <hyperlink ref="R675" r:id="rId224" display="http://eprints.whiterose.ac.uk/126729/"/>
    <hyperlink ref="R676" r:id="rId225" display="https://www.eventbrite.com/e/social-media-digital-humanities-social-network-analysis-using-nodexl-tickets-59532362900"/>
    <hyperlink ref="R677" r:id="rId226" display="https://www.eventbrite.com/e/social-media-digital-humanities-social-network-analysis-using-nodexl-tickets-59532362900"/>
    <hyperlink ref="R678" r:id="rId227" display="https://www.eventbrite.com/e/social-media-digital-humanities-social-network-analysis-using-nodexl-tickets-59532362900"/>
    <hyperlink ref="R679" r:id="rId228" display="https://www.eventbrite.com/e/social-media-digital-humanities-social-network-analysis-using-nodexl-tickets-59532362900"/>
    <hyperlink ref="R680" r:id="rId229" display="https://www.eventbrite.com/e/social-media-digital-humanities-social-network-analysis-using-nodexl-tickets-59532362900"/>
    <hyperlink ref="R681" r:id="rId230" display="https://www.eventbrite.com/e/social-media-digital-humanities-social-network-analysis-using-nodexl-tickets-59532362900"/>
    <hyperlink ref="R682" r:id="rId231" display="https://www.eventbrite.com/e/social-media-digital-humanities-social-network-analysis-using-nodexl-tickets-59532362900"/>
    <hyperlink ref="R683" r:id="rId232" display="https://www.eventbrite.com/e/social-media-digital-humanities-social-network-analysis-using-nodexl-tickets-59532362900"/>
    <hyperlink ref="R684" r:id="rId233" display="https://www.eventbrite.com/e/social-media-digital-humanities-social-network-analysis-using-nodexl-tickets-59532362900"/>
    <hyperlink ref="R685" r:id="rId234" display="https://www.eventbrite.com/e/social-media-digital-humanities-social-network-analysis-using-nodexl-tickets-59532362900"/>
    <hyperlink ref="R686" r:id="rId235" display="https://www.eventbrite.com/e/social-media-digital-humanities-social-network-analysis-using-nodexl-tickets-59532362900"/>
    <hyperlink ref="R687" r:id="rId236" display="https://www.eventbrite.com/e/social-media-digital-humanities-social-network-analysis-using-nodexl-tickets-59532362900"/>
    <hyperlink ref="R688" r:id="rId237" display="https://www.eventbrite.com/e/social-media-digital-humanities-social-network-analysis-using-nodexl-tickets-59532362900"/>
    <hyperlink ref="R689" r:id="rId238" display="https://www.eventbrite.com/e/social-media-digital-humanities-social-network-analysis-using-nodexl-tickets-59532362900"/>
    <hyperlink ref="R690" r:id="rId239" display="https://www.eventbrite.com/e/social-media-digital-humanities-social-network-analysis-using-nodexl-tickets-59532362900"/>
    <hyperlink ref="R691" r:id="rId240" display="https://www.eventbrite.com/e/social-media-digital-humanities-social-network-analysis-using-nodexl-tickets-59532362900"/>
    <hyperlink ref="R692" r:id="rId241" display="https://blogs.lse.ac.uk/impactofsocialsciences/2019/06/18/using-twitter-as-a-data-source-an-overview-of-social-media-research-tools-2019"/>
    <hyperlink ref="R693" r:id="rId242" display="https://blogs.lse.ac.uk/impactofsocialsciences/2019/06/18/using-twitter-as-a-data-source-an-overview-of-social-media-research-tools-2019"/>
    <hyperlink ref="R694" r:id="rId243" display="https://www.eventbrite.com/e/social-media-digital-humanities-social-network-analysis-using-nodexl-tickets-59532362900"/>
    <hyperlink ref="R695" r:id="rId244" display="https://www.eventbrite.com/e/social-media-digital-humanities-social-network-analysis-using-nodexl-tickets-59532362900"/>
    <hyperlink ref="R696" r:id="rId245" display="https://www.eventbrite.com/e/social-media-digital-humanities-social-network-analysis-using-nodexl-tickets-59532362900"/>
    <hyperlink ref="R697" r:id="rId246" display="https://www.eventbrite.com/e/social-media-digital-humanities-social-network-analysis-using-nodexl-tickets-59532362900"/>
    <hyperlink ref="R705" r:id="rId247" display="https://link.springer.com/article/10.1007%2Fs00038-018-1192-5"/>
    <hyperlink ref="R710" r:id="rId248" display="https://twitter.com/was3210/status/1146400309192908802"/>
    <hyperlink ref="R711" r:id="rId249" display="https://twitter.com/was3210/status/1146400309192908802"/>
    <hyperlink ref="R712" r:id="rId250" display="https://twitter.com/was3210/status/1146400309192908802"/>
    <hyperlink ref="R714" r:id="rId251" display="https://twitter.com/SonSocMed/status/1146418038528466945"/>
    <hyperlink ref="R718" r:id="rId252" display="http://www.nodexlgraphgallery.org/Pages/Graph.aspx?graphID=201982"/>
    <hyperlink ref="R719" r:id="rId253" display="http://www.nodexlgraphgallery.org/Pages/Graph.aspx?graphID=201982"/>
    <hyperlink ref="R733" r:id="rId254" display="https://www.eventbrite.com/e/social-media-digital-humanities-social-network-analysis-using-nodexl-tickets-59532362900"/>
    <hyperlink ref="R734" r:id="rId255" display="https://www.eventbrite.com/e/social-media-digital-humanities-social-network-analysis-using-nodexl-tickets-59532362900"/>
    <hyperlink ref="R738" r:id="rId256" display="https://www.eventbrite.com/e/social-media-digital-humanities-social-network-analysis-using-nodexl-tickets-59532362900"/>
    <hyperlink ref="R744" r:id="rId257" display="https://blogs.lse.ac.uk/impactofsocialsciences/2019/06/18/using-twitter-as-a-data-source-an-overview-of-social-media-research-tools-2019"/>
    <hyperlink ref="R745" r:id="rId258" display="https://blogs.lse.ac.uk/impactofsocialsciences/2019/06/18/using-twitter-as-a-data-source-an-overview-of-social-media-research-tools-2019"/>
    <hyperlink ref="R748" r:id="rId259" display="https://twitter.com/smr_foundation/status/1149002182999584769"/>
    <hyperlink ref="R749" r:id="rId260" display="https://twitter.com/SocMediaConf/status/1147564223846912000"/>
    <hyperlink ref="R754" r:id="rId261" display="https://twitter.com/SocMediaConf/status/1147564223846912000"/>
    <hyperlink ref="R757" r:id="rId262" display="https://blogs.lse.ac.uk/impactofsocialsciences/?p=35899"/>
    <hyperlink ref="R758" r:id="rId263" display="https://blogs.lse.ac.uk/impactofsocialsciences/?p=35899"/>
    <hyperlink ref="R759" r:id="rId264" display="https://blogs.lse.ac.uk/impactofsocialsciences/?p=35899"/>
    <hyperlink ref="R760" r:id="rId265" display="https://blogs.lse.ac.uk/impactofsocialsciences/?p=35899"/>
    <hyperlink ref="R761" r:id="rId266" display="https://blogs.lse.ac.uk/impactofsocialsciences/?p=35732"/>
    <hyperlink ref="R762" r:id="rId267" display="https://blogs.lse.ac.uk/impactofsocialsciences/?p=35842"/>
    <hyperlink ref="R763" r:id="rId268" display="https://blogs.lse.ac.uk/impactofsocialsciences/?p=35732"/>
    <hyperlink ref="R764" r:id="rId269" display="https://blogs.lse.ac.uk/impactofsocialsciences/?p=35732"/>
    <hyperlink ref="R766" r:id="rId270" display="https://blogs.lse.ac.uk/impactofsocialsciences/?p=35732"/>
    <hyperlink ref="R771" r:id="rId271" display="https://blogs.lse.ac.uk/impactofsocialsciences/?p=35842"/>
    <hyperlink ref="R772" r:id="rId272" display="https://blogs.lse.ac.uk/impactofsocialsciences/2019/06/18/using-twitter-as-a-data-source-an-overview-of-social-media-research-tools-2019/"/>
    <hyperlink ref="R773" r:id="rId273" display="https://blogs.lse.ac.uk/impactofsocialsciences/?p=35732"/>
    <hyperlink ref="R774" r:id="rId274" display="https://blogs.lse.ac.uk/impactofsocialsciences/?p=35899"/>
    <hyperlink ref="R775" r:id="rId275" display="https://blogs.lse.ac.uk/impactofsocialsciences/?p=35732"/>
    <hyperlink ref="R776" r:id="rId276" display="https://www.eventbrite.com/e/social-media-digital-humanities-social-network-analysis-using-nodexl-tickets-59532362900"/>
    <hyperlink ref="R777" r:id="rId277" display="https://www.eventbrite.com/e/social-media-digital-humanities-social-network-analysis-using-nodexl-tickets-59532362900"/>
    <hyperlink ref="R778" r:id="rId278" display="https://www.eventbrite.com/e/social-media-digital-humanities-social-network-analysis-using-nodexl-tickets-59532362900"/>
    <hyperlink ref="R779" r:id="rId279" display="https://www.eventbrite.com/e/social-media-digital-humanities-social-network-analysis-using-nodexl-tickets-59532362900"/>
    <hyperlink ref="R780" r:id="rId280" display="https://www.eventbrite.com/e/social-media-digital-humanities-social-network-analysis-using-nodexl-tickets-59532362900"/>
    <hyperlink ref="R781" r:id="rId281" display="https://www.eventbrite.com/e/social-media-digital-humanities-social-network-analysis-using-nodexl-tickets-59532362900"/>
    <hyperlink ref="R784" r:id="rId282" display="https://www.eventbrite.com/e/social-media-digital-humanities-social-network-analysis-using-nodexl-tickets-59532362900"/>
    <hyperlink ref="R785" r:id="rId283" display="https://twitter.com/was3210/status/1146400309192908802"/>
    <hyperlink ref="R786" r:id="rId284" display="https://www.eventbrite.com/e/social-media-digital-humanities-social-network-analysis-using-nodexl-tickets-59532362900"/>
    <hyperlink ref="R789" r:id="rId285" display="https://www.eventbrite.com/e/social-media-digital-humanities-social-network-analysis-using-nodexl-tickets-59532362900"/>
    <hyperlink ref="R790" r:id="rId286" display="https://www.eventbrite.com/e/social-media-digital-humanities-social-network-analysis-using-nodexl-tickets-59532362900"/>
    <hyperlink ref="R791" r:id="rId287" display="https://www.eventbrite.com/e/social-media-digital-humanities-social-network-analysis-using-nodexl-tickets-59532362900"/>
    <hyperlink ref="R792" r:id="rId288" display="https://www.eventbrite.com/e/social-media-digital-humanities-social-network-analysis-using-nodexl-tickets-59532362900"/>
    <hyperlink ref="R793" r:id="rId289" display="https://www.eventbrite.com/e/social-media-digital-humanities-social-network-analysis-using-nodexl-tickets-59532362900"/>
    <hyperlink ref="R794" r:id="rId290" display="https://www.eventbrite.com/e/social-media-digital-humanities-social-network-analysis-using-nodexl-tickets-59532362900"/>
    <hyperlink ref="R795" r:id="rId291" display="https://www.eventbrite.com/e/social-media-digital-humanities-social-network-analysis-using-nodexl-tickets-59532362900"/>
    <hyperlink ref="R796" r:id="rId292" display="https://link.springer.com/article/10.1007/s00038-018-1192-5"/>
    <hyperlink ref="R797" r:id="rId293" display="https://www.eventbrite.com/e/social-media-digital-humanities-social-network-analysis-using-nodexl-tickets-59532362900"/>
    <hyperlink ref="R798" r:id="rId294" display="https://www.eventbrite.com/e/social-media-digital-humanities-social-network-analysis-using-nodexl-tickets-59532362900"/>
    <hyperlink ref="R799" r:id="rId295" display="https://www.eventbrite.com/e/social-media-digital-humanities-social-network-analysis-using-nodexl-tickets-59532362900"/>
    <hyperlink ref="R800" r:id="rId296" display="https://www.eventbrite.com/e/social-media-digital-humanities-social-network-analysis-using-nodexl-tickets-59532362900"/>
    <hyperlink ref="R801" r:id="rId297" display="https://www.eventbrite.com/e/social-media-digital-humanities-social-network-analysis-using-nodexl-tickets-59532362900"/>
    <hyperlink ref="R802" r:id="rId298" display="https://www.eventbrite.com/e/social-media-digital-humanities-social-network-analysis-using-nodexl-tickets-59532362900"/>
    <hyperlink ref="R803" r:id="rId299" display="https://www.eventbrite.com/e/social-media-digital-humanities-social-network-analysis-using-nodexl-tickets-59532362900"/>
    <hyperlink ref="R804" r:id="rId300" display="https://www.eventbrite.com/e/social-media-digital-humanities-social-network-analysis-using-nodexl-tickets-59532362900"/>
    <hyperlink ref="R807" r:id="rId301" display="https://twitter.com/was3210/status/1146400309192908802"/>
    <hyperlink ref="R808" r:id="rId302" display="https://www.eventbrite.com/e/social-media-digital-humanities-social-network-analysis-using-nodexl-tickets-59532362900"/>
    <hyperlink ref="R810" r:id="rId303" display="https://www.eventbrite.com/e/social-media-digital-humanities-social-network-analysis-using-nodexl-tickets-59532362900"/>
    <hyperlink ref="R813" r:id="rId304" display="https://www.eventbrite.com/e/social-media-digital-humanities-social-network-analysis-using-nodexl-tickets-59532362900"/>
    <hyperlink ref="R814" r:id="rId305" display="https://www.eventbrite.com/e/social-media-digital-humanities-social-network-analysis-using-nodexl-tickets-59532362900"/>
    <hyperlink ref="R815" r:id="rId306" display="https://www.eventbrite.com/e/social-media-digital-humanities-social-network-analysis-using-nodexl-tickets-59532362900"/>
    <hyperlink ref="R816" r:id="rId307" display="https://www.eventbrite.com/e/social-media-digital-humanities-social-network-analysis-using-nodexl-tickets-59532362900"/>
    <hyperlink ref="R817" r:id="rId308" display="https://www.eventbrite.com/e/social-media-digital-humanities-social-network-analysis-using-nodexl-tickets-59532362900"/>
    <hyperlink ref="R818" r:id="rId309" display="https://www.eventbrite.com/e/social-media-digital-humanities-social-network-analysis-using-nodexl-tickets-59532362900"/>
    <hyperlink ref="R819" r:id="rId310" display="https://www.eventbrite.com/e/social-media-digital-humanities-social-network-analysis-using-nodexl-tickets-59532362900"/>
    <hyperlink ref="R820" r:id="rId311" display="https://www.eventbrite.com/e/social-media-digital-humanities-social-network-analysis-using-nodexl-tickets-59532362900"/>
    <hyperlink ref="R821" r:id="rId312" display="https://www.eventbrite.com/e/social-media-digital-humanities-social-network-analysis-using-nodexl-tickets-59532362900"/>
    <hyperlink ref="R823" r:id="rId313" display="https://www.eventbrite.com/e/social-media-digital-humanities-social-network-analysis-using-nodexl-tickets-59532362900"/>
    <hyperlink ref="R824" r:id="rId314" display="https://www.eventbrite.com/e/social-media-digital-humanities-social-network-analysis-using-nodexl-tickets-59532362900"/>
    <hyperlink ref="R826" r:id="rId315" display="https://www.eventbrite.com/e/social-media-digital-humanities-social-network-analysis-using-nodexl-tickets-59532362900"/>
    <hyperlink ref="R827" r:id="rId316" display="https://wasimahmed.org/2019/07/13/social-scientists-can-learn-to-analyse-twitter-data-for-academic-research-at-this-1-day-workshop-at-sheffhallamuni/"/>
    <hyperlink ref="R828" r:id="rId317" display="https://www.eventbrite.com/e/social-media-digital-humanities-social-network-analysis-using-nodexl-tickets-59532362900"/>
    <hyperlink ref="R829" r:id="rId318" display="https://www.moneyadviceservice.org.uk/en/articles/emergency-savings-how-much-is-enough"/>
    <hyperlink ref="R830" r:id="rId319" display="https://www.retailgazette.co.uk/blog/2019/07/self-made-millionaires-soar-18-ebay/"/>
    <hyperlink ref="R831" r:id="rId320" display="https://www.cnbc.com/2019/06/29/3-money-myths-that-hold-many-people-back-self-made-millionaire.html?__source=sharebar|twitter&amp;par=sharebar"/>
    <hyperlink ref="R832" r:id="rId321" display="https://www.youtube.com/watch?v=YaPDTLGSFk8&amp;feature=youtu.be&amp;fbclid=IwAR0E0ChF5uKTwovUHpq0JRsDB0v4DlUqqqds3YPcFHcEZ2H2vUXbjwcxrN4"/>
    <hyperlink ref="R834" r:id="rId322" display="https://rainydayapp.wordpress.com/2019/06/28/financial-fraudsters-are-becoming-more-sophisticated-heres-what-you-can-do-about-it/"/>
    <hyperlink ref="R835" r:id="rId323" display="https://www.thenorthernecho.co.uk/business/17731837.urban-surfers-of-peterlee-has-become-multi-million-pound-business-trading-on-ebay/?ref=twtrec"/>
    <hyperlink ref="R838" r:id="rId324" display="https://www.bbc.co.uk/news/world-africa-48882301"/>
    <hyperlink ref="R843" r:id="rId325" display="https://twitter.com/RainyDayPFTU/status/1146059372172197890"/>
    <hyperlink ref="R844" r:id="rId326" display="https://www.retailgazette.co.uk/blog/2019/07/self-made-millionaires-soar-18-ebay/"/>
    <hyperlink ref="R845" r:id="rId327" display="https://www.cnbc.com/2019/06/29/3-money-myths-that-hold-many-people-back-self-made-millionaire.html?__source=sharebar|twitter&amp;par=sharebar"/>
    <hyperlink ref="R848" r:id="rId328" display="https://www.youtube.com/watch?v=YaPDTLGSFk8"/>
    <hyperlink ref="R853" r:id="rId329" display="https://www.thenorthernecho.co.uk/business/17731837.urban-surfers-of-peterlee-has-become-multi-million-pound-business-trading-on-ebay/?ref=twtrec"/>
    <hyperlink ref="R856" r:id="rId330" display="https://www.bbc.co.uk/news/world-africa-48882301"/>
    <hyperlink ref="R859" r:id="rId331" display="https://www.huffingtonpost.co.uk/2016/01/07/ernst-and-young-removes-degree-classification-entry-criteria_n_7932590.html?ncid=other_twitter_cooo9wqtham&amp;utm_campaign=share_twitter"/>
    <hyperlink ref="R860" r:id="rId332" display="https://www.youtube.com/watch?v=OjDLwnTyybo&amp;t=99s"/>
    <hyperlink ref="R861" r:id="rId333" display="https://www.manchestereveningnews.co.uk/sport/football/man-city-kit-manchester-united-16513748?utm_source=twitter.com&amp;utm_medium=social&amp;utm_campaign=sharebar"/>
    <hyperlink ref="R862" r:id="rId334" display="https://link.springer.com/article/10.1007%2Fs00038-018-1192-5"/>
    <hyperlink ref="R863" r:id="rId335" display="https://link.springer.com/article/10.1057/s41253-019-00090-w"/>
    <hyperlink ref="R864" r:id="rId336" display="https://www.eventbrite.com/e/social-media-digital-humanities-social-network-analysis-using-nodexl-tickets-59532362900"/>
    <hyperlink ref="R865" r:id="rId337" display="https://link.springer.com/article/10.1057/s41253-019-00090-w"/>
    <hyperlink ref="R866" r:id="rId338" display="https://www.eventbrite.com/e/social-media-digital-humanities-social-network-analysis-using-nodexl-tickets-59532362900"/>
    <hyperlink ref="R867" r:id="rId339" display="https://blogs.lse.ac.uk/impactofsocialsciences/2019/06/18/using-twitter-as-a-data-source-an-overview-of-social-media-research-tools-2019/"/>
    <hyperlink ref="R868" r:id="rId340" display="https://blogs.lse.ac.uk/impactofsocialsciences/2019/06/18/using-twitter-as-a-data-source-an-overview-of-social-media-research-tools-2019/"/>
    <hyperlink ref="R869" r:id="rId341" display="https://blogs.lse.ac.uk/impactofsocialsciences/2019/06/18/using-twitter-as-a-data-source-an-overview-of-social-media-research-tools-2019/"/>
    <hyperlink ref="R870" r:id="rId342" display="https://blogs.lse.ac.uk/impactofsocialsciences/2019/06/18/using-twitter-as-a-data-source-an-overview-of-social-media-research-tools-2019/"/>
    <hyperlink ref="R871" r:id="rId343" display="https://www.eventbrite.com/e/social-media-digital-humanities-social-network-analysis-using-nodexl-tickets-59532362900"/>
    <hyperlink ref="R872" r:id="rId344" display="https://blogs.lse.ac.uk/impactofsocialsciences/2019/06/18/using-twitter-as-a-data-source-an-overview-of-social-media-research-tools-2019/"/>
    <hyperlink ref="R873" r:id="rId345" display="https://blogs.lse.ac.uk/impactofsocialsciences/2019/06/18/using-twitter-as-a-data-source-an-overview-of-social-media-research-tools-2019/"/>
    <hyperlink ref="R874" r:id="rId346" display="https://blogs.lse.ac.uk/impactofsocialsciences/2019/06/18/using-twitter-as-a-data-source-an-overview-of-social-media-research-tools-2019/"/>
    <hyperlink ref="R875" r:id="rId347" display="https://blogs.lse.ac.uk/impactofsocialsciences/2019/06/18/using-twitter-as-a-data-source-an-overview-of-social-media-research-tools-2019/"/>
    <hyperlink ref="R876" r:id="rId348" display="https://blogs.lse.ac.uk/impactofsocialsciences/2019/06/18/using-twitter-as-a-data-source-an-overview-of-social-media-research-tools-2019/"/>
    <hyperlink ref="R877" r:id="rId349" display="https://blogs.lse.ac.uk/impactofsocialsciences/2019/06/18/using-twitter-as-a-data-source-an-overview-of-social-media-research-tools-2019/"/>
    <hyperlink ref="R878" r:id="rId350" display="https://blogs.lse.ac.uk/impactofsocialsciences/2019/06/18/using-twitter-as-a-data-source-an-overview-of-social-media-research-tools-2019/"/>
    <hyperlink ref="R879" r:id="rId351" display="https://blogs.lse.ac.uk/impactofsocialsciences/2019/06/18/using-twitter-as-a-data-source-an-overview-of-social-media-research-tools-2019/"/>
    <hyperlink ref="R880" r:id="rId352" display="https://blogs.lse.ac.uk/impactofsocialsciences/2019/06/18/using-twitter-as-a-data-source-an-overview-of-social-media-research-tools-2019"/>
    <hyperlink ref="R881" r:id="rId353" display="https://blogs.lse.ac.uk/impactofsocialsciences/2019/06/18/using-twitter-as-a-data-source-an-overview-of-social-media-research-tools-2019/"/>
    <hyperlink ref="R882" r:id="rId354" display="https://formative.jmir.org/2019/2/e13870/"/>
    <hyperlink ref="R883" r:id="rId355" display="https://blogs.lse.ac.uk/impactofsocialsciences/2019/06/18/using-twitter-as-a-data-source-an-overview-of-social-media-research-tools-2019/"/>
    <hyperlink ref="R884" r:id="rId356" display="https://blogs.lse.ac.uk/impactofsocialsciences/2019/06/18/using-twitter-as-a-data-source-an-overview-of-social-media-research-tools-2019/"/>
    <hyperlink ref="R885" r:id="rId357" display="https://blogs.lse.ac.uk/impactofsocialsciences/2019/06/18/using-twitter-as-a-data-source-an-overview-of-social-media-research-tools-2019/"/>
    <hyperlink ref="R886" r:id="rId358" display="https://blogs.lse.ac.uk/impactofsocialsciences/2019/06/18/using-twitter-as-a-data-source-an-overview-of-social-media-research-tools-2019/"/>
    <hyperlink ref="R887" r:id="rId359" display="https://blogs.lse.ac.uk/impactofsocialsciences/2019/06/18/using-twitter-as-a-data-source-an-overview-of-social-media-research-tools-2019/"/>
    <hyperlink ref="R888" r:id="rId360" display="https://blogs.lse.ac.uk/impactofsocialsciences/2019/06/18/using-twitter-as-a-data-source-an-overview-of-social-media-research-tools-2019/"/>
    <hyperlink ref="R889" r:id="rId361" display="http://www.bristol.ac.uk/blackwell/events/2019/social-media-seminar.html"/>
    <hyperlink ref="R890" r:id="rId362" display="https://blogs.lse.ac.uk/impactofsocialsciences/2019/06/18/using-twitter-as-a-data-source-an-overview-of-social-media-research-tools-2019/"/>
    <hyperlink ref="R891" r:id="rId363" display="https://blogs.lse.ac.uk/impactofsocialsciences/2019/06/18/using-twitter-as-a-data-source-an-overview-of-social-media-research-tools-2019/"/>
    <hyperlink ref="U3" r:id="rId364" display="https://pbs.twimg.com/media/D8tzCymXoAUh62z.jpg"/>
    <hyperlink ref="U4" r:id="rId365" display="https://pbs.twimg.com/media/D8tzCymXoAUh62z.jpg"/>
    <hyperlink ref="U5" r:id="rId366" display="https://pbs.twimg.com/media/D8tzCymXoAUh62z.jpg"/>
    <hyperlink ref="U6" r:id="rId367" display="https://pbs.twimg.com/media/D8tzCymXoAUh62z.jpg"/>
    <hyperlink ref="U7" r:id="rId368" display="https://pbs.twimg.com/media/D8tzCymXoAUh62z.jpg"/>
    <hyperlink ref="U8" r:id="rId369" display="https://pbs.twimg.com/media/D8tzCymXoAUh62z.jpg"/>
    <hyperlink ref="U151" r:id="rId370" display="https://pbs.twimg.com/media/D8tzCymXoAUh62z.jpg"/>
    <hyperlink ref="U192" r:id="rId371" display="https://pbs.twimg.com/media/D826oRXXoAAsMav.jpg"/>
    <hyperlink ref="U195" r:id="rId372" display="https://pbs.twimg.com/media/D826oRXXoAAsMav.jpg"/>
    <hyperlink ref="U196" r:id="rId373" display="https://pbs.twimg.com/media/D826oRXXoAAsMav.jpg"/>
    <hyperlink ref="U197" r:id="rId374" display="https://pbs.twimg.com/media/D826oRXXoAAsMav.jpg"/>
    <hyperlink ref="U198" r:id="rId375" display="https://pbs.twimg.com/media/D826oRXXoAAsMav.jpg"/>
    <hyperlink ref="U199" r:id="rId376" display="https://pbs.twimg.com/media/D826oRXXoAAsMav.jpg"/>
    <hyperlink ref="U200" r:id="rId377" display="https://pbs.twimg.com/media/D826oRXXoAAsMav.jpg"/>
    <hyperlink ref="U201" r:id="rId378" display="https://pbs.twimg.com/media/D826oRXXoAAsMav.jpg"/>
    <hyperlink ref="U202" r:id="rId379" display="https://pbs.twimg.com/media/D826oRXXoAAsMav.jpg"/>
    <hyperlink ref="U203" r:id="rId380" display="https://pbs.twimg.com/media/D826oRXXoAAsMav.jpg"/>
    <hyperlink ref="U204" r:id="rId381" display="https://pbs.twimg.com/media/D826oRXXoAAsMav.jpg"/>
    <hyperlink ref="U205" r:id="rId382" display="https://pbs.twimg.com/media/D826oRXXoAAsMav.jpg"/>
    <hyperlink ref="U206" r:id="rId383" display="https://pbs.twimg.com/media/D826oRXXoAAsMav.jpg"/>
    <hyperlink ref="U207" r:id="rId384" display="https://pbs.twimg.com/media/D826oRXXoAAsMav.jpg"/>
    <hyperlink ref="U208" r:id="rId385" display="https://pbs.twimg.com/media/D826oRXXoAAsMav.jpg"/>
    <hyperlink ref="U209" r:id="rId386" display="https://pbs.twimg.com/media/D826oRXXoAAsMav.jpg"/>
    <hyperlink ref="U210" r:id="rId387" display="https://pbs.twimg.com/media/D826oRXXoAAsMav.jpg"/>
    <hyperlink ref="U211" r:id="rId388" display="https://pbs.twimg.com/media/D826oRXXoAAsMav.jpg"/>
    <hyperlink ref="U212" r:id="rId389" display="https://pbs.twimg.com/media/D826oRXXoAAsMav.jpg"/>
    <hyperlink ref="U213" r:id="rId390" display="https://pbs.twimg.com/media/D826oRXXoAAsMav.jpg"/>
    <hyperlink ref="U214" r:id="rId391" display="https://pbs.twimg.com/media/D826oRXXoAAsMav.jpg"/>
    <hyperlink ref="U220" r:id="rId392" display="https://pbs.twimg.com/media/D826oRXXoAAsMav.jpg"/>
    <hyperlink ref="U221" r:id="rId393" display="https://pbs.twimg.com/media/D826uhJWsAEXUUN.jpg"/>
    <hyperlink ref="U226" r:id="rId394" display="https://pbs.twimg.com/media/D826oRXXoAAsMav.jpg"/>
    <hyperlink ref="U227" r:id="rId395" display="https://pbs.twimg.com/media/D826uhJWsAEXUUN.jpg"/>
    <hyperlink ref="U232" r:id="rId396" display="https://pbs.twimg.com/media/D826oRXXoAAsMav.jpg"/>
    <hyperlink ref="U233" r:id="rId397" display="https://pbs.twimg.com/media/D826uhJWsAEXUUN.jpg"/>
    <hyperlink ref="U240" r:id="rId398" display="https://pbs.twimg.com/media/D826oRXXoAAsMav.jpg"/>
    <hyperlink ref="U241" r:id="rId399" display="https://pbs.twimg.com/media/D826uhJWsAEXUUN.jpg"/>
    <hyperlink ref="U279" r:id="rId400" display="https://pbs.twimg.com/media/D826oRXXoAAsMav.jpg"/>
    <hyperlink ref="U280" r:id="rId401" display="https://pbs.twimg.com/media/D826uhJWsAEXUUN.jpg"/>
    <hyperlink ref="U285" r:id="rId402" display="https://pbs.twimg.com/media/D826oRXXoAAsMav.jpg"/>
    <hyperlink ref="U286" r:id="rId403" display="https://pbs.twimg.com/media/D826oRXXoAAsMav.jpg"/>
    <hyperlink ref="U287" r:id="rId404" display="https://pbs.twimg.com/media/D826oRXXoAAsMav.jpg"/>
    <hyperlink ref="U288" r:id="rId405" display="https://pbs.twimg.com/media/D826oRXXoAAsMav.jpg"/>
    <hyperlink ref="U289" r:id="rId406" display="https://pbs.twimg.com/media/D826uhJWsAEXUUN.jpg"/>
    <hyperlink ref="U290" r:id="rId407" display="https://pbs.twimg.com/media/D826uhJWsAEXUUN.jpg"/>
    <hyperlink ref="U291" r:id="rId408" display="https://pbs.twimg.com/media/D826uhJWsAEXUUN.jpg"/>
    <hyperlink ref="U292" r:id="rId409" display="https://pbs.twimg.com/media/D826uhJWsAEXUUN.jpg"/>
    <hyperlink ref="U337" r:id="rId410" display="https://pbs.twimg.com/media/D-90yLyWsAA9O44.jpg"/>
    <hyperlink ref="U350" r:id="rId411" display="https://pbs.twimg.com/media/D-9u962WwAAYSTh.png"/>
    <hyperlink ref="U351" r:id="rId412" display="https://pbs.twimg.com/media/D-9u962WwAAYSTh.png"/>
    <hyperlink ref="U352" r:id="rId413" display="https://pbs.twimg.com/media/D-9u962WwAAYSTh.png"/>
    <hyperlink ref="U353" r:id="rId414" display="https://pbs.twimg.com/media/D-9u962WwAAYSTh.png"/>
    <hyperlink ref="U359" r:id="rId415" display="https://pbs.twimg.com/media/D-90yLyWsAA9O44.jpg"/>
    <hyperlink ref="U360" r:id="rId416" display="https://pbs.twimg.com/media/D-90yLyWsAA9O44.jpg"/>
    <hyperlink ref="U361" r:id="rId417" display="https://pbs.twimg.com/media/D-90yLyWsAA9O44.jpg"/>
    <hyperlink ref="U362" r:id="rId418" display="https://pbs.twimg.com/media/D-90yLyWsAA9O44.jpg"/>
    <hyperlink ref="U363" r:id="rId419" display="https://pbs.twimg.com/media/D-90yLyWsAA9O44.jpg"/>
    <hyperlink ref="U490" r:id="rId420" display="https://pbs.twimg.com/media/D9aN4BuWwAA-3zY.jpg"/>
    <hyperlink ref="U492" r:id="rId421" display="https://pbs.twimg.com/media/D-YRGIJXkAAOxOC.jpg"/>
    <hyperlink ref="U494" r:id="rId422" display="https://pbs.twimg.com/media/D-ThKAlXUAEQkOC.jpg"/>
    <hyperlink ref="U496" r:id="rId423" display="https://pbs.twimg.com/media/D-RBhClW4AAowwj.jpg"/>
    <hyperlink ref="U498" r:id="rId424" display="https://pbs.twimg.com/media/D-LQGWuXoAAakgD.png"/>
    <hyperlink ref="U503" r:id="rId425" display="https://pbs.twimg.com/media/D-deMrLXUAALYVK.png"/>
    <hyperlink ref="U544" r:id="rId426" display="https://pbs.twimg.com/media/D8tzCymXoAUh62z.jpg"/>
    <hyperlink ref="U611" r:id="rId427" display="https://pbs.twimg.com/media/D_BB6bjWwAAB2un.jpg"/>
    <hyperlink ref="U618" r:id="rId428" display="https://pbs.twimg.com/media/D_HPhm0WsAEINJE.jpg"/>
    <hyperlink ref="U676" r:id="rId429" display="https://pbs.twimg.com/ext_tw_video_thumb/1146053780997201921/pu/img/cPqbhjt0wdKru_6b.jpg"/>
    <hyperlink ref="U677" r:id="rId430" display="https://pbs.twimg.com/ext_tw_video_thumb/1146053780997201921/pu/img/cPqbhjt0wdKru_6b.jpg"/>
    <hyperlink ref="U678" r:id="rId431" display="https://pbs.twimg.com/media/D-fLO8HXsAAR35m.jpg"/>
    <hyperlink ref="U679" r:id="rId432" display="https://pbs.twimg.com/media/D-fLO8HXsAAR35m.jpg"/>
    <hyperlink ref="U680" r:id="rId433" display="https://pbs.twimg.com/ext_tw_video_thumb/1146101401120104448/pu/img/6LIJniMWjj-eKCsv.jpg"/>
    <hyperlink ref="U681" r:id="rId434" display="https://pbs.twimg.com/ext_tw_video_thumb/1146101401120104448/pu/img/6LIJniMWjj-eKCsv.jpg"/>
    <hyperlink ref="U683" r:id="rId435" display="https://pbs.twimg.com/media/D-i1AlAXkAALFUt.jpg"/>
    <hyperlink ref="U684" r:id="rId436" display="https://pbs.twimg.com/ext_tw_video_thumb/1146418016755834881/pu/img/TNNPecgKCuQQr5iZ.jpg"/>
    <hyperlink ref="U685" r:id="rId437" display="https://pbs.twimg.com/ext_tw_video_thumb/1146418016755834881/pu/img/TNNPecgKCuQQr5iZ.jpg"/>
    <hyperlink ref="U686" r:id="rId438" display="https://pbs.twimg.com/ext_tw_video_thumb/1146845053802950656/pu/img/6z4LNJcCROaRGXdA.jpg"/>
    <hyperlink ref="U687" r:id="rId439" display="https://pbs.twimg.com/ext_tw_video_thumb/1146845053802950656/pu/img/6z4LNJcCROaRGXdA.jpg"/>
    <hyperlink ref="U690" r:id="rId440" display="https://pbs.twimg.com/media/D-vB9U-WsAgSOfF.jpg"/>
    <hyperlink ref="U691" r:id="rId441" display="https://pbs.twimg.com/media/D-vB9U-WsAgSOfF.jpg"/>
    <hyperlink ref="U694" r:id="rId442" display="https://pbs.twimg.com/ext_tw_video_thumb/1149358472338825216/pu/img/4kQyr_XrXZyLDE9R.jpg"/>
    <hyperlink ref="U695" r:id="rId443" display="https://pbs.twimg.com/ext_tw_video_thumb/1149358472338825216/pu/img/4kQyr_XrXZyLDE9R.jpg"/>
    <hyperlink ref="U696" r:id="rId444" display="https://pbs.twimg.com/ext_tw_video_thumb/1149740875393708034/pu/img/Fhw3dVaCumCaFSOv.jpg"/>
    <hyperlink ref="U697" r:id="rId445" display="https://pbs.twimg.com/ext_tw_video_thumb/1149740875393708034/pu/img/Fhw3dVaCumCaFSOv.jpg"/>
    <hyperlink ref="U757" r:id="rId446" display="https://pbs.twimg.com/tweet_video_thumb/D_SMHYKW4AAFytR.jpg"/>
    <hyperlink ref="U759" r:id="rId447" display="https://pbs.twimg.com/tweet_video_thumb/D_SMHYKW4AAFytR.jpg"/>
    <hyperlink ref="U779" r:id="rId448" display="https://pbs.twimg.com/media/D-fSOktXsAc0kEh.jpg"/>
    <hyperlink ref="U781" r:id="rId449" display="https://pbs.twimg.com/media/D-gKAGPWkAMYTAK.jpg"/>
    <hyperlink ref="U784" r:id="rId450" display="https://pbs.twimg.com/media/D-jLzOkWsAAXv87.jpg"/>
    <hyperlink ref="U786" r:id="rId451" display="https://pbs.twimg.com/media/D-lCv3dWkAE3AUE.jpg"/>
    <hyperlink ref="U788" r:id="rId452" display="https://pbs.twimg.com/media/D-nXf5CWsAoBGYZ.jpg"/>
    <hyperlink ref="U789" r:id="rId453" display="https://pbs.twimg.com/media/D-oUr54WkAE0pip.jpg"/>
    <hyperlink ref="U790" r:id="rId454" display="https://pbs.twimg.com/media/D-o8uTpXoAA5mFF.jpg"/>
    <hyperlink ref="U791" r:id="rId455" display="https://pbs.twimg.com/media/D-qQKCKX4AEwenQ.jpg"/>
    <hyperlink ref="U792" r:id="rId456" display="https://pbs.twimg.com/media/D-vSOzzXoAAEU90.jpg"/>
    <hyperlink ref="U793" r:id="rId457" display="https://pbs.twimg.com/media/D-yBhHaXoAAzIt8.jpg"/>
    <hyperlink ref="U795" r:id="rId458" display="https://pbs.twimg.com/media/D-9-vUVXYAAsa42.jpg"/>
    <hyperlink ref="U796" r:id="rId459" display="https://pbs.twimg.com/media/D--1nNZWkAA07hV.png"/>
    <hyperlink ref="U808" r:id="rId460" display="https://pbs.twimg.com/media/D-o8uTpXoAA5mFF.jpg"/>
    <hyperlink ref="U810" r:id="rId461" display="https://pbs.twimg.com/media/D-qQKCKX4AEwenQ.jpg"/>
    <hyperlink ref="U813" r:id="rId462" display="https://pbs.twimg.com/media/D-vSOzzXoAAEU90.jpg"/>
    <hyperlink ref="U814" r:id="rId463" display="https://pbs.twimg.com/media/D-yBhHaXoAAzIt8.jpg"/>
    <hyperlink ref="U815" r:id="rId464" display="https://pbs.twimg.com/media/D-zNK-4XYAE9S7y.jpg"/>
    <hyperlink ref="U817" r:id="rId465" display="https://pbs.twimg.com/media/D-9-vUVXYAAsa42.jpg"/>
    <hyperlink ref="U829" r:id="rId466" display="https://pbs.twimg.com/media/D-efdDAUIAE14-n.jpg"/>
    <hyperlink ref="U836" r:id="rId467" display="https://pbs.twimg.com/ext_tw_video_thumb/1148682735923400704/pu/img/fTfyBjn0QD3Ge7TW.jpg"/>
    <hyperlink ref="U837" r:id="rId468" display="https://pbs.twimg.com/ext_tw_video_thumb/1148532722777899008/pu/img/XM6nHwiLW2meADEI.jpg"/>
    <hyperlink ref="U839" r:id="rId469" display="https://pbs.twimg.com/ext_tw_video_thumb/1149108544861605889/pu/img/I4MmfJ4vT3nPJeB8.jpg"/>
    <hyperlink ref="U840" r:id="rId470" display="https://pbs.twimg.com/ext_tw_video_thumb/1150132289722114048/pu/img/XhscQY8JuqxzKC11.jpg"/>
    <hyperlink ref="U862" r:id="rId471" display="https://pbs.twimg.com/media/D-dkQeFWwAA27GP.png"/>
    <hyperlink ref="U863" r:id="rId472" display="https://pbs.twimg.com/media/D-eHjiOWwAAUDRU.png"/>
    <hyperlink ref="U864" r:id="rId473" display="https://pbs.twimg.com/media/D-jT6euWsAAHJZm.jpg"/>
    <hyperlink ref="U865" r:id="rId474" display="https://pbs.twimg.com/media/D-j6hD-WwAAg-Ps.png"/>
    <hyperlink ref="U866" r:id="rId475" display="https://pbs.twimg.com/media/D-kSK2nW4AAoMcM.jpg"/>
    <hyperlink ref="U871" r:id="rId476" display="https://pbs.twimg.com/media/D-piO8BWwAEe1mR.jpg"/>
    <hyperlink ref="V3" r:id="rId477" display="https://pbs.twimg.com/media/D8tzCymXoAUh62z.jpg"/>
    <hyperlink ref="V4" r:id="rId478" display="https://pbs.twimg.com/media/D8tzCymXoAUh62z.jpg"/>
    <hyperlink ref="V5" r:id="rId479" display="https://pbs.twimg.com/media/D8tzCymXoAUh62z.jpg"/>
    <hyperlink ref="V6" r:id="rId480" display="https://pbs.twimg.com/media/D8tzCymXoAUh62z.jpg"/>
    <hyperlink ref="V7" r:id="rId481" display="https://pbs.twimg.com/media/D8tzCymXoAUh62z.jpg"/>
    <hyperlink ref="V8" r:id="rId482" display="https://pbs.twimg.com/media/D8tzCymXoAUh62z.jpg"/>
    <hyperlink ref="V9" r:id="rId483" display="http://pbs.twimg.com/profile_images/910175222497710080/av5zmTRW_normal.jpg"/>
    <hyperlink ref="V10" r:id="rId484" display="http://pbs.twimg.com/profile_images/976597189928542208/5Rw_-3fh_normal.jpg"/>
    <hyperlink ref="V11" r:id="rId485" display="http://pbs.twimg.com/profile_images/1101894125820014592/lhkfnvOm_normal.jpg"/>
    <hyperlink ref="V12" r:id="rId486" display="http://pbs.twimg.com/profile_images/1119164058379231233/LsbQ7iYJ_normal.jpg"/>
    <hyperlink ref="V13" r:id="rId487" display="http://pbs.twimg.com/profile_images/1119164058379231233/LsbQ7iYJ_normal.jpg"/>
    <hyperlink ref="V14" r:id="rId488" display="http://pbs.twimg.com/profile_images/1119164058379231233/LsbQ7iYJ_normal.jpg"/>
    <hyperlink ref="V15" r:id="rId489" display="http://pbs.twimg.com/profile_images/866251961322156032/mrUoWm0p_normal.jpg"/>
    <hyperlink ref="V16" r:id="rId490" display="http://pbs.twimg.com/profile_images/866251961322156032/mrUoWm0p_normal.jpg"/>
    <hyperlink ref="V17" r:id="rId491" display="http://pbs.twimg.com/profile_images/866251961322156032/mrUoWm0p_normal.jpg"/>
    <hyperlink ref="V18" r:id="rId492" display="http://pbs.twimg.com/profile_images/1068529271126208512/HtAyyp7S_normal.jpg"/>
    <hyperlink ref="V19" r:id="rId493" display="http://pbs.twimg.com/profile_images/1068529271126208512/HtAyyp7S_normal.jpg"/>
    <hyperlink ref="V20" r:id="rId494" display="http://pbs.twimg.com/profile_images/1068529271126208512/HtAyyp7S_normal.jpg"/>
    <hyperlink ref="V21" r:id="rId495" display="http://pbs.twimg.com/profile_images/938398020584042496/lbI9Va1c_normal.jpg"/>
    <hyperlink ref="V22" r:id="rId496" display="http://pbs.twimg.com/profile_images/938398020584042496/lbI9Va1c_normal.jpg"/>
    <hyperlink ref="V23" r:id="rId497" display="http://pbs.twimg.com/profile_images/938398020584042496/lbI9Va1c_normal.jpg"/>
    <hyperlink ref="V24" r:id="rId498" display="http://pbs.twimg.com/profile_images/828920060261593089/o6Eoapr7_normal.jpg"/>
    <hyperlink ref="V25" r:id="rId499" display="http://pbs.twimg.com/profile_images/828920060261593089/o6Eoapr7_normal.jpg"/>
    <hyperlink ref="V26" r:id="rId500" display="http://pbs.twimg.com/profile_images/828920060261593089/o6Eoapr7_normal.jpg"/>
    <hyperlink ref="V27" r:id="rId501" display="http://pbs.twimg.com/profile_images/1061965124603404288/SCTeXD4z_normal.jpg"/>
    <hyperlink ref="V28" r:id="rId502" display="http://pbs.twimg.com/profile_images/1061965124603404288/SCTeXD4z_normal.jpg"/>
    <hyperlink ref="V29" r:id="rId503" display="http://pbs.twimg.com/profile_images/1061965124603404288/SCTeXD4z_normal.jpg"/>
    <hyperlink ref="V30" r:id="rId504" display="http://pbs.twimg.com/profile_images/1133833025064771585/WhithDdO_normal.jpg"/>
    <hyperlink ref="V31" r:id="rId505" display="http://pbs.twimg.com/profile_images/1133833025064771585/WhithDdO_normal.jpg"/>
    <hyperlink ref="V32" r:id="rId506" display="http://pbs.twimg.com/profile_images/1133833025064771585/WhithDdO_normal.jpg"/>
    <hyperlink ref="V33" r:id="rId507" display="http://pbs.twimg.com/profile_images/1146772070547841024/u1aKb70M_normal.jpg"/>
    <hyperlink ref="V34" r:id="rId508" display="http://pbs.twimg.com/profile_images/1146772070547841024/u1aKb70M_normal.jpg"/>
    <hyperlink ref="V35" r:id="rId509" display="http://pbs.twimg.com/profile_images/1146772070547841024/u1aKb70M_normal.jpg"/>
    <hyperlink ref="V36" r:id="rId510" display="http://pbs.twimg.com/profile_images/1146772070547841024/u1aKb70M_normal.jpg"/>
    <hyperlink ref="V37" r:id="rId511" display="http://pbs.twimg.com/profile_images/1146772070547841024/u1aKb70M_normal.jpg"/>
    <hyperlink ref="V38" r:id="rId512" display="http://pbs.twimg.com/profile_images/1133801411345412096/7_PKXwCE_normal.jpg"/>
    <hyperlink ref="V39" r:id="rId513" display="http://pbs.twimg.com/profile_images/1133801411345412096/7_PKXwCE_normal.jpg"/>
    <hyperlink ref="V40" r:id="rId514" display="http://pbs.twimg.com/profile_images/1133801411345412096/7_PKXwCE_normal.jpg"/>
    <hyperlink ref="V41" r:id="rId515" display="http://pbs.twimg.com/profile_images/1133801411345412096/7_PKXwCE_normal.jpg"/>
    <hyperlink ref="V42" r:id="rId516" display="http://pbs.twimg.com/profile_images/1133801411345412096/7_PKXwCE_normal.jpg"/>
    <hyperlink ref="V43" r:id="rId517" display="http://pbs.twimg.com/profile_images/1133801411345412096/7_PKXwCE_normal.jpg"/>
    <hyperlink ref="V44" r:id="rId518" display="http://pbs.twimg.com/profile_images/1133801411345412096/7_PKXwCE_normal.jpg"/>
    <hyperlink ref="V45" r:id="rId519" display="http://pbs.twimg.com/profile_images/1133801411345412096/7_PKXwCE_normal.jpg"/>
    <hyperlink ref="V46" r:id="rId520" display="http://pbs.twimg.com/profile_images/1133801411345412096/7_PKXwCE_normal.jpg"/>
    <hyperlink ref="V47" r:id="rId521" display="http://pbs.twimg.com/profile_images/1133801411345412096/7_PKXwCE_normal.jpg"/>
    <hyperlink ref="V48" r:id="rId522" display="http://pbs.twimg.com/profile_images/874985879995125760/DT9B-r5m_normal.jpg"/>
    <hyperlink ref="V49" r:id="rId523" display="http://pbs.twimg.com/profile_images/874985879995125760/DT9B-r5m_normal.jpg"/>
    <hyperlink ref="V50" r:id="rId524" display="http://pbs.twimg.com/profile_images/874985879995125760/DT9B-r5m_normal.jpg"/>
    <hyperlink ref="V51" r:id="rId525" display="http://pbs.twimg.com/profile_images/1083333523392602112/YUSrahyh_normal.jpg"/>
    <hyperlink ref="V52" r:id="rId526" display="http://pbs.twimg.com/profile_images/1083333523392602112/YUSrahyh_normal.jpg"/>
    <hyperlink ref="V53" r:id="rId527" display="http://pbs.twimg.com/profile_images/1083333523392602112/YUSrahyh_normal.jpg"/>
    <hyperlink ref="V54" r:id="rId528" display="http://pbs.twimg.com/profile_images/1131110339888766981/JK5KnBn5_normal.jpg"/>
    <hyperlink ref="V55" r:id="rId529" display="http://pbs.twimg.com/profile_images/1131110339888766981/JK5KnBn5_normal.jpg"/>
    <hyperlink ref="V56" r:id="rId530" display="http://pbs.twimg.com/profile_images/1131110339888766981/JK5KnBn5_normal.jpg"/>
    <hyperlink ref="V57" r:id="rId531" display="http://pbs.twimg.com/profile_images/489105656272543744/G5_bJDKT_normal.jpeg"/>
    <hyperlink ref="V58" r:id="rId532" display="http://pbs.twimg.com/profile_images/489105656272543744/G5_bJDKT_normal.jpeg"/>
    <hyperlink ref="V59" r:id="rId533" display="http://pbs.twimg.com/profile_images/489105656272543744/G5_bJDKT_normal.jpeg"/>
    <hyperlink ref="V60" r:id="rId534" display="http://pbs.twimg.com/profile_images/489105656272543744/G5_bJDKT_normal.jpeg"/>
    <hyperlink ref="V61" r:id="rId535" display="http://pbs.twimg.com/profile_images/489105656272543744/G5_bJDKT_normal.jpeg"/>
    <hyperlink ref="V62" r:id="rId536" display="http://pbs.twimg.com/profile_images/1116376204364386305/7QJXBi6x_normal.jpg"/>
    <hyperlink ref="V63" r:id="rId537" display="http://pbs.twimg.com/profile_images/1116376204364386305/7QJXBi6x_normal.jpg"/>
    <hyperlink ref="V64" r:id="rId538" display="http://pbs.twimg.com/profile_images/1116376204364386305/7QJXBi6x_normal.jpg"/>
    <hyperlink ref="V65" r:id="rId539" display="http://pbs.twimg.com/profile_images/1105107359431618560/IcEq4loB_normal.png"/>
    <hyperlink ref="V66" r:id="rId540" display="http://pbs.twimg.com/profile_images/1105107359431618560/IcEq4loB_normal.png"/>
    <hyperlink ref="V67" r:id="rId541" display="http://pbs.twimg.com/profile_images/1105107359431618560/IcEq4loB_normal.png"/>
    <hyperlink ref="V68" r:id="rId542" display="http://pbs.twimg.com/profile_images/920256724010876929/_E_DFBra_normal.jpg"/>
    <hyperlink ref="V69" r:id="rId543" display="http://pbs.twimg.com/profile_images/920256724010876929/_E_DFBra_normal.jpg"/>
    <hyperlink ref="V70" r:id="rId544" display="http://pbs.twimg.com/profile_images/920256724010876929/_E_DFBra_normal.jpg"/>
    <hyperlink ref="V71" r:id="rId545" display="http://pbs.twimg.com/profile_images/1092797947056738309/0juwDZ5H_normal.jpg"/>
    <hyperlink ref="V72" r:id="rId546" display="http://pbs.twimg.com/profile_images/1092797947056738309/0juwDZ5H_normal.jpg"/>
    <hyperlink ref="V73" r:id="rId547" display="http://pbs.twimg.com/profile_images/1092797947056738309/0juwDZ5H_normal.jpg"/>
    <hyperlink ref="V74" r:id="rId548" display="http://pbs.twimg.com/profile_images/848494594539040768/WNVeZVHd_normal.jpg"/>
    <hyperlink ref="V75" r:id="rId549" display="http://pbs.twimg.com/profile_images/848494594539040768/WNVeZVHd_normal.jpg"/>
    <hyperlink ref="V76" r:id="rId550" display="http://pbs.twimg.com/profile_images/848494594539040768/WNVeZVHd_normal.jpg"/>
    <hyperlink ref="V77" r:id="rId551" display="http://pbs.twimg.com/profile_images/1043088073284673536/ZoKjNNic_normal.jpg"/>
    <hyperlink ref="V78" r:id="rId552" display="http://pbs.twimg.com/profile_images/1141657459599269888/IzEdI-Hx_normal.jpg"/>
    <hyperlink ref="V79" r:id="rId553" display="http://pbs.twimg.com/profile_images/1141657459599269888/IzEdI-Hx_normal.jpg"/>
    <hyperlink ref="V80" r:id="rId554" display="http://pbs.twimg.com/profile_images/1141657459599269888/IzEdI-Hx_normal.jpg"/>
    <hyperlink ref="V81" r:id="rId555" display="http://pbs.twimg.com/profile_images/1043264845221642240/cEVTQZT7_normal.jpg"/>
    <hyperlink ref="V82" r:id="rId556" display="http://pbs.twimg.com/profile_images/1043264845221642240/cEVTQZT7_normal.jpg"/>
    <hyperlink ref="V83" r:id="rId557" display="http://pbs.twimg.com/profile_images/1043264845221642240/cEVTQZT7_normal.jpg"/>
    <hyperlink ref="V84" r:id="rId558" display="http://pbs.twimg.com/profile_images/460037731742011392/89-wbbyN_normal.jpeg"/>
    <hyperlink ref="V85" r:id="rId559" display="http://pbs.twimg.com/profile_images/460037731742011392/89-wbbyN_normal.jpeg"/>
    <hyperlink ref="V86" r:id="rId560" display="http://pbs.twimg.com/profile_images/460037731742011392/89-wbbyN_normal.jpeg"/>
    <hyperlink ref="V87" r:id="rId561" display="http://pbs.twimg.com/profile_images/1102976062739369985/EZcuBSt1_normal.png"/>
    <hyperlink ref="V88" r:id="rId562" display="http://pbs.twimg.com/profile_images/1102976062739369985/EZcuBSt1_normal.png"/>
    <hyperlink ref="V89" r:id="rId563" display="http://pbs.twimg.com/profile_images/1102976062739369985/EZcuBSt1_normal.png"/>
    <hyperlink ref="V90" r:id="rId564" display="http://pbs.twimg.com/profile_images/1150194383217725440/4ey_eQPI_normal.jpg"/>
    <hyperlink ref="V91" r:id="rId565" display="http://pbs.twimg.com/profile_images/1150194383217725440/4ey_eQPI_normal.jpg"/>
    <hyperlink ref="V92" r:id="rId566" display="http://pbs.twimg.com/profile_images/1150194383217725440/4ey_eQPI_normal.jpg"/>
    <hyperlink ref="V93" r:id="rId567" display="http://pbs.twimg.com/profile_images/1150194383217725440/4ey_eQPI_normal.jpg"/>
    <hyperlink ref="V94" r:id="rId568" display="http://pbs.twimg.com/profile_images/1070786753706016768/eEBimI9p_normal.jpg"/>
    <hyperlink ref="V95" r:id="rId569" display="http://pbs.twimg.com/profile_images/1070786753706016768/eEBimI9p_normal.jpg"/>
    <hyperlink ref="V96" r:id="rId570" display="http://pbs.twimg.com/profile_images/1070786753706016768/eEBimI9p_normal.jpg"/>
    <hyperlink ref="V97" r:id="rId571" display="http://pbs.twimg.com/profile_images/1057564877009707008/4mJ0c-Bi_normal.jpg"/>
    <hyperlink ref="V98" r:id="rId572" display="http://pbs.twimg.com/profile_images/2161569036/NSMNSS_normal.JPG"/>
    <hyperlink ref="V99" r:id="rId573" display="http://pbs.twimg.com/profile_images/2161569036/NSMNSS_normal.JPG"/>
    <hyperlink ref="V100" r:id="rId574" display="http://pbs.twimg.com/profile_images/972197921549668352/q35pAXK6_normal.jpg"/>
    <hyperlink ref="V101" r:id="rId575" display="http://pbs.twimg.com/profile_images/972197921549668352/q35pAXK6_normal.jpg"/>
    <hyperlink ref="V102" r:id="rId576" display="http://pbs.twimg.com/profile_images/1128030189022273537/ce_xp-Gy_normal.jpg"/>
    <hyperlink ref="V103" r:id="rId577" display="http://pbs.twimg.com/profile_images/841939001212866560/IjX_Yzzz_normal.jpg"/>
    <hyperlink ref="V104" r:id="rId578" display="http://pbs.twimg.com/profile_images/1142176392848826368/EzA8rdQD_normal.jpg"/>
    <hyperlink ref="V105" r:id="rId579" display="http://pbs.twimg.com/profile_images/1102663389074067458/MZU9bPCN_normal.jpg"/>
    <hyperlink ref="V106" r:id="rId580" display="http://pbs.twimg.com/profile_images/1102663389074067458/MZU9bPCN_normal.jpg"/>
    <hyperlink ref="V107" r:id="rId581" display="http://pbs.twimg.com/profile_images/2258257973/Heartland4web_normal.jpg"/>
    <hyperlink ref="V108" r:id="rId582" display="http://pbs.twimg.com/profile_images/1085463151854972928/JEjDxnZP_normal.jpg"/>
    <hyperlink ref="V109" r:id="rId583" display="http://pbs.twimg.com/profile_images/3532181986/7c2af885cc0fab7babae2e0df1d1a9e3_normal.jpeg"/>
    <hyperlink ref="V110" r:id="rId584" display="http://pbs.twimg.com/profile_images/1085463151854972928/JEjDxnZP_normal.jpg"/>
    <hyperlink ref="V111" r:id="rId585" display="http://pbs.twimg.com/profile_images/1085463151854972928/JEjDxnZP_normal.jpg"/>
    <hyperlink ref="V112" r:id="rId586" display="http://pbs.twimg.com/profile_images/3532181986/7c2af885cc0fab7babae2e0df1d1a9e3_normal.jpeg"/>
    <hyperlink ref="V113" r:id="rId587" display="http://pbs.twimg.com/profile_images/3532181986/7c2af885cc0fab7babae2e0df1d1a9e3_normal.jpeg"/>
    <hyperlink ref="V114" r:id="rId588" display="http://pbs.twimg.com/profile_images/770731174297604098/0L-3swJY_normal.jpg"/>
    <hyperlink ref="V115" r:id="rId589" display="http://pbs.twimg.com/profile_images/817462906258386944/3Rrk3JS7_normal.jpg"/>
    <hyperlink ref="V116" r:id="rId590" display="http://pbs.twimg.com/profile_images/817462906258386944/3Rrk3JS7_normal.jpg"/>
    <hyperlink ref="V117" r:id="rId591" display="http://pbs.twimg.com/profile_images/817462906258386944/3Rrk3JS7_normal.jpg"/>
    <hyperlink ref="V118" r:id="rId592" display="http://pbs.twimg.com/profile_images/1146457924778283008/-cEnlcke_normal.png"/>
    <hyperlink ref="V119" r:id="rId593" display="http://pbs.twimg.com/profile_images/1146457924778283008/-cEnlcke_normal.png"/>
    <hyperlink ref="V120" r:id="rId594" display="http://pbs.twimg.com/profile_images/1121363849691709450/mXp43BYP_normal.jpg"/>
    <hyperlink ref="V121" r:id="rId595" display="http://pbs.twimg.com/profile_images/1121363849691709450/mXp43BYP_normal.jpg"/>
    <hyperlink ref="V122" r:id="rId596" display="http://pbs.twimg.com/profile_images/1121363849691709450/mXp43BYP_normal.jpg"/>
    <hyperlink ref="V123" r:id="rId597" display="http://pbs.twimg.com/profile_images/1121363849691709450/mXp43BYP_normal.jpg"/>
    <hyperlink ref="V124" r:id="rId598" display="http://pbs.twimg.com/profile_images/1121363849691709450/mXp43BYP_normal.jpg"/>
    <hyperlink ref="V125" r:id="rId599" display="http://pbs.twimg.com/profile_images/1069714229542961152/Y6hi7Him_normal.jpg"/>
    <hyperlink ref="V126" r:id="rId600" display="http://pbs.twimg.com/profile_images/1069714229542961152/Y6hi7Him_normal.jpg"/>
    <hyperlink ref="V127" r:id="rId601" display="http://pbs.twimg.com/profile_images/1111565723502022656/VjsJoO-A_normal.png"/>
    <hyperlink ref="V128" r:id="rId602" display="http://pbs.twimg.com/profile_images/1111565723502022656/VjsJoO-A_normal.png"/>
    <hyperlink ref="V129" r:id="rId603" display="http://pbs.twimg.com/profile_images/1111565723502022656/VjsJoO-A_normal.png"/>
    <hyperlink ref="V130" r:id="rId604" display="http://pbs.twimg.com/profile_images/1111565723502022656/VjsJoO-A_normal.png"/>
    <hyperlink ref="V131" r:id="rId605" display="http://pbs.twimg.com/profile_images/450992520550297600/NniRQaLk_normal.jpeg"/>
    <hyperlink ref="V132" r:id="rId606" display="http://pbs.twimg.com/profile_images/450992520550297600/NniRQaLk_normal.jpeg"/>
    <hyperlink ref="V133" r:id="rId607" display="http://pbs.twimg.com/profile_images/450992520550297600/NniRQaLk_normal.jpeg"/>
    <hyperlink ref="V134" r:id="rId608" display="http://pbs.twimg.com/profile_images/731209885145239552/5pD3MB5M_normal.jpg"/>
    <hyperlink ref="V135" r:id="rId609" display="http://pbs.twimg.com/profile_images/731209885145239552/5pD3MB5M_normal.jpg"/>
    <hyperlink ref="V136" r:id="rId610" display="http://pbs.twimg.com/profile_images/731209885145239552/5pD3MB5M_normal.jpg"/>
    <hyperlink ref="V137" r:id="rId611" display="http://pbs.twimg.com/profile_images/499257180009529344/CSWhr7LZ_normal.jpeg"/>
    <hyperlink ref="V138" r:id="rId612" display="http://pbs.twimg.com/profile_images/499257180009529344/CSWhr7LZ_normal.jpeg"/>
    <hyperlink ref="V139" r:id="rId613" display="http://pbs.twimg.com/profile_images/499257180009529344/CSWhr7LZ_normal.jpeg"/>
    <hyperlink ref="V140" r:id="rId614" display="http://pbs.twimg.com/profile_images/499257180009529344/CSWhr7LZ_normal.jpeg"/>
    <hyperlink ref="V141" r:id="rId615" display="http://pbs.twimg.com/profile_images/499257180009529344/CSWhr7LZ_normal.jpeg"/>
    <hyperlink ref="V142" r:id="rId616" display="http://pbs.twimg.com/profile_images/499257180009529344/CSWhr7LZ_normal.jpeg"/>
    <hyperlink ref="V143" r:id="rId617" display="http://pbs.twimg.com/profile_images/499257180009529344/CSWhr7LZ_normal.jpeg"/>
    <hyperlink ref="V144" r:id="rId618" display="http://pbs.twimg.com/profile_images/499257180009529344/CSWhr7LZ_normal.jpeg"/>
    <hyperlink ref="V145" r:id="rId619" display="http://pbs.twimg.com/profile_images/1102583861068865538/EiwMMLpc_normal.jpg"/>
    <hyperlink ref="V146" r:id="rId620" display="http://pbs.twimg.com/profile_images/1102583861068865538/EiwMMLpc_normal.jpg"/>
    <hyperlink ref="V147" r:id="rId621" display="http://pbs.twimg.com/profile_images/1102583861068865538/EiwMMLpc_normal.jpg"/>
    <hyperlink ref="V148" r:id="rId622" display="http://pbs.twimg.com/profile_images/1148347090940153857/uhX59G7b_normal.jpg"/>
    <hyperlink ref="V149" r:id="rId623" display="http://pbs.twimg.com/profile_images/1148347090940153857/uhX59G7b_normal.jpg"/>
    <hyperlink ref="V150" r:id="rId624" display="http://pbs.twimg.com/profile_images/1148347090940153857/uhX59G7b_normal.jpg"/>
    <hyperlink ref="V151" r:id="rId625" display="https://pbs.twimg.com/media/D8tzCymXoAUh62z.jpg"/>
    <hyperlink ref="V152" r:id="rId626" display="http://abs.twimg.com/sticky/default_profile_images/default_profile_normal.png"/>
    <hyperlink ref="V153" r:id="rId627" display="http://abs.twimg.com/sticky/default_profile_images/default_profile_normal.png"/>
    <hyperlink ref="V154" r:id="rId628" display="http://pbs.twimg.com/profile_images/1129422054195945477/beCk_UUT_normal.jpg"/>
    <hyperlink ref="V155" r:id="rId629" display="http://pbs.twimg.com/profile_images/1129422054195945477/beCk_UUT_normal.jpg"/>
    <hyperlink ref="V156" r:id="rId630" display="http://pbs.twimg.com/profile_images/1129422054195945477/beCk_UUT_normal.jpg"/>
    <hyperlink ref="V157" r:id="rId631" display="http://pbs.twimg.com/profile_images/1129422054195945477/beCk_UUT_normal.jpg"/>
    <hyperlink ref="V158" r:id="rId632" display="http://pbs.twimg.com/profile_images/878678629500293121/7u6pHCOs_normal.jpg"/>
    <hyperlink ref="V159" r:id="rId633" display="http://pbs.twimg.com/profile_images/878678629500293121/7u6pHCOs_normal.jpg"/>
    <hyperlink ref="V160" r:id="rId634" display="http://pbs.twimg.com/profile_images/3267376246/de28986efbf6f5fa891f62b9a0211ee0_normal.jpeg"/>
    <hyperlink ref="V161" r:id="rId635" display="http://pbs.twimg.com/profile_images/3267376246/de28986efbf6f5fa891f62b9a0211ee0_normal.jpeg"/>
    <hyperlink ref="V162" r:id="rId636" display="http://pbs.twimg.com/profile_images/3267376246/de28986efbf6f5fa891f62b9a0211ee0_normal.jpeg"/>
    <hyperlink ref="V163" r:id="rId637" display="http://pbs.twimg.com/profile_images/694440270964899841/6TD_15lC_normal.jpg"/>
    <hyperlink ref="V164" r:id="rId638" display="http://pbs.twimg.com/profile_images/694440270964899841/6TD_15lC_normal.jpg"/>
    <hyperlink ref="V165" r:id="rId639" display="http://pbs.twimg.com/profile_images/694440270964899841/6TD_15lC_normal.jpg"/>
    <hyperlink ref="V166" r:id="rId640" display="http://pbs.twimg.com/profile_images/1032199446573010944/ROLSiJdG_normal.jpg"/>
    <hyperlink ref="V167" r:id="rId641" display="http://pbs.twimg.com/profile_images/1032199446573010944/ROLSiJdG_normal.jpg"/>
    <hyperlink ref="V168" r:id="rId642" display="http://pbs.twimg.com/profile_images/1032199446573010944/ROLSiJdG_normal.jpg"/>
    <hyperlink ref="V169" r:id="rId643" display="http://pbs.twimg.com/profile_images/1134192358365569025/Mia3Bo4x_normal.jpg"/>
    <hyperlink ref="V170" r:id="rId644" display="http://pbs.twimg.com/profile_images/1134192358365569025/Mia3Bo4x_normal.jpg"/>
    <hyperlink ref="V171" r:id="rId645" display="http://pbs.twimg.com/profile_images/1134192358365569025/Mia3Bo4x_normal.jpg"/>
    <hyperlink ref="V172" r:id="rId646" display="http://pbs.twimg.com/profile_images/746774582091100160/MHg_TXgm_normal.jpg"/>
    <hyperlink ref="V173" r:id="rId647" display="http://pbs.twimg.com/profile_images/442318740412055552/7PS6LVs4_normal.jpeg"/>
    <hyperlink ref="V174" r:id="rId648" display="http://pbs.twimg.com/profile_images/1147787099917180933/Zbza0ON8_normal.jpg"/>
    <hyperlink ref="V175" r:id="rId649" display="http://pbs.twimg.com/profile_images/1147787099917180933/Zbza0ON8_normal.jpg"/>
    <hyperlink ref="V176" r:id="rId650" display="http://pbs.twimg.com/profile_images/2156246148/image_normal.jpg"/>
    <hyperlink ref="V177" r:id="rId651" display="http://pbs.twimg.com/profile_images/2156246148/image_normal.jpg"/>
    <hyperlink ref="V178" r:id="rId652" display="http://pbs.twimg.com/profile_images/2156246148/image_normal.jpg"/>
    <hyperlink ref="V179" r:id="rId653" display="http://pbs.twimg.com/profile_images/2156246148/image_normal.jpg"/>
    <hyperlink ref="V180" r:id="rId654" display="http://pbs.twimg.com/profile_images/741063277548044289/5Z73u8tj_normal.jpg"/>
    <hyperlink ref="V181" r:id="rId655" display="http://pbs.twimg.com/profile_images/741063277548044289/5Z73u8tj_normal.jpg"/>
    <hyperlink ref="V182" r:id="rId656" display="http://pbs.twimg.com/profile_images/813464241462124545/WAaqM3uG_normal.jpg"/>
    <hyperlink ref="V183" r:id="rId657" display="http://pbs.twimg.com/profile_images/378800000611128908/8d8e1c4984b4d9ee557d6722f805912a_normal.jpeg"/>
    <hyperlink ref="V184" r:id="rId658" display="http://pbs.twimg.com/profile_images/378800000611128908/8d8e1c4984b4d9ee557d6722f805912a_normal.jpeg"/>
    <hyperlink ref="V185" r:id="rId659" display="http://pbs.twimg.com/profile_images/378800000611128908/8d8e1c4984b4d9ee557d6722f805912a_normal.jpeg"/>
    <hyperlink ref="V186" r:id="rId660" display="http://pbs.twimg.com/profile_images/857072871746752513/2S-zNH_R_normal.jpg"/>
    <hyperlink ref="V187" r:id="rId661" display="http://pbs.twimg.com/profile_images/1088467528379260928/Jpqavmrb_normal.jpg"/>
    <hyperlink ref="V188" r:id="rId662" display="http://pbs.twimg.com/profile_images/1088467528379260928/Jpqavmrb_normal.jpg"/>
    <hyperlink ref="V189" r:id="rId663" display="http://pbs.twimg.com/profile_images/1088467528379260928/Jpqavmrb_normal.jpg"/>
    <hyperlink ref="V190" r:id="rId664" display="http://pbs.twimg.com/profile_images/1088467528379260928/Jpqavmrb_normal.jpg"/>
    <hyperlink ref="V191" r:id="rId665" display="http://pbs.twimg.com/profile_images/1088467528379260928/Jpqavmrb_normal.jpg"/>
    <hyperlink ref="V192" r:id="rId666" display="https://pbs.twimg.com/media/D826oRXXoAAsMav.jpg"/>
    <hyperlink ref="V193" r:id="rId667" display="http://pbs.twimg.com/profile_images/760774125522518016/jhzjWv0i_normal.jpg"/>
    <hyperlink ref="V194" r:id="rId668" display="http://pbs.twimg.com/profile_images/1136525117285179392/4LBIES5Y_normal.png"/>
    <hyperlink ref="V195" r:id="rId669" display="https://pbs.twimg.com/media/D826oRXXoAAsMav.jpg"/>
    <hyperlink ref="V196" r:id="rId670" display="https://pbs.twimg.com/media/D826oRXXoAAsMav.jpg"/>
    <hyperlink ref="V197" r:id="rId671" display="https://pbs.twimg.com/media/D826oRXXoAAsMav.jpg"/>
    <hyperlink ref="V198" r:id="rId672" display="https://pbs.twimg.com/media/D826oRXXoAAsMav.jpg"/>
    <hyperlink ref="V199" r:id="rId673" display="https://pbs.twimg.com/media/D826oRXXoAAsMav.jpg"/>
    <hyperlink ref="V200" r:id="rId674" display="https://pbs.twimg.com/media/D826oRXXoAAsMav.jpg"/>
    <hyperlink ref="V201" r:id="rId675" display="https://pbs.twimg.com/media/D826oRXXoAAsMav.jpg"/>
    <hyperlink ref="V202" r:id="rId676" display="https://pbs.twimg.com/media/D826oRXXoAAsMav.jpg"/>
    <hyperlink ref="V203" r:id="rId677" display="https://pbs.twimg.com/media/D826oRXXoAAsMav.jpg"/>
    <hyperlink ref="V204" r:id="rId678" display="https://pbs.twimg.com/media/D826oRXXoAAsMav.jpg"/>
    <hyperlink ref="V205" r:id="rId679" display="https://pbs.twimg.com/media/D826oRXXoAAsMav.jpg"/>
    <hyperlink ref="V206" r:id="rId680" display="https://pbs.twimg.com/media/D826oRXXoAAsMav.jpg"/>
    <hyperlink ref="V207" r:id="rId681" display="https://pbs.twimg.com/media/D826oRXXoAAsMav.jpg"/>
    <hyperlink ref="V208" r:id="rId682" display="https://pbs.twimg.com/media/D826oRXXoAAsMav.jpg"/>
    <hyperlink ref="V209" r:id="rId683" display="https://pbs.twimg.com/media/D826oRXXoAAsMav.jpg"/>
    <hyperlink ref="V210" r:id="rId684" display="https://pbs.twimg.com/media/D826oRXXoAAsMav.jpg"/>
    <hyperlink ref="V211" r:id="rId685" display="https://pbs.twimg.com/media/D826oRXXoAAsMav.jpg"/>
    <hyperlink ref="V212" r:id="rId686" display="https://pbs.twimg.com/media/D826oRXXoAAsMav.jpg"/>
    <hyperlink ref="V213" r:id="rId687" display="https://pbs.twimg.com/media/D826oRXXoAAsMav.jpg"/>
    <hyperlink ref="V214" r:id="rId688" display="https://pbs.twimg.com/media/D826oRXXoAAsMav.jpg"/>
    <hyperlink ref="V215" r:id="rId689" display="http://pbs.twimg.com/profile_images/760774125522518016/jhzjWv0i_normal.jpg"/>
    <hyperlink ref="V216" r:id="rId690" display="http://pbs.twimg.com/profile_images/760774125522518016/jhzjWv0i_normal.jpg"/>
    <hyperlink ref="V217" r:id="rId691" display="http://pbs.twimg.com/profile_images/760774125522518016/jhzjWv0i_normal.jpg"/>
    <hyperlink ref="V218" r:id="rId692" display="http://pbs.twimg.com/profile_images/1136525117285179392/4LBIES5Y_normal.png"/>
    <hyperlink ref="V219" r:id="rId693" display="http://pbs.twimg.com/profile_images/1136525117285179392/4LBIES5Y_normal.png"/>
    <hyperlink ref="V220" r:id="rId694" display="https://pbs.twimg.com/media/D826oRXXoAAsMav.jpg"/>
    <hyperlink ref="V221" r:id="rId695" display="https://pbs.twimg.com/media/D826uhJWsAEXUUN.jpg"/>
    <hyperlink ref="V222" r:id="rId696" display="http://pbs.twimg.com/profile_images/760774125522518016/jhzjWv0i_normal.jpg"/>
    <hyperlink ref="V223" r:id="rId697" display="http://pbs.twimg.com/profile_images/760774125522518016/jhzjWv0i_normal.jpg"/>
    <hyperlink ref="V224" r:id="rId698" display="http://pbs.twimg.com/profile_images/760774125522518016/jhzjWv0i_normal.jpg"/>
    <hyperlink ref="V225" r:id="rId699" display="http://pbs.twimg.com/profile_images/1136525117285179392/4LBIES5Y_normal.png"/>
    <hyperlink ref="V226" r:id="rId700" display="https://pbs.twimg.com/media/D826oRXXoAAsMav.jpg"/>
    <hyperlink ref="V227" r:id="rId701" display="https://pbs.twimg.com/media/D826uhJWsAEXUUN.jpg"/>
    <hyperlink ref="V228" r:id="rId702" display="http://pbs.twimg.com/profile_images/760774125522518016/jhzjWv0i_normal.jpg"/>
    <hyperlink ref="V229" r:id="rId703" display="http://pbs.twimg.com/profile_images/760774125522518016/jhzjWv0i_normal.jpg"/>
    <hyperlink ref="V230" r:id="rId704" display="http://pbs.twimg.com/profile_images/760774125522518016/jhzjWv0i_normal.jpg"/>
    <hyperlink ref="V231" r:id="rId705" display="http://pbs.twimg.com/profile_images/1136525117285179392/4LBIES5Y_normal.png"/>
    <hyperlink ref="V232" r:id="rId706" display="https://pbs.twimg.com/media/D826oRXXoAAsMav.jpg"/>
    <hyperlink ref="V233" r:id="rId707" display="https://pbs.twimg.com/media/D826uhJWsAEXUUN.jpg"/>
    <hyperlink ref="V234" r:id="rId708" display="http://pbs.twimg.com/profile_images/760774125522518016/jhzjWv0i_normal.jpg"/>
    <hyperlink ref="V235" r:id="rId709" display="http://pbs.twimg.com/profile_images/760774125522518016/jhzjWv0i_normal.jpg"/>
    <hyperlink ref="V236" r:id="rId710" display="http://pbs.twimg.com/profile_images/760774125522518016/jhzjWv0i_normal.jpg"/>
    <hyperlink ref="V237" r:id="rId711" display="http://pbs.twimg.com/profile_images/1136525117285179392/4LBIES5Y_normal.png"/>
    <hyperlink ref="V238" r:id="rId712" display="http://pbs.twimg.com/profile_images/760774125522518016/jhzjWv0i_normal.jpg"/>
    <hyperlink ref="V239" r:id="rId713" display="http://pbs.twimg.com/profile_images/1136525117285179392/4LBIES5Y_normal.png"/>
    <hyperlink ref="V240" r:id="rId714" display="https://pbs.twimg.com/media/D826oRXXoAAsMav.jpg"/>
    <hyperlink ref="V241" r:id="rId715" display="https://pbs.twimg.com/media/D826uhJWsAEXUUN.jpg"/>
    <hyperlink ref="V242" r:id="rId716" display="http://pbs.twimg.com/profile_images/760774125522518016/jhzjWv0i_normal.jpg"/>
    <hyperlink ref="V243" r:id="rId717" display="http://pbs.twimg.com/profile_images/760774125522518016/jhzjWv0i_normal.jpg"/>
    <hyperlink ref="V244" r:id="rId718" display="http://pbs.twimg.com/profile_images/760774125522518016/jhzjWv0i_normal.jpg"/>
    <hyperlink ref="V245" r:id="rId719" display="http://pbs.twimg.com/profile_images/760774125522518016/jhzjWv0i_normal.jpg"/>
    <hyperlink ref="V246" r:id="rId720" display="http://pbs.twimg.com/profile_images/760774125522518016/jhzjWv0i_normal.jpg"/>
    <hyperlink ref="V247" r:id="rId721" display="http://pbs.twimg.com/profile_images/760774125522518016/jhzjWv0i_normal.jpg"/>
    <hyperlink ref="V248" r:id="rId722" display="http://pbs.twimg.com/profile_images/760774125522518016/jhzjWv0i_normal.jpg"/>
    <hyperlink ref="V249" r:id="rId723" display="http://pbs.twimg.com/profile_images/760774125522518016/jhzjWv0i_normal.jpg"/>
    <hyperlink ref="V250" r:id="rId724" display="http://pbs.twimg.com/profile_images/760774125522518016/jhzjWv0i_normal.jpg"/>
    <hyperlink ref="V251" r:id="rId725" display="http://pbs.twimg.com/profile_images/760774125522518016/jhzjWv0i_normal.jpg"/>
    <hyperlink ref="V252" r:id="rId726" display="http://pbs.twimg.com/profile_images/760774125522518016/jhzjWv0i_normal.jpg"/>
    <hyperlink ref="V253" r:id="rId727" display="http://pbs.twimg.com/profile_images/760774125522518016/jhzjWv0i_normal.jpg"/>
    <hyperlink ref="V254" r:id="rId728" display="http://pbs.twimg.com/profile_images/760774125522518016/jhzjWv0i_normal.jpg"/>
    <hyperlink ref="V255" r:id="rId729" display="http://pbs.twimg.com/profile_images/760774125522518016/jhzjWv0i_normal.jpg"/>
    <hyperlink ref="V256" r:id="rId730" display="http://pbs.twimg.com/profile_images/760774125522518016/jhzjWv0i_normal.jpg"/>
    <hyperlink ref="V257" r:id="rId731" display="http://pbs.twimg.com/profile_images/760774125522518016/jhzjWv0i_normal.jpg"/>
    <hyperlink ref="V258" r:id="rId732" display="http://pbs.twimg.com/profile_images/760774125522518016/jhzjWv0i_normal.jpg"/>
    <hyperlink ref="V259" r:id="rId733" display="http://pbs.twimg.com/profile_images/760774125522518016/jhzjWv0i_normal.jpg"/>
    <hyperlink ref="V260" r:id="rId734" display="http://pbs.twimg.com/profile_images/760774125522518016/jhzjWv0i_normal.jpg"/>
    <hyperlink ref="V261" r:id="rId735" display="http://pbs.twimg.com/profile_images/760774125522518016/jhzjWv0i_normal.jpg"/>
    <hyperlink ref="V262" r:id="rId736" display="http://pbs.twimg.com/profile_images/760774125522518016/jhzjWv0i_normal.jpg"/>
    <hyperlink ref="V263" r:id="rId737" display="http://pbs.twimg.com/profile_images/760774125522518016/jhzjWv0i_normal.jpg"/>
    <hyperlink ref="V264" r:id="rId738" display="http://pbs.twimg.com/profile_images/760774125522518016/jhzjWv0i_normal.jpg"/>
    <hyperlink ref="V265" r:id="rId739" display="http://pbs.twimg.com/profile_images/760774125522518016/jhzjWv0i_normal.jpg"/>
    <hyperlink ref="V266" r:id="rId740" display="http://pbs.twimg.com/profile_images/760774125522518016/jhzjWv0i_normal.jpg"/>
    <hyperlink ref="V267" r:id="rId741" display="http://pbs.twimg.com/profile_images/760774125522518016/jhzjWv0i_normal.jpg"/>
    <hyperlink ref="V268" r:id="rId742" display="http://pbs.twimg.com/profile_images/760774125522518016/jhzjWv0i_normal.jpg"/>
    <hyperlink ref="V269" r:id="rId743" display="http://pbs.twimg.com/profile_images/760774125522518016/jhzjWv0i_normal.jpg"/>
    <hyperlink ref="V270" r:id="rId744" display="http://pbs.twimg.com/profile_images/760774125522518016/jhzjWv0i_normal.jpg"/>
    <hyperlink ref="V271" r:id="rId745" display="http://pbs.twimg.com/profile_images/760774125522518016/jhzjWv0i_normal.jpg"/>
    <hyperlink ref="V272" r:id="rId746" display="http://pbs.twimg.com/profile_images/760774125522518016/jhzjWv0i_normal.jpg"/>
    <hyperlink ref="V273" r:id="rId747" display="http://pbs.twimg.com/profile_images/760774125522518016/jhzjWv0i_normal.jpg"/>
    <hyperlink ref="V274" r:id="rId748" display="http://pbs.twimg.com/profile_images/760774125522518016/jhzjWv0i_normal.jpg"/>
    <hyperlink ref="V275" r:id="rId749" display="http://pbs.twimg.com/profile_images/1136525117285179392/4LBIES5Y_normal.png"/>
    <hyperlink ref="V276" r:id="rId750" display="http://pbs.twimg.com/profile_images/1136525117285179392/4LBIES5Y_normal.png"/>
    <hyperlink ref="V277" r:id="rId751" display="http://pbs.twimg.com/profile_images/1136525117285179392/4LBIES5Y_normal.png"/>
    <hyperlink ref="V278" r:id="rId752" display="http://pbs.twimg.com/profile_images/1136525117285179392/4LBIES5Y_normal.png"/>
    <hyperlink ref="V279" r:id="rId753" display="https://pbs.twimg.com/media/D826oRXXoAAsMav.jpg"/>
    <hyperlink ref="V280" r:id="rId754" display="https://pbs.twimg.com/media/D826uhJWsAEXUUN.jpg"/>
    <hyperlink ref="V281" r:id="rId755" display="http://pbs.twimg.com/profile_images/1136525117285179392/4LBIES5Y_normal.png"/>
    <hyperlink ref="V282" r:id="rId756" display="http://pbs.twimg.com/profile_images/1136525117285179392/4LBIES5Y_normal.png"/>
    <hyperlink ref="V283" r:id="rId757" display="http://pbs.twimg.com/profile_images/1136525117285179392/4LBIES5Y_normal.png"/>
    <hyperlink ref="V284" r:id="rId758" display="http://pbs.twimg.com/profile_images/1136525117285179392/4LBIES5Y_normal.png"/>
    <hyperlink ref="V285" r:id="rId759" display="https://pbs.twimg.com/media/D826oRXXoAAsMav.jpg"/>
    <hyperlink ref="V286" r:id="rId760" display="https://pbs.twimg.com/media/D826oRXXoAAsMav.jpg"/>
    <hyperlink ref="V287" r:id="rId761" display="https://pbs.twimg.com/media/D826oRXXoAAsMav.jpg"/>
    <hyperlink ref="V288" r:id="rId762" display="https://pbs.twimg.com/media/D826oRXXoAAsMav.jpg"/>
    <hyperlink ref="V289" r:id="rId763" display="https://pbs.twimg.com/media/D826uhJWsAEXUUN.jpg"/>
    <hyperlink ref="V290" r:id="rId764" display="https://pbs.twimg.com/media/D826uhJWsAEXUUN.jpg"/>
    <hyperlink ref="V291" r:id="rId765" display="https://pbs.twimg.com/media/D826uhJWsAEXUUN.jpg"/>
    <hyperlink ref="V292" r:id="rId766" display="https://pbs.twimg.com/media/D826uhJWsAEXUUN.jpg"/>
    <hyperlink ref="V293" r:id="rId767" display="http://pbs.twimg.com/profile_images/1136525117285179392/4LBIES5Y_normal.png"/>
    <hyperlink ref="V294" r:id="rId768" display="http://pbs.twimg.com/profile_images/1136525117285179392/4LBIES5Y_normal.png"/>
    <hyperlink ref="V295" r:id="rId769" display="http://pbs.twimg.com/profile_images/1136525117285179392/4LBIES5Y_normal.png"/>
    <hyperlink ref="V296" r:id="rId770" display="http://pbs.twimg.com/profile_images/1136525117285179392/4LBIES5Y_normal.png"/>
    <hyperlink ref="V297" r:id="rId771" display="http://pbs.twimg.com/profile_images/1136525117285179392/4LBIES5Y_normal.png"/>
    <hyperlink ref="V298" r:id="rId772" display="http://pbs.twimg.com/profile_images/1136525117285179392/4LBIES5Y_normal.png"/>
    <hyperlink ref="V299" r:id="rId773" display="http://pbs.twimg.com/profile_images/1136525117285179392/4LBIES5Y_normal.png"/>
    <hyperlink ref="V300" r:id="rId774" display="http://pbs.twimg.com/profile_images/1136525117285179392/4LBIES5Y_normal.png"/>
    <hyperlink ref="V301" r:id="rId775" display="http://pbs.twimg.com/profile_images/1136525117285179392/4LBIES5Y_normal.png"/>
    <hyperlink ref="V302" r:id="rId776" display="http://pbs.twimg.com/profile_images/1136525117285179392/4LBIES5Y_normal.png"/>
    <hyperlink ref="V303" r:id="rId777" display="http://pbs.twimg.com/profile_images/1136525117285179392/4LBIES5Y_normal.png"/>
    <hyperlink ref="V304" r:id="rId778" display="http://pbs.twimg.com/profile_images/1136525117285179392/4LBIES5Y_normal.png"/>
    <hyperlink ref="V305" r:id="rId779" display="http://pbs.twimg.com/profile_images/1136525117285179392/4LBIES5Y_normal.png"/>
    <hyperlink ref="V306" r:id="rId780" display="http://pbs.twimg.com/profile_images/1148367639850422279/hwPsaNfW_normal.png"/>
    <hyperlink ref="V307" r:id="rId781" display="http://pbs.twimg.com/profile_images/1148367639850422279/hwPsaNfW_normal.png"/>
    <hyperlink ref="V308" r:id="rId782" display="http://pbs.twimg.com/profile_images/837378254667452417/7spZ1vGU_normal.jpg"/>
    <hyperlink ref="V309" r:id="rId783" display="http://pbs.twimg.com/profile_images/837378254667452417/7spZ1vGU_normal.jpg"/>
    <hyperlink ref="V310" r:id="rId784" display="http://pbs.twimg.com/profile_images/837378254667452417/7spZ1vGU_normal.jpg"/>
    <hyperlink ref="V311" r:id="rId785" display="http://pbs.twimg.com/profile_images/837378254667452417/7spZ1vGU_normal.jpg"/>
    <hyperlink ref="V312" r:id="rId786" display="http://pbs.twimg.com/profile_images/837378254667452417/7spZ1vGU_normal.jpg"/>
    <hyperlink ref="V313" r:id="rId787" display="http://pbs.twimg.com/profile_images/837378254667452417/7spZ1vGU_normal.jpg"/>
    <hyperlink ref="V314" r:id="rId788" display="http://pbs.twimg.com/profile_images/837378254667452417/7spZ1vGU_normal.jpg"/>
    <hyperlink ref="V315" r:id="rId789" display="http://pbs.twimg.com/profile_images/783652165965479936/K7UyJyCD_normal.jpg"/>
    <hyperlink ref="V316" r:id="rId790" display="http://pbs.twimg.com/profile_images/658238458075459584/xMjzmAtG_normal.jpg"/>
    <hyperlink ref="V317" r:id="rId791" display="http://pbs.twimg.com/profile_images/658238458075459584/xMjzmAtG_normal.jpg"/>
    <hyperlink ref="V318" r:id="rId792" display="http://pbs.twimg.com/profile_images/658238458075459584/xMjzmAtG_normal.jpg"/>
    <hyperlink ref="V319" r:id="rId793" display="http://pbs.twimg.com/profile_images/658238458075459584/xMjzmAtG_normal.jpg"/>
    <hyperlink ref="V320" r:id="rId794" display="http://pbs.twimg.com/profile_images/658238458075459584/xMjzmAtG_normal.jpg"/>
    <hyperlink ref="V321" r:id="rId795" display="http://pbs.twimg.com/profile_images/658238458075459584/xMjzmAtG_normal.jpg"/>
    <hyperlink ref="V322" r:id="rId796" display="http://pbs.twimg.com/profile_images/658238458075459584/xMjzmAtG_normal.jpg"/>
    <hyperlink ref="V323" r:id="rId797" display="http://pbs.twimg.com/profile_images/658238458075459584/xMjzmAtG_normal.jpg"/>
    <hyperlink ref="V324" r:id="rId798" display="http://pbs.twimg.com/profile_images/1068329878850686976/UH5WzvpQ_normal.jpg"/>
    <hyperlink ref="V325" r:id="rId799" display="http://pbs.twimg.com/profile_images/1068329878850686976/UH5WzvpQ_normal.jpg"/>
    <hyperlink ref="V326" r:id="rId800" display="http://pbs.twimg.com/profile_images/1068329878850686976/UH5WzvpQ_normal.jpg"/>
    <hyperlink ref="V327" r:id="rId801" display="http://pbs.twimg.com/profile_images/1068329878850686976/UH5WzvpQ_normal.jpg"/>
    <hyperlink ref="V328" r:id="rId802" display="http://pbs.twimg.com/profile_images/1068329878850686976/UH5WzvpQ_normal.jpg"/>
    <hyperlink ref="V329" r:id="rId803" display="http://pbs.twimg.com/profile_images/855503087049482242/S7WZv--L_normal.jpg"/>
    <hyperlink ref="V330" r:id="rId804" display="http://pbs.twimg.com/profile_images/488805943497338880/vjzEF43F_normal.png"/>
    <hyperlink ref="V331" r:id="rId805" display="http://pbs.twimg.com/profile_images/488805943497338880/vjzEF43F_normal.png"/>
    <hyperlink ref="V332" r:id="rId806" display="http://pbs.twimg.com/profile_images/488805943497338880/vjzEF43F_normal.png"/>
    <hyperlink ref="V333" r:id="rId807" display="http://pbs.twimg.com/profile_images/488805943497338880/vjzEF43F_normal.png"/>
    <hyperlink ref="V334" r:id="rId808" display="http://pbs.twimg.com/profile_images/488805943497338880/vjzEF43F_normal.png"/>
    <hyperlink ref="V335" r:id="rId809" display="http://pbs.twimg.com/profile_images/488805943497338880/vjzEF43F_normal.png"/>
    <hyperlink ref="V336" r:id="rId810" display="http://pbs.twimg.com/profile_images/1064825940839157760/8EFfe6QT_normal.jpg"/>
    <hyperlink ref="V337" r:id="rId811" display="https://pbs.twimg.com/media/D-90yLyWsAA9O44.jpg"/>
    <hyperlink ref="V338" r:id="rId812" display="http://pbs.twimg.com/profile_images/2190857671/photo_normal.jpg"/>
    <hyperlink ref="V339" r:id="rId813" display="http://pbs.twimg.com/profile_images/2190857671/photo_normal.jpg"/>
    <hyperlink ref="V340" r:id="rId814" display="http://pbs.twimg.com/profile_images/1068329878850686976/UH5WzvpQ_normal.jpg"/>
    <hyperlink ref="V341" r:id="rId815" display="http://pbs.twimg.com/profile_images/1068329878850686976/UH5WzvpQ_normal.jpg"/>
    <hyperlink ref="V342" r:id="rId816" display="http://pbs.twimg.com/profile_images/1068329878850686976/UH5WzvpQ_normal.jpg"/>
    <hyperlink ref="V343" r:id="rId817" display="http://pbs.twimg.com/profile_images/1068329878850686976/UH5WzvpQ_normal.jpg"/>
    <hyperlink ref="V344" r:id="rId818" display="http://pbs.twimg.com/profile_images/1068329878850686976/UH5WzvpQ_normal.jpg"/>
    <hyperlink ref="V345" r:id="rId819" display="http://pbs.twimg.com/profile_images/855503087049482242/S7WZv--L_normal.jpg"/>
    <hyperlink ref="V346" r:id="rId820" display="http://pbs.twimg.com/profile_images/1064825940839157760/8EFfe6QT_normal.jpg"/>
    <hyperlink ref="V347" r:id="rId821" display="http://pbs.twimg.com/profile_images/2190857671/photo_normal.jpg"/>
    <hyperlink ref="V348" r:id="rId822" display="http://pbs.twimg.com/profile_images/2190857671/photo_normal.jpg"/>
    <hyperlink ref="V349" r:id="rId823" display="http://pbs.twimg.com/profile_images/2190857671/photo_normal.jpg"/>
    <hyperlink ref="V350" r:id="rId824" display="https://pbs.twimg.com/media/D-9u962WwAAYSTh.png"/>
    <hyperlink ref="V351" r:id="rId825" display="https://pbs.twimg.com/media/D-9u962WwAAYSTh.png"/>
    <hyperlink ref="V352" r:id="rId826" display="https://pbs.twimg.com/media/D-9u962WwAAYSTh.png"/>
    <hyperlink ref="V353" r:id="rId827" display="https://pbs.twimg.com/media/D-9u962WwAAYSTh.png"/>
    <hyperlink ref="V354" r:id="rId828" display="http://pbs.twimg.com/profile_images/2190857671/photo_normal.jpg"/>
    <hyperlink ref="V355" r:id="rId829" display="http://pbs.twimg.com/profile_images/2190857671/photo_normal.jpg"/>
    <hyperlink ref="V356" r:id="rId830" display="http://pbs.twimg.com/profile_images/2190857671/photo_normal.jpg"/>
    <hyperlink ref="V357" r:id="rId831" display="http://pbs.twimg.com/profile_images/2190857671/photo_normal.jpg"/>
    <hyperlink ref="V358" r:id="rId832" display="http://pbs.twimg.com/profile_images/2190857671/photo_normal.jpg"/>
    <hyperlink ref="V359" r:id="rId833" display="https://pbs.twimg.com/media/D-90yLyWsAA9O44.jpg"/>
    <hyperlink ref="V360" r:id="rId834" display="https://pbs.twimg.com/media/D-90yLyWsAA9O44.jpg"/>
    <hyperlink ref="V361" r:id="rId835" display="https://pbs.twimg.com/media/D-90yLyWsAA9O44.jpg"/>
    <hyperlink ref="V362" r:id="rId836" display="https://pbs.twimg.com/media/D-90yLyWsAA9O44.jpg"/>
    <hyperlink ref="V363" r:id="rId837" display="https://pbs.twimg.com/media/D-90yLyWsAA9O44.jpg"/>
    <hyperlink ref="V364" r:id="rId838" display="http://pbs.twimg.com/profile_images/2190857671/photo_normal.jpg"/>
    <hyperlink ref="V365" r:id="rId839" display="http://pbs.twimg.com/profile_images/2190857671/photo_normal.jpg"/>
    <hyperlink ref="V366" r:id="rId840" display="http://pbs.twimg.com/profile_images/2190857671/photo_normal.jpg"/>
    <hyperlink ref="V367" r:id="rId841" display="http://pbs.twimg.com/profile_images/2190857671/photo_normal.jpg"/>
    <hyperlink ref="V368" r:id="rId842" display="http://pbs.twimg.com/profile_images/2190857671/photo_normal.jpg"/>
    <hyperlink ref="V369" r:id="rId843" display="http://pbs.twimg.com/profile_images/2190857671/photo_normal.jpg"/>
    <hyperlink ref="V370" r:id="rId844" display="http://pbs.twimg.com/profile_images/2190857671/photo_normal.jpg"/>
    <hyperlink ref="V371" r:id="rId845" display="http://pbs.twimg.com/profile_images/2190857671/photo_normal.jpg"/>
    <hyperlink ref="V372" r:id="rId846" display="http://pbs.twimg.com/profile_images/2190857671/photo_normal.jpg"/>
    <hyperlink ref="V373" r:id="rId847" display="http://pbs.twimg.com/profile_images/2190857671/photo_normal.jpg"/>
    <hyperlink ref="V374" r:id="rId848" display="http://pbs.twimg.com/profile_images/2190857671/photo_normal.jpg"/>
    <hyperlink ref="V375" r:id="rId849" display="http://pbs.twimg.com/profile_images/1068329878850686976/UH5WzvpQ_normal.jpg"/>
    <hyperlink ref="V376" r:id="rId850" display="http://pbs.twimg.com/profile_images/1068329878850686976/UH5WzvpQ_normal.jpg"/>
    <hyperlink ref="V377" r:id="rId851" display="http://pbs.twimg.com/profile_images/1068329878850686976/UH5WzvpQ_normal.jpg"/>
    <hyperlink ref="V378" r:id="rId852" display="http://pbs.twimg.com/profile_images/1068329878850686976/UH5WzvpQ_normal.jpg"/>
    <hyperlink ref="V379" r:id="rId853" display="http://pbs.twimg.com/profile_images/1068329878850686976/UH5WzvpQ_normal.jpg"/>
    <hyperlink ref="V380" r:id="rId854" display="http://pbs.twimg.com/profile_images/1068329878850686976/UH5WzvpQ_normal.jpg"/>
    <hyperlink ref="V381" r:id="rId855" display="http://pbs.twimg.com/profile_images/1068329878850686976/UH5WzvpQ_normal.jpg"/>
    <hyperlink ref="V382" r:id="rId856" display="http://pbs.twimg.com/profile_images/1068329878850686976/UH5WzvpQ_normal.jpg"/>
    <hyperlink ref="V383" r:id="rId857" display="http://pbs.twimg.com/profile_images/1068329878850686976/UH5WzvpQ_normal.jpg"/>
    <hyperlink ref="V384" r:id="rId858" display="http://pbs.twimg.com/profile_images/1068329878850686976/UH5WzvpQ_normal.jpg"/>
    <hyperlink ref="V385" r:id="rId859" display="http://pbs.twimg.com/profile_images/1068329878850686976/UH5WzvpQ_normal.jpg"/>
    <hyperlink ref="V386" r:id="rId860" display="http://pbs.twimg.com/profile_images/1068329878850686976/UH5WzvpQ_normal.jpg"/>
    <hyperlink ref="V387" r:id="rId861" display="http://pbs.twimg.com/profile_images/855503087049482242/S7WZv--L_normal.jpg"/>
    <hyperlink ref="V388" r:id="rId862" display="http://pbs.twimg.com/profile_images/855503087049482242/S7WZv--L_normal.jpg"/>
    <hyperlink ref="V389" r:id="rId863" display="http://pbs.twimg.com/profile_images/855503087049482242/S7WZv--L_normal.jpg"/>
    <hyperlink ref="V390" r:id="rId864" display="http://pbs.twimg.com/profile_images/855503087049482242/S7WZv--L_normal.jpg"/>
    <hyperlink ref="V391" r:id="rId865" display="http://pbs.twimg.com/profile_images/1064825940839157760/8EFfe6QT_normal.jpg"/>
    <hyperlink ref="V392" r:id="rId866" display="http://pbs.twimg.com/profile_images/1068329878850686976/UH5WzvpQ_normal.jpg"/>
    <hyperlink ref="V393" r:id="rId867" display="http://pbs.twimg.com/profile_images/1068329878850686976/UH5WzvpQ_normal.jpg"/>
    <hyperlink ref="V394" r:id="rId868" display="http://pbs.twimg.com/profile_images/1068329878850686976/UH5WzvpQ_normal.jpg"/>
    <hyperlink ref="V395" r:id="rId869" display="http://pbs.twimg.com/profile_images/1068329878850686976/UH5WzvpQ_normal.jpg"/>
    <hyperlink ref="V396" r:id="rId870" display="http://pbs.twimg.com/profile_images/1068329878850686976/UH5WzvpQ_normal.jpg"/>
    <hyperlink ref="V397" r:id="rId871" display="http://pbs.twimg.com/profile_images/1064825940839157760/8EFfe6QT_normal.jpg"/>
    <hyperlink ref="V398" r:id="rId872" display="http://pbs.twimg.com/profile_images/1064825940839157760/8EFfe6QT_normal.jpg"/>
    <hyperlink ref="V399" r:id="rId873" display="http://pbs.twimg.com/profile_images/1064825940839157760/8EFfe6QT_normal.jpg"/>
    <hyperlink ref="V400" r:id="rId874" display="http://pbs.twimg.com/profile_images/1064825940839157760/8EFfe6QT_normal.jpg"/>
    <hyperlink ref="V401" r:id="rId875" display="http://pbs.twimg.com/profile_images/1068329878850686976/UH5WzvpQ_normal.jpg"/>
    <hyperlink ref="V402" r:id="rId876" display="http://pbs.twimg.com/profile_images/1068329878850686976/UH5WzvpQ_normal.jpg"/>
    <hyperlink ref="V403" r:id="rId877" display="http://pbs.twimg.com/profile_images/1068329878850686976/UH5WzvpQ_normal.jpg"/>
    <hyperlink ref="V404" r:id="rId878" display="http://pbs.twimg.com/profile_images/1068329878850686976/UH5WzvpQ_normal.jpg"/>
    <hyperlink ref="V405" r:id="rId879" display="http://pbs.twimg.com/profile_images/1068329878850686976/UH5WzvpQ_normal.jpg"/>
    <hyperlink ref="V406" r:id="rId880" display="http://pbs.twimg.com/profile_images/1068329878850686976/UH5WzvpQ_normal.jpg"/>
    <hyperlink ref="V407" r:id="rId881" display="http://pbs.twimg.com/profile_images/1068329878850686976/UH5WzvpQ_normal.jpg"/>
    <hyperlink ref="V408" r:id="rId882" display="http://pbs.twimg.com/profile_images/1068329878850686976/UH5WzvpQ_normal.jpg"/>
    <hyperlink ref="V409" r:id="rId883" display="http://pbs.twimg.com/profile_images/1068329878850686976/UH5WzvpQ_normal.jpg"/>
    <hyperlink ref="V410" r:id="rId884" display="http://pbs.twimg.com/profile_images/1068329878850686976/UH5WzvpQ_normal.jpg"/>
    <hyperlink ref="V411" r:id="rId885" display="http://pbs.twimg.com/profile_images/1068329878850686976/UH5WzvpQ_normal.jpg"/>
    <hyperlink ref="V412" r:id="rId886" display="http://pbs.twimg.com/profile_images/1068329878850686976/UH5WzvpQ_normal.jpg"/>
    <hyperlink ref="V413" r:id="rId887" display="http://pbs.twimg.com/profile_images/1068329878850686976/UH5WzvpQ_normal.jpg"/>
    <hyperlink ref="V414" r:id="rId888" display="http://pbs.twimg.com/profile_images/1068329878850686976/UH5WzvpQ_normal.jpg"/>
    <hyperlink ref="V415" r:id="rId889" display="http://pbs.twimg.com/profile_images/1068329878850686976/UH5WzvpQ_normal.jpg"/>
    <hyperlink ref="V416" r:id="rId890" display="http://pbs.twimg.com/profile_images/1068329878850686976/UH5WzvpQ_normal.jpg"/>
    <hyperlink ref="V417" r:id="rId891" display="http://pbs.twimg.com/profile_images/1068329878850686976/UH5WzvpQ_normal.jpg"/>
    <hyperlink ref="V418" r:id="rId892" display="http://pbs.twimg.com/profile_images/1068329878850686976/UH5WzvpQ_normal.jpg"/>
    <hyperlink ref="V419" r:id="rId893" display="http://pbs.twimg.com/profile_images/1068329878850686976/UH5WzvpQ_normal.jpg"/>
    <hyperlink ref="V420" r:id="rId894" display="http://pbs.twimg.com/profile_images/1068329878850686976/UH5WzvpQ_normal.jpg"/>
    <hyperlink ref="V421" r:id="rId895" display="http://pbs.twimg.com/profile_images/1068329878850686976/UH5WzvpQ_normal.jpg"/>
    <hyperlink ref="V422" r:id="rId896" display="http://pbs.twimg.com/profile_images/1068329878850686976/UH5WzvpQ_normal.jpg"/>
    <hyperlink ref="V423" r:id="rId897" display="http://pbs.twimg.com/profile_images/1068329878850686976/UH5WzvpQ_normal.jpg"/>
    <hyperlink ref="V424" r:id="rId898" display="http://pbs.twimg.com/profile_images/1068329878850686976/UH5WzvpQ_normal.jpg"/>
    <hyperlink ref="V425" r:id="rId899" display="http://pbs.twimg.com/profile_images/1068329878850686976/UH5WzvpQ_normal.jpg"/>
    <hyperlink ref="V426" r:id="rId900" display="http://pbs.twimg.com/profile_images/1068329878850686976/UH5WzvpQ_normal.jpg"/>
    <hyperlink ref="V427" r:id="rId901" display="http://pbs.twimg.com/profile_images/1068329878850686976/UH5WzvpQ_normal.jpg"/>
    <hyperlink ref="V428" r:id="rId902" display="http://pbs.twimg.com/profile_images/967506429027418114/cIlK0Mf0_normal.jpg"/>
    <hyperlink ref="V429" r:id="rId903" display="http://pbs.twimg.com/profile_images/967506429027418114/cIlK0Mf0_normal.jpg"/>
    <hyperlink ref="V430" r:id="rId904" display="http://pbs.twimg.com/profile_images/967506429027418114/cIlK0Mf0_normal.jpg"/>
    <hyperlink ref="V431" r:id="rId905" display="http://pbs.twimg.com/profile_images/967506429027418114/cIlK0Mf0_normal.jpg"/>
    <hyperlink ref="V432" r:id="rId906" display="http://pbs.twimg.com/profile_images/967506429027418114/cIlK0Mf0_normal.jpg"/>
    <hyperlink ref="V433" r:id="rId907" display="http://pbs.twimg.com/profile_images/967506429027418114/cIlK0Mf0_normal.jpg"/>
    <hyperlink ref="V434" r:id="rId908" display="http://pbs.twimg.com/profile_images/967506429027418114/cIlK0Mf0_normal.jpg"/>
    <hyperlink ref="V435" r:id="rId909" display="http://pbs.twimg.com/profile_images/967506429027418114/cIlK0Mf0_normal.jpg"/>
    <hyperlink ref="V436" r:id="rId910" display="http://pbs.twimg.com/profile_images/967506429027418114/cIlK0Mf0_normal.jpg"/>
    <hyperlink ref="V437" r:id="rId911" display="http://pbs.twimg.com/profile_images/967506429027418114/cIlK0Mf0_normal.jpg"/>
    <hyperlink ref="V438" r:id="rId912" display="http://pbs.twimg.com/profile_images/967506429027418114/cIlK0Mf0_normal.jpg"/>
    <hyperlink ref="V439" r:id="rId913" display="http://pbs.twimg.com/profile_images/967506429027418114/cIlK0Mf0_normal.jpg"/>
    <hyperlink ref="V440" r:id="rId914" display="http://pbs.twimg.com/profile_images/967506429027418114/cIlK0Mf0_normal.jpg"/>
    <hyperlink ref="V441" r:id="rId915" display="http://pbs.twimg.com/profile_images/967506429027418114/cIlK0Mf0_normal.jpg"/>
    <hyperlink ref="V442" r:id="rId916" display="http://pbs.twimg.com/profile_images/967506429027418114/cIlK0Mf0_normal.jpg"/>
    <hyperlink ref="V443" r:id="rId917" display="http://pbs.twimg.com/profile_images/967506429027418114/cIlK0Mf0_normal.jpg"/>
    <hyperlink ref="V444" r:id="rId918" display="http://pbs.twimg.com/profile_images/967506429027418114/cIlK0Mf0_normal.jpg"/>
    <hyperlink ref="V445" r:id="rId919" display="http://pbs.twimg.com/profile_images/967506429027418114/cIlK0Mf0_normal.jpg"/>
    <hyperlink ref="V446" r:id="rId920" display="http://pbs.twimg.com/profile_images/967506429027418114/cIlK0Mf0_normal.jpg"/>
    <hyperlink ref="V447" r:id="rId921" display="http://pbs.twimg.com/profile_images/967506429027418114/cIlK0Mf0_normal.jpg"/>
    <hyperlink ref="V448" r:id="rId922" display="http://pbs.twimg.com/profile_images/967506429027418114/cIlK0Mf0_normal.jpg"/>
    <hyperlink ref="V449" r:id="rId923" display="http://pbs.twimg.com/profile_images/967506429027418114/cIlK0Mf0_normal.jpg"/>
    <hyperlink ref="V450" r:id="rId924" display="http://pbs.twimg.com/profile_images/967506429027418114/cIlK0Mf0_normal.jpg"/>
    <hyperlink ref="V451" r:id="rId925" display="http://pbs.twimg.com/profile_images/967506429027418114/cIlK0Mf0_normal.jpg"/>
    <hyperlink ref="V452" r:id="rId926" display="http://pbs.twimg.com/profile_images/967506429027418114/cIlK0Mf0_normal.jpg"/>
    <hyperlink ref="V453" r:id="rId927" display="http://pbs.twimg.com/profile_images/967506429027418114/cIlK0Mf0_normal.jpg"/>
    <hyperlink ref="V454" r:id="rId928" display="http://pbs.twimg.com/profile_images/967506429027418114/cIlK0Mf0_normal.jpg"/>
    <hyperlink ref="V455" r:id="rId929" display="http://pbs.twimg.com/profile_images/967506429027418114/cIlK0Mf0_normal.jpg"/>
    <hyperlink ref="V456" r:id="rId930" display="http://pbs.twimg.com/profile_images/967506429027418114/cIlK0Mf0_normal.jpg"/>
    <hyperlink ref="V457" r:id="rId931" display="http://pbs.twimg.com/profile_images/983304127202684928/sHdgPnVi_normal.jpg"/>
    <hyperlink ref="V458" r:id="rId932" display="http://pbs.twimg.com/profile_images/983304127202684928/sHdgPnVi_normal.jpg"/>
    <hyperlink ref="V459" r:id="rId933" display="http://pbs.twimg.com/profile_images/1145428952/blog_uplink_normal.jpg"/>
    <hyperlink ref="V460" r:id="rId934" display="http://pbs.twimg.com/profile_images/1145428952/blog_uplink_normal.jpg"/>
    <hyperlink ref="V461" r:id="rId935" display="http://pbs.twimg.com/profile_images/610361457910284288/1mGE0aTY_normal.jpg"/>
    <hyperlink ref="V462" r:id="rId936" display="http://pbs.twimg.com/profile_images/992646950393647104/gJKnD55Z_normal.jpg"/>
    <hyperlink ref="V463" r:id="rId937" display="http://pbs.twimg.com/profile_images/610361457910284288/1mGE0aTY_normal.jpg"/>
    <hyperlink ref="V464" r:id="rId938" display="http://pbs.twimg.com/profile_images/610361457910284288/1mGE0aTY_normal.jpg"/>
    <hyperlink ref="V465" r:id="rId939" display="http://pbs.twimg.com/profile_images/610361457910284288/1mGE0aTY_normal.jpg"/>
    <hyperlink ref="V466" r:id="rId940" display="http://pbs.twimg.com/profile_images/945953979535564800/L3zNCNHo_normal.jpg"/>
    <hyperlink ref="V467" r:id="rId941" display="http://pbs.twimg.com/profile_images/992646950393647104/gJKnD55Z_normal.jpg"/>
    <hyperlink ref="V468" r:id="rId942" display="http://pbs.twimg.com/profile_images/610361457910284288/1mGE0aTY_normal.jpg"/>
    <hyperlink ref="V469" r:id="rId943" display="http://pbs.twimg.com/profile_images/610361457910284288/1mGE0aTY_normal.jpg"/>
    <hyperlink ref="V470" r:id="rId944" display="http://pbs.twimg.com/profile_images/945953979535564800/L3zNCNHo_normal.jpg"/>
    <hyperlink ref="V471" r:id="rId945" display="http://pbs.twimg.com/profile_images/992646950393647104/gJKnD55Z_normal.jpg"/>
    <hyperlink ref="V472" r:id="rId946" display="http://pbs.twimg.com/profile_images/992646950393647104/gJKnD55Z_normal.jpg"/>
    <hyperlink ref="V473" r:id="rId947" display="http://pbs.twimg.com/profile_images/610361457910284288/1mGE0aTY_normal.jpg"/>
    <hyperlink ref="V474" r:id="rId948" display="http://pbs.twimg.com/profile_images/610361457910284288/1mGE0aTY_normal.jpg"/>
    <hyperlink ref="V475" r:id="rId949" display="http://pbs.twimg.com/profile_images/945953979535564800/L3zNCNHo_normal.jpg"/>
    <hyperlink ref="V476" r:id="rId950" display="http://pbs.twimg.com/profile_images/610361457910284288/1mGE0aTY_normal.jpg"/>
    <hyperlink ref="V477" r:id="rId951" display="http://pbs.twimg.com/profile_images/610361457910284288/1mGE0aTY_normal.jpg"/>
    <hyperlink ref="V478" r:id="rId952" display="http://pbs.twimg.com/profile_images/610361457910284288/1mGE0aTY_normal.jpg"/>
    <hyperlink ref="V479" r:id="rId953" display="http://pbs.twimg.com/profile_images/942456518074564608/SZctDvWe_normal.jpg"/>
    <hyperlink ref="V480" r:id="rId954" display="http://pbs.twimg.com/profile_images/942456518074564608/SZctDvWe_normal.jpg"/>
    <hyperlink ref="V481" r:id="rId955" display="http://pbs.twimg.com/profile_images/942456518074564608/SZctDvWe_normal.jpg"/>
    <hyperlink ref="V482" r:id="rId956" display="http://pbs.twimg.com/profile_images/1038138917843808256/eactcl1I_normal.jpg"/>
    <hyperlink ref="V483" r:id="rId957" display="http://pbs.twimg.com/profile_images/1024656949458153472/Ok-BD5V__normal.jpg"/>
    <hyperlink ref="V484" r:id="rId958" display="http://pbs.twimg.com/profile_images/1024656949458153472/Ok-BD5V__normal.jpg"/>
    <hyperlink ref="V485" r:id="rId959" display="http://pbs.twimg.com/profile_images/598951050222170112/mW0tMsJg_normal.jpg"/>
    <hyperlink ref="V486" r:id="rId960" display="http://pbs.twimg.com/profile_images/828564150787985408/CR4wEcF9_normal.jpg"/>
    <hyperlink ref="V487" r:id="rId961" display="http://pbs.twimg.com/profile_images/983324781457104896/OJXdfPPM_normal.jpg"/>
    <hyperlink ref="V488" r:id="rId962" display="http://pbs.twimg.com/profile_images/983324781457104896/OJXdfPPM_normal.jpg"/>
    <hyperlink ref="V489" r:id="rId963" display="http://pbs.twimg.com/profile_images/1102940827075203073/3Ywj3wKa_normal.png"/>
    <hyperlink ref="V490" r:id="rId964" display="https://pbs.twimg.com/media/D9aN4BuWwAA-3zY.jpg"/>
    <hyperlink ref="V491" r:id="rId965" display="http://pbs.twimg.com/profile_images/1102940827075203073/3Ywj3wKa_normal.png"/>
    <hyperlink ref="V492" r:id="rId966" display="https://pbs.twimg.com/media/D-YRGIJXkAAOxOC.jpg"/>
    <hyperlink ref="V493" r:id="rId967" display="http://pbs.twimg.com/profile_images/1102940827075203073/3Ywj3wKa_normal.png"/>
    <hyperlink ref="V494" r:id="rId968" display="https://pbs.twimg.com/media/D-ThKAlXUAEQkOC.jpg"/>
    <hyperlink ref="V495" r:id="rId969" display="http://pbs.twimg.com/profile_images/1102940827075203073/3Ywj3wKa_normal.png"/>
    <hyperlink ref="V496" r:id="rId970" display="https://pbs.twimg.com/media/D-RBhClW4AAowwj.jpg"/>
    <hyperlink ref="V497" r:id="rId971" display="http://pbs.twimg.com/profile_images/1102940827075203073/3Ywj3wKa_normal.png"/>
    <hyperlink ref="V498" r:id="rId972" display="https://pbs.twimg.com/media/D-LQGWuXoAAakgD.png"/>
    <hyperlink ref="V499" r:id="rId973" display="http://pbs.twimg.com/profile_images/1058048657038094336/9VczTA2O_normal.jpg"/>
    <hyperlink ref="V500" r:id="rId974" display="http://pbs.twimg.com/profile_images/1058048657038094336/9VczTA2O_normal.jpg"/>
    <hyperlink ref="V501" r:id="rId975" display="http://pbs.twimg.com/profile_images/1102940827075203073/3Ywj3wKa_normal.png"/>
    <hyperlink ref="V502" r:id="rId976" display="http://pbs.twimg.com/profile_images/1132335395528691712/161rXVij_normal.jpg"/>
    <hyperlink ref="V503" r:id="rId977" display="https://pbs.twimg.com/media/D-deMrLXUAALYVK.png"/>
    <hyperlink ref="V504" r:id="rId978" display="http://pbs.twimg.com/profile_images/1015328036705538048/D8Gtstw7_normal.jpg"/>
    <hyperlink ref="V505" r:id="rId979" display="http://pbs.twimg.com/profile_images/1015328036705538048/D8Gtstw7_normal.jpg"/>
    <hyperlink ref="V506" r:id="rId980" display="http://pbs.twimg.com/profile_images/1015328036705538048/D8Gtstw7_normal.jpg"/>
    <hyperlink ref="V507" r:id="rId981" display="http://pbs.twimg.com/profile_images/1015328036705538048/D8Gtstw7_normal.jpg"/>
    <hyperlink ref="V508" r:id="rId982" display="http://pbs.twimg.com/profile_images/1132335395528691712/161rXVij_normal.jpg"/>
    <hyperlink ref="V509" r:id="rId983" display="http://pbs.twimg.com/profile_images/1102940827075203073/3Ywj3wKa_normal.png"/>
    <hyperlink ref="V510" r:id="rId984" display="http://pbs.twimg.com/profile_images/1102940827075203073/3Ywj3wKa_normal.png"/>
    <hyperlink ref="V511" r:id="rId985" display="http://pbs.twimg.com/profile_images/514961341967114241/9oD39MJA_normal.jpeg"/>
    <hyperlink ref="V512" r:id="rId986" display="http://pbs.twimg.com/profile_images/514961341967114241/9oD39MJA_normal.jpeg"/>
    <hyperlink ref="V513" r:id="rId987" display="http://pbs.twimg.com/profile_images/514961341967114241/9oD39MJA_normal.jpeg"/>
    <hyperlink ref="V514" r:id="rId988" display="http://pbs.twimg.com/profile_images/514961341967114241/9oD39MJA_normal.jpeg"/>
    <hyperlink ref="V515" r:id="rId989" display="http://pbs.twimg.com/profile_images/514961341967114241/9oD39MJA_normal.jpeg"/>
    <hyperlink ref="V516" r:id="rId990" display="http://pbs.twimg.com/profile_images/514961341967114241/9oD39MJA_normal.jpeg"/>
    <hyperlink ref="V517" r:id="rId991" display="http://pbs.twimg.com/profile_images/514961341967114241/9oD39MJA_normal.jpeg"/>
    <hyperlink ref="V518" r:id="rId992" display="http://pbs.twimg.com/profile_images/1132335395528691712/161rXVij_normal.jpg"/>
    <hyperlink ref="V519" r:id="rId993" display="http://pbs.twimg.com/profile_images/1102940827075203073/3Ywj3wKa_normal.png"/>
    <hyperlink ref="V520" r:id="rId994" display="http://pbs.twimg.com/profile_images/685394970635821057/SasdU3nB_normal.png"/>
    <hyperlink ref="V521" r:id="rId995" display="http://pbs.twimg.com/profile_images/1102940827075203073/3Ywj3wKa_normal.png"/>
    <hyperlink ref="V522" r:id="rId996" display="http://pbs.twimg.com/profile_images/1046656251122221056/w8rfC0nL_normal.jpg"/>
    <hyperlink ref="V523" r:id="rId997" display="http://pbs.twimg.com/profile_images/1102940827075203073/3Ywj3wKa_normal.png"/>
    <hyperlink ref="V524" r:id="rId998" display="http://pbs.twimg.com/profile_images/949370217951649794/J34iyAy0_normal.jpg"/>
    <hyperlink ref="V525" r:id="rId999" display="http://pbs.twimg.com/profile_images/1102940827075203073/3Ywj3wKa_normal.png"/>
    <hyperlink ref="V526" r:id="rId1000" display="http://pbs.twimg.com/profile_images/1138016428261564418/7YJjY4t8_normal.jpg"/>
    <hyperlink ref="V527" r:id="rId1001" display="http://pbs.twimg.com/profile_images/1102940827075203073/3Ywj3wKa_normal.png"/>
    <hyperlink ref="V528" r:id="rId1002" display="http://pbs.twimg.com/profile_images/710772475584315393/0-A6Tj51_normal.jpg"/>
    <hyperlink ref="V529" r:id="rId1003" display="http://pbs.twimg.com/profile_images/1102940827075203073/3Ywj3wKa_normal.png"/>
    <hyperlink ref="V530" r:id="rId1004" display="http://pbs.twimg.com/profile_images/1040560619806765056/aIFfG1tM_normal.jpg"/>
    <hyperlink ref="V531" r:id="rId1005" display="http://pbs.twimg.com/profile_images/459256371544727552/DF5zU3yS_normal.jpeg"/>
    <hyperlink ref="V532" r:id="rId1006" display="http://pbs.twimg.com/profile_images/1132335395528691712/161rXVij_normal.jpg"/>
    <hyperlink ref="V533" r:id="rId1007" display="http://pbs.twimg.com/profile_images/1102940827075203073/3Ywj3wKa_normal.png"/>
    <hyperlink ref="V534" r:id="rId1008" display="http://pbs.twimg.com/profile_images/459256371544727552/DF5zU3yS_normal.jpeg"/>
    <hyperlink ref="V535" r:id="rId1009" display="http://pbs.twimg.com/profile_images/459256371544727552/DF5zU3yS_normal.jpeg"/>
    <hyperlink ref="V536" r:id="rId1010" display="http://pbs.twimg.com/profile_images/459256371544727552/DF5zU3yS_normal.jpeg"/>
    <hyperlink ref="V537" r:id="rId1011" display="http://pbs.twimg.com/profile_images/459256371544727552/DF5zU3yS_normal.jpeg"/>
    <hyperlink ref="V538" r:id="rId1012" display="http://pbs.twimg.com/profile_images/459256371544727552/DF5zU3yS_normal.jpeg"/>
    <hyperlink ref="V539" r:id="rId1013" display="http://pbs.twimg.com/profile_images/459256371544727552/DF5zU3yS_normal.jpeg"/>
    <hyperlink ref="V540" r:id="rId1014" display="http://pbs.twimg.com/profile_images/1102940827075203073/3Ywj3wKa_normal.png"/>
    <hyperlink ref="V541" r:id="rId1015" display="http://pbs.twimg.com/profile_images/1102940827075203073/3Ywj3wKa_normal.png"/>
    <hyperlink ref="V542" r:id="rId1016" display="http://pbs.twimg.com/profile_images/614400415069769728/t6ZBxhIg_normal.jpg"/>
    <hyperlink ref="V543" r:id="rId1017" display="http://pbs.twimg.com/profile_images/1102940827075203073/3Ywj3wKa_normal.png"/>
    <hyperlink ref="V544" r:id="rId1018" display="https://pbs.twimg.com/media/D8tzCymXoAUh62z.jpg"/>
    <hyperlink ref="V545" r:id="rId1019" display="http://pbs.twimg.com/profile_images/1102940827075203073/3Ywj3wKa_normal.png"/>
    <hyperlink ref="V546" r:id="rId1020" display="http://pbs.twimg.com/profile_images/1111565723502022656/VjsJoO-A_normal.png"/>
    <hyperlink ref="V547" r:id="rId1021" display="http://pbs.twimg.com/profile_images/1111565723502022656/VjsJoO-A_normal.png"/>
    <hyperlink ref="V548" r:id="rId1022" display="http://pbs.twimg.com/profile_images/1111565723502022656/VjsJoO-A_normal.png"/>
    <hyperlink ref="V549" r:id="rId1023" display="http://pbs.twimg.com/profile_images/1111565723502022656/VjsJoO-A_normal.png"/>
    <hyperlink ref="V550" r:id="rId1024" display="http://pbs.twimg.com/profile_images/1111565723502022656/VjsJoO-A_normal.png"/>
    <hyperlink ref="V551" r:id="rId1025" display="http://pbs.twimg.com/profile_images/1132335395528691712/161rXVij_normal.jpg"/>
    <hyperlink ref="V552" r:id="rId1026" display="http://pbs.twimg.com/profile_images/1102940827075203073/3Ywj3wKa_normal.png"/>
    <hyperlink ref="V553" r:id="rId1027" display="http://pbs.twimg.com/profile_images/580394947855159296/BxAFgtKN_normal.jpg"/>
    <hyperlink ref="V554" r:id="rId1028" display="http://pbs.twimg.com/profile_images/580394947855159296/BxAFgtKN_normal.jpg"/>
    <hyperlink ref="V555" r:id="rId1029" display="http://pbs.twimg.com/profile_images/580394947855159296/BxAFgtKN_normal.jpg"/>
    <hyperlink ref="V556" r:id="rId1030" display="http://pbs.twimg.com/profile_images/580394947855159296/BxAFgtKN_normal.jpg"/>
    <hyperlink ref="V557" r:id="rId1031" display="http://pbs.twimg.com/profile_images/580394947855159296/BxAFgtKN_normal.jpg"/>
    <hyperlink ref="V558" r:id="rId1032" display="http://pbs.twimg.com/profile_images/580394947855159296/BxAFgtKN_normal.jpg"/>
    <hyperlink ref="V559" r:id="rId1033" display="http://pbs.twimg.com/profile_images/1102940827075203073/3Ywj3wKa_normal.png"/>
    <hyperlink ref="V560" r:id="rId1034" display="http://pbs.twimg.com/profile_images/1102940827075203073/3Ywj3wKa_normal.png"/>
    <hyperlink ref="V561" r:id="rId1035" display="http://pbs.twimg.com/profile_images/1133288839030726657/3PtAwybM_normal.jpg"/>
    <hyperlink ref="V562" r:id="rId1036" display="http://pbs.twimg.com/profile_images/1102940827075203073/3Ywj3wKa_normal.png"/>
    <hyperlink ref="V563" r:id="rId1037" display="http://pbs.twimg.com/profile_images/378800000339149999/d40c13a89655fe1d2c064610aed85780_normal.jpeg"/>
    <hyperlink ref="V564" r:id="rId1038" display="http://pbs.twimg.com/profile_images/1102940827075203073/3Ywj3wKa_normal.png"/>
    <hyperlink ref="V565" r:id="rId1039" display="http://pbs.twimg.com/profile_images/1045197576859860992/Z3waumKM_normal.jpg"/>
    <hyperlink ref="V566" r:id="rId1040" display="http://pbs.twimg.com/profile_images/1102940827075203073/3Ywj3wKa_normal.png"/>
    <hyperlink ref="V567" r:id="rId1041" display="http://pbs.twimg.com/profile_images/910175222497710080/av5zmTRW_normal.jpg"/>
    <hyperlink ref="V568" r:id="rId1042" display="http://pbs.twimg.com/profile_images/1102940827075203073/3Ywj3wKa_normal.png"/>
    <hyperlink ref="V569" r:id="rId1043" display="http://pbs.twimg.com/profile_images/1027872098696482817/blGjaeDH_normal.jpg"/>
    <hyperlink ref="V570" r:id="rId1044" display="http://pbs.twimg.com/profile_images/1027872098696482817/blGjaeDH_normal.jpg"/>
    <hyperlink ref="V571" r:id="rId1045" display="http://pbs.twimg.com/profile_images/1027872098696482817/blGjaeDH_normal.jpg"/>
    <hyperlink ref="V572" r:id="rId1046" display="http://pbs.twimg.com/profile_images/1102940827075203073/3Ywj3wKa_normal.png"/>
    <hyperlink ref="V573" r:id="rId1047" display="http://pbs.twimg.com/profile_images/1771074427/image_normal.jpg"/>
    <hyperlink ref="V574" r:id="rId1048" display="http://pbs.twimg.com/profile_images/1102940827075203073/3Ywj3wKa_normal.png"/>
    <hyperlink ref="V575" r:id="rId1049" display="http://pbs.twimg.com/profile_images/1031931519512793088/9vXDfGZL_normal.jpg"/>
    <hyperlink ref="V576" r:id="rId1050" display="http://pbs.twimg.com/profile_images/1031931519512793088/9vXDfGZL_normal.jpg"/>
    <hyperlink ref="V577" r:id="rId1051" display="http://pbs.twimg.com/profile_images/917835960007700480/aALlwRMu_normal.jpg"/>
    <hyperlink ref="V578" r:id="rId1052" display="http://pbs.twimg.com/profile_images/1102940827075203073/3Ywj3wKa_normal.png"/>
    <hyperlink ref="V579" r:id="rId1053" display="http://pbs.twimg.com/profile_images/1102940827075203073/3Ywj3wKa_normal.png"/>
    <hyperlink ref="V580" r:id="rId1054" display="http://pbs.twimg.com/profile_images/1102940827075203073/3Ywj3wKa_normal.png"/>
    <hyperlink ref="V581" r:id="rId1055" display="http://pbs.twimg.com/profile_images/1102940827075203073/3Ywj3wKa_normal.png"/>
    <hyperlink ref="V582" r:id="rId1056" display="http://pbs.twimg.com/profile_images/1102940827075203073/3Ywj3wKa_normal.png"/>
    <hyperlink ref="V583" r:id="rId1057" display="http://pbs.twimg.com/profile_images/1102940827075203073/3Ywj3wKa_normal.png"/>
    <hyperlink ref="V584" r:id="rId1058" display="http://pbs.twimg.com/profile_images/685926471077072896/FVn9MBix_normal.jpg"/>
    <hyperlink ref="V585" r:id="rId1059" display="http://pbs.twimg.com/profile_images/1102940827075203073/3Ywj3wKa_normal.png"/>
    <hyperlink ref="V586" r:id="rId1060" display="http://pbs.twimg.com/profile_images/887680448234758146/YyeW9v4G_normal.jpg"/>
    <hyperlink ref="V587" r:id="rId1061" display="http://pbs.twimg.com/profile_images/1101894125820014592/lhkfnvOm_normal.jpg"/>
    <hyperlink ref="V588" r:id="rId1062" display="http://pbs.twimg.com/profile_images/1101894125820014592/lhkfnvOm_normal.jpg"/>
    <hyperlink ref="V589" r:id="rId1063" display="http://pbs.twimg.com/profile_images/1102940827075203073/3Ywj3wKa_normal.png"/>
    <hyperlink ref="V590" r:id="rId1064" display="http://pbs.twimg.com/profile_images/887680448234758146/YyeW9v4G_normal.jpg"/>
    <hyperlink ref="V591" r:id="rId1065" display="http://pbs.twimg.com/profile_images/887680448234758146/YyeW9v4G_normal.jpg"/>
    <hyperlink ref="V592" r:id="rId1066" display="http://pbs.twimg.com/profile_images/1102940827075203073/3Ywj3wKa_normal.png"/>
    <hyperlink ref="V593" r:id="rId1067" display="http://pbs.twimg.com/profile_images/1102940827075203073/3Ywj3wKa_normal.png"/>
    <hyperlink ref="V594" r:id="rId1068" display="http://pbs.twimg.com/profile_images/1068329878850686976/UH5WzvpQ_normal.jpg"/>
    <hyperlink ref="V595" r:id="rId1069" display="http://pbs.twimg.com/profile_images/1068329878850686976/UH5WzvpQ_normal.jpg"/>
    <hyperlink ref="V596" r:id="rId1070" display="http://pbs.twimg.com/profile_images/1068329878850686976/UH5WzvpQ_normal.jpg"/>
    <hyperlink ref="V597" r:id="rId1071" display="http://pbs.twimg.com/profile_images/1068329878850686976/UH5WzvpQ_normal.jpg"/>
    <hyperlink ref="V598" r:id="rId1072" display="http://pbs.twimg.com/profile_images/1068329878850686976/UH5WzvpQ_normal.jpg"/>
    <hyperlink ref="V599" r:id="rId1073" display="http://pbs.twimg.com/profile_images/1068329878850686976/UH5WzvpQ_normal.jpg"/>
    <hyperlink ref="V600" r:id="rId1074" display="http://pbs.twimg.com/profile_images/1068329878850686976/UH5WzvpQ_normal.jpg"/>
    <hyperlink ref="V601" r:id="rId1075" display="http://pbs.twimg.com/profile_images/1068329878850686976/UH5WzvpQ_normal.jpg"/>
    <hyperlink ref="V602" r:id="rId1076" display="http://pbs.twimg.com/profile_images/1068329878850686976/UH5WzvpQ_normal.jpg"/>
    <hyperlink ref="V603" r:id="rId1077" display="http://pbs.twimg.com/profile_images/1068329878850686976/UH5WzvpQ_normal.jpg"/>
    <hyperlink ref="V604" r:id="rId1078" display="http://pbs.twimg.com/profile_images/1068329878850686976/UH5WzvpQ_normal.jpg"/>
    <hyperlink ref="V605" r:id="rId1079" display="http://pbs.twimg.com/profile_images/1068329878850686976/UH5WzvpQ_normal.jpg"/>
    <hyperlink ref="V606" r:id="rId1080" display="http://pbs.twimg.com/profile_images/1068329878850686976/UH5WzvpQ_normal.jpg"/>
    <hyperlink ref="V607" r:id="rId1081" display="http://pbs.twimg.com/profile_images/1068329878850686976/UH5WzvpQ_normal.jpg"/>
    <hyperlink ref="V608" r:id="rId1082" display="http://pbs.twimg.com/profile_images/1102940827075203073/3Ywj3wKa_normal.png"/>
    <hyperlink ref="V609" r:id="rId1083" display="http://pbs.twimg.com/profile_images/957988379173556224/a6YOjb2f_normal.jpg"/>
    <hyperlink ref="V610" r:id="rId1084" display="http://pbs.twimg.com/profile_images/1102940827075203073/3Ywj3wKa_normal.png"/>
    <hyperlink ref="V611" r:id="rId1085" display="https://pbs.twimg.com/media/D_BB6bjWwAAB2un.jpg"/>
    <hyperlink ref="V612" r:id="rId1086" display="http://pbs.twimg.com/profile_images/1102940827075203073/3Ywj3wKa_normal.png"/>
    <hyperlink ref="V613" r:id="rId1087" display="http://pbs.twimg.com/profile_images/1121536920973139969/l7DR082v_normal.jpg"/>
    <hyperlink ref="V614" r:id="rId1088" display="http://pbs.twimg.com/profile_images/1102940827075203073/3Ywj3wKa_normal.png"/>
    <hyperlink ref="V615" r:id="rId1089" display="http://pbs.twimg.com/profile_images/1102940827075203073/3Ywj3wKa_normal.png"/>
    <hyperlink ref="V616" r:id="rId1090" display="http://pbs.twimg.com/profile_images/776173479817121792/dN2GMFlD_normal.jpg"/>
    <hyperlink ref="V617" r:id="rId1091" display="http://pbs.twimg.com/profile_images/1102940827075203073/3Ywj3wKa_normal.png"/>
    <hyperlink ref="V618" r:id="rId1092" display="https://pbs.twimg.com/media/D_HPhm0WsAEINJE.jpg"/>
    <hyperlink ref="V619" r:id="rId1093" display="http://pbs.twimg.com/profile_images/776173479817121792/dN2GMFlD_normal.jpg"/>
    <hyperlink ref="V620" r:id="rId1094" display="http://pbs.twimg.com/profile_images/1102940827075203073/3Ywj3wKa_normal.png"/>
    <hyperlink ref="V621" r:id="rId1095" display="http://pbs.twimg.com/profile_images/1102940827075203073/3Ywj3wKa_normal.png"/>
    <hyperlink ref="V622" r:id="rId1096" display="http://pbs.twimg.com/profile_images/1146499461297971203/v3T9RcUy_normal.png"/>
    <hyperlink ref="V623" r:id="rId1097" display="http://pbs.twimg.com/profile_images/1102940827075203073/3Ywj3wKa_normal.png"/>
    <hyperlink ref="V624" r:id="rId1098" display="http://pbs.twimg.com/profile_images/854813617061068801/APMcNz3A_normal.jpg"/>
    <hyperlink ref="V625" r:id="rId1099" display="http://pbs.twimg.com/profile_images/1030813591748964352/SK1WVieR_normal.jpg"/>
    <hyperlink ref="V626" r:id="rId1100" display="http://pbs.twimg.com/profile_images/1030813591748964352/SK1WVieR_normal.jpg"/>
    <hyperlink ref="V627" r:id="rId1101" display="http://pbs.twimg.com/profile_images/1030813591748964352/SK1WVieR_normal.jpg"/>
    <hyperlink ref="V628" r:id="rId1102" display="http://pbs.twimg.com/profile_images/828564150787985408/CR4wEcF9_normal.jpg"/>
    <hyperlink ref="V629" r:id="rId1103" display="http://pbs.twimg.com/profile_images/1102940827075203073/3Ywj3wKa_normal.png"/>
    <hyperlink ref="V630" r:id="rId1104" display="http://pbs.twimg.com/profile_images/854813617061068801/APMcNz3A_normal.jpg"/>
    <hyperlink ref="V631" r:id="rId1105" display="http://pbs.twimg.com/profile_images/1030813591748964352/SK1WVieR_normal.jpg"/>
    <hyperlink ref="V632" r:id="rId1106" display="http://pbs.twimg.com/profile_images/1030813591748964352/SK1WVieR_normal.jpg"/>
    <hyperlink ref="V633" r:id="rId1107" display="http://pbs.twimg.com/profile_images/1030813591748964352/SK1WVieR_normal.jpg"/>
    <hyperlink ref="V634" r:id="rId1108" display="http://pbs.twimg.com/profile_images/828564150787985408/CR4wEcF9_normal.jpg"/>
    <hyperlink ref="V635" r:id="rId1109" display="http://pbs.twimg.com/profile_images/1102940827075203073/3Ywj3wKa_normal.png"/>
    <hyperlink ref="V636" r:id="rId1110" display="http://pbs.twimg.com/profile_images/854813617061068801/APMcNz3A_normal.jpg"/>
    <hyperlink ref="V637" r:id="rId1111" display="http://pbs.twimg.com/profile_images/854813617061068801/APMcNz3A_normal.jpg"/>
    <hyperlink ref="V638" r:id="rId1112" display="http://pbs.twimg.com/profile_images/1030813591748964352/SK1WVieR_normal.jpg"/>
    <hyperlink ref="V639" r:id="rId1113" display="http://pbs.twimg.com/profile_images/1030813591748964352/SK1WVieR_normal.jpg"/>
    <hyperlink ref="V640" r:id="rId1114" display="http://pbs.twimg.com/profile_images/1030813591748964352/SK1WVieR_normal.jpg"/>
    <hyperlink ref="V641" r:id="rId1115" display="http://pbs.twimg.com/profile_images/1030813591748964352/SK1WVieR_normal.jpg"/>
    <hyperlink ref="V642" r:id="rId1116" display="http://pbs.twimg.com/profile_images/828564150787985408/CR4wEcF9_normal.jpg"/>
    <hyperlink ref="V643" r:id="rId1117" display="http://pbs.twimg.com/profile_images/828564150787985408/CR4wEcF9_normal.jpg"/>
    <hyperlink ref="V644" r:id="rId1118" display="http://pbs.twimg.com/profile_images/1102940827075203073/3Ywj3wKa_normal.png"/>
    <hyperlink ref="V645" r:id="rId1119" display="http://pbs.twimg.com/profile_images/1102940827075203073/3Ywj3wKa_normal.png"/>
    <hyperlink ref="V646" r:id="rId1120" display="http://pbs.twimg.com/profile_images/854813617061068801/APMcNz3A_normal.jpg"/>
    <hyperlink ref="V647" r:id="rId1121" display="http://pbs.twimg.com/profile_images/854813617061068801/APMcNz3A_normal.jpg"/>
    <hyperlink ref="V648" r:id="rId1122" display="http://pbs.twimg.com/profile_images/854813617061068801/APMcNz3A_normal.jpg"/>
    <hyperlink ref="V649" r:id="rId1123" display="http://pbs.twimg.com/profile_images/854813617061068801/APMcNz3A_normal.jpg"/>
    <hyperlink ref="V650" r:id="rId1124" display="http://pbs.twimg.com/profile_images/854813617061068801/APMcNz3A_normal.jpg"/>
    <hyperlink ref="V651" r:id="rId1125" display="http://pbs.twimg.com/profile_images/854813617061068801/APMcNz3A_normal.jpg"/>
    <hyperlink ref="V652" r:id="rId1126" display="http://pbs.twimg.com/profile_images/1030813591748964352/SK1WVieR_normal.jpg"/>
    <hyperlink ref="V653" r:id="rId1127" display="http://pbs.twimg.com/profile_images/1030813591748964352/SK1WVieR_normal.jpg"/>
    <hyperlink ref="V654" r:id="rId1128" display="http://pbs.twimg.com/profile_images/1030813591748964352/SK1WVieR_normal.jpg"/>
    <hyperlink ref="V655" r:id="rId1129" display="http://pbs.twimg.com/profile_images/828564150787985408/CR4wEcF9_normal.jpg"/>
    <hyperlink ref="V656" r:id="rId1130" display="http://pbs.twimg.com/profile_images/1102940827075203073/3Ywj3wKa_normal.png"/>
    <hyperlink ref="V657" r:id="rId1131" display="http://pbs.twimg.com/profile_images/1030813591748964352/SK1WVieR_normal.jpg"/>
    <hyperlink ref="V658" r:id="rId1132" display="http://pbs.twimg.com/profile_images/1030813591748964352/SK1WVieR_normal.jpg"/>
    <hyperlink ref="V659" r:id="rId1133" display="http://pbs.twimg.com/profile_images/1030813591748964352/SK1WVieR_normal.jpg"/>
    <hyperlink ref="V660" r:id="rId1134" display="http://pbs.twimg.com/profile_images/1030813591748964352/SK1WVieR_normal.jpg"/>
    <hyperlink ref="V661" r:id="rId1135" display="http://pbs.twimg.com/profile_images/1030813591748964352/SK1WVieR_normal.jpg"/>
    <hyperlink ref="V662" r:id="rId1136" display="http://pbs.twimg.com/profile_images/1030813591748964352/SK1WVieR_normal.jpg"/>
    <hyperlink ref="V663" r:id="rId1137" display="http://pbs.twimg.com/profile_images/1030813591748964352/SK1WVieR_normal.jpg"/>
    <hyperlink ref="V664" r:id="rId1138" display="http://pbs.twimg.com/profile_images/1030813591748964352/SK1WVieR_normal.jpg"/>
    <hyperlink ref="V665" r:id="rId1139" display="http://pbs.twimg.com/profile_images/828564150787985408/CR4wEcF9_normal.jpg"/>
    <hyperlink ref="V666" r:id="rId1140" display="http://pbs.twimg.com/profile_images/828564150787985408/CR4wEcF9_normal.jpg"/>
    <hyperlink ref="V667" r:id="rId1141" display="http://pbs.twimg.com/profile_images/1102940827075203073/3Ywj3wKa_normal.png"/>
    <hyperlink ref="V668" r:id="rId1142" display="http://pbs.twimg.com/profile_images/1102940827075203073/3Ywj3wKa_normal.png"/>
    <hyperlink ref="V669" r:id="rId1143" display="http://pbs.twimg.com/profile_images/828564150787985408/CR4wEcF9_normal.jpg"/>
    <hyperlink ref="V670" r:id="rId1144" display="http://pbs.twimg.com/profile_images/828564150787985408/CR4wEcF9_normal.jpg"/>
    <hyperlink ref="V671" r:id="rId1145" display="http://pbs.twimg.com/profile_images/828564150787985408/CR4wEcF9_normal.jpg"/>
    <hyperlink ref="V672" r:id="rId1146" display="http://pbs.twimg.com/profile_images/1102940827075203073/3Ywj3wKa_normal.png"/>
    <hyperlink ref="V673" r:id="rId1147" display="http://pbs.twimg.com/profile_images/1102940827075203073/3Ywj3wKa_normal.png"/>
    <hyperlink ref="V674" r:id="rId1148" display="http://pbs.twimg.com/profile_images/1140693722201513985/cvIkwjz9_normal.jpg"/>
    <hyperlink ref="V675" r:id="rId1149" display="http://pbs.twimg.com/profile_images/1102940827075203073/3Ywj3wKa_normal.png"/>
    <hyperlink ref="V676" r:id="rId1150" display="https://pbs.twimg.com/ext_tw_video_thumb/1146053780997201921/pu/img/cPqbhjt0wdKru_6b.jpg"/>
    <hyperlink ref="V677" r:id="rId1151" display="https://pbs.twimg.com/ext_tw_video_thumb/1146053780997201921/pu/img/cPqbhjt0wdKru_6b.jpg"/>
    <hyperlink ref="V678" r:id="rId1152" display="https://pbs.twimg.com/media/D-fLO8HXsAAR35m.jpg"/>
    <hyperlink ref="V679" r:id="rId1153" display="https://pbs.twimg.com/media/D-fLO8HXsAAR35m.jpg"/>
    <hyperlink ref="V680" r:id="rId1154" display="https://pbs.twimg.com/ext_tw_video_thumb/1146101401120104448/pu/img/6LIJniMWjj-eKCsv.jpg"/>
    <hyperlink ref="V681" r:id="rId1155" display="https://pbs.twimg.com/ext_tw_video_thumb/1146101401120104448/pu/img/6LIJniMWjj-eKCsv.jpg"/>
    <hyperlink ref="V682" r:id="rId1156" display="http://pbs.twimg.com/profile_images/1132335395528691712/161rXVij_normal.jpg"/>
    <hyperlink ref="V683" r:id="rId1157" display="https://pbs.twimg.com/media/D-i1AlAXkAALFUt.jpg"/>
    <hyperlink ref="V684" r:id="rId1158" display="https://pbs.twimg.com/ext_tw_video_thumb/1146418016755834881/pu/img/TNNPecgKCuQQr5iZ.jpg"/>
    <hyperlink ref="V685" r:id="rId1159" display="https://pbs.twimg.com/ext_tw_video_thumb/1146418016755834881/pu/img/TNNPecgKCuQQr5iZ.jpg"/>
    <hyperlink ref="V686" r:id="rId1160" display="https://pbs.twimg.com/ext_tw_video_thumb/1146845053802950656/pu/img/6z4LNJcCROaRGXdA.jpg"/>
    <hyperlink ref="V687" r:id="rId1161" display="https://pbs.twimg.com/ext_tw_video_thumb/1146845053802950656/pu/img/6z4LNJcCROaRGXdA.jpg"/>
    <hyperlink ref="V688" r:id="rId1162" display="http://pbs.twimg.com/profile_images/1132335395528691712/161rXVij_normal.jpg"/>
    <hyperlink ref="V689" r:id="rId1163" display="http://pbs.twimg.com/profile_images/1132335395528691712/161rXVij_normal.jpg"/>
    <hyperlink ref="V690" r:id="rId1164" display="https://pbs.twimg.com/media/D-vB9U-WsAgSOfF.jpg"/>
    <hyperlink ref="V691" r:id="rId1165" display="https://pbs.twimg.com/media/D-vB9U-WsAgSOfF.jpg"/>
    <hyperlink ref="V692" r:id="rId1166" display="http://pbs.twimg.com/profile_images/1132335395528691712/161rXVij_normal.jpg"/>
    <hyperlink ref="V693" r:id="rId1167" display="http://pbs.twimg.com/profile_images/1132335395528691712/161rXVij_normal.jpg"/>
    <hyperlink ref="V694" r:id="rId1168" display="https://pbs.twimg.com/ext_tw_video_thumb/1149358472338825216/pu/img/4kQyr_XrXZyLDE9R.jpg"/>
    <hyperlink ref="V695" r:id="rId1169" display="https://pbs.twimg.com/ext_tw_video_thumb/1149358472338825216/pu/img/4kQyr_XrXZyLDE9R.jpg"/>
    <hyperlink ref="V696" r:id="rId1170" display="https://pbs.twimg.com/ext_tw_video_thumb/1149740875393708034/pu/img/Fhw3dVaCumCaFSOv.jpg"/>
    <hyperlink ref="V697" r:id="rId1171" display="https://pbs.twimg.com/ext_tw_video_thumb/1149740875393708034/pu/img/Fhw3dVaCumCaFSOv.jpg"/>
    <hyperlink ref="V698" r:id="rId1172" display="http://pbs.twimg.com/profile_images/1132335395528691712/161rXVij_normal.jpg"/>
    <hyperlink ref="V699" r:id="rId1173" display="http://pbs.twimg.com/profile_images/1132335395528691712/161rXVij_normal.jpg"/>
    <hyperlink ref="V700" r:id="rId1174" display="http://pbs.twimg.com/profile_images/1132335395528691712/161rXVij_normal.jpg"/>
    <hyperlink ref="V701" r:id="rId1175" display="http://pbs.twimg.com/profile_images/1132335395528691712/161rXVij_normal.jpg"/>
    <hyperlink ref="V702" r:id="rId1176" display="http://pbs.twimg.com/profile_images/1132335395528691712/161rXVij_normal.jpg"/>
    <hyperlink ref="V703" r:id="rId1177" display="http://pbs.twimg.com/profile_images/1132335395528691712/161rXVij_normal.jpg"/>
    <hyperlink ref="V704" r:id="rId1178" display="http://pbs.twimg.com/profile_images/1132335395528691712/161rXVij_normal.jpg"/>
    <hyperlink ref="V705" r:id="rId1179" display="http://pbs.twimg.com/profile_images/1132335395528691712/161rXVij_normal.jpg"/>
    <hyperlink ref="V706" r:id="rId1180" display="http://pbs.twimg.com/profile_images/1132335395528691712/161rXVij_normal.jpg"/>
    <hyperlink ref="V707" r:id="rId1181" display="http://pbs.twimg.com/profile_images/1132335395528691712/161rXVij_normal.jpg"/>
    <hyperlink ref="V708" r:id="rId1182" display="http://pbs.twimg.com/profile_images/1132335395528691712/161rXVij_normal.jpg"/>
    <hyperlink ref="V709" r:id="rId1183" display="http://pbs.twimg.com/profile_images/1132335395528691712/161rXVij_normal.jpg"/>
    <hyperlink ref="V710" r:id="rId1184" display="http://pbs.twimg.com/profile_images/1132335395528691712/161rXVij_normal.jpg"/>
    <hyperlink ref="V711" r:id="rId1185" display="http://pbs.twimg.com/profile_images/1132335395528691712/161rXVij_normal.jpg"/>
    <hyperlink ref="V712" r:id="rId1186" display="http://pbs.twimg.com/profile_images/1132335395528691712/161rXVij_normal.jpg"/>
    <hyperlink ref="V713" r:id="rId1187" display="http://pbs.twimg.com/profile_images/1132335395528691712/161rXVij_normal.jpg"/>
    <hyperlink ref="V714" r:id="rId1188" display="http://pbs.twimg.com/profile_images/1132335395528691712/161rXVij_normal.jpg"/>
    <hyperlink ref="V715" r:id="rId1189" display="http://pbs.twimg.com/profile_images/1132335395528691712/161rXVij_normal.jpg"/>
    <hyperlink ref="V716" r:id="rId1190" display="http://pbs.twimg.com/profile_images/1132335395528691712/161rXVij_normal.jpg"/>
    <hyperlink ref="V717" r:id="rId1191" display="http://pbs.twimg.com/profile_images/1132335395528691712/161rXVij_normal.jpg"/>
    <hyperlink ref="V718" r:id="rId1192" display="http://pbs.twimg.com/profile_images/1132335395528691712/161rXVij_normal.jpg"/>
    <hyperlink ref="V719" r:id="rId1193" display="http://pbs.twimg.com/profile_images/1132335395528691712/161rXVij_normal.jpg"/>
    <hyperlink ref="V720" r:id="rId1194" display="http://pbs.twimg.com/profile_images/1132335395528691712/161rXVij_normal.jpg"/>
    <hyperlink ref="V721" r:id="rId1195" display="http://pbs.twimg.com/profile_images/1132335395528691712/161rXVij_normal.jpg"/>
    <hyperlink ref="V722" r:id="rId1196" display="http://pbs.twimg.com/profile_images/1132335395528691712/161rXVij_normal.jpg"/>
    <hyperlink ref="V723" r:id="rId1197" display="http://pbs.twimg.com/profile_images/1132335395528691712/161rXVij_normal.jpg"/>
    <hyperlink ref="V724" r:id="rId1198" display="http://pbs.twimg.com/profile_images/1132335395528691712/161rXVij_normal.jpg"/>
    <hyperlink ref="V725" r:id="rId1199" display="http://pbs.twimg.com/profile_images/1132335395528691712/161rXVij_normal.jpg"/>
    <hyperlink ref="V726" r:id="rId1200" display="http://pbs.twimg.com/profile_images/1132335395528691712/161rXVij_normal.jpg"/>
    <hyperlink ref="V727" r:id="rId1201" display="http://pbs.twimg.com/profile_images/1132335395528691712/161rXVij_normal.jpg"/>
    <hyperlink ref="V728" r:id="rId1202" display="http://pbs.twimg.com/profile_images/1132335395528691712/161rXVij_normal.jpg"/>
    <hyperlink ref="V729" r:id="rId1203" display="http://pbs.twimg.com/profile_images/1132335395528691712/161rXVij_normal.jpg"/>
    <hyperlink ref="V730" r:id="rId1204" display="http://pbs.twimg.com/profile_images/1132335395528691712/161rXVij_normal.jpg"/>
    <hyperlink ref="V731" r:id="rId1205" display="http://pbs.twimg.com/profile_images/1132335395528691712/161rXVij_normal.jpg"/>
    <hyperlink ref="V732" r:id="rId1206" display="http://pbs.twimg.com/profile_images/1132335395528691712/161rXVij_normal.jpg"/>
    <hyperlink ref="V733" r:id="rId1207" display="http://pbs.twimg.com/profile_images/1132335395528691712/161rXVij_normal.jpg"/>
    <hyperlink ref="V734" r:id="rId1208" display="http://pbs.twimg.com/profile_images/1132335395528691712/161rXVij_normal.jpg"/>
    <hyperlink ref="V735" r:id="rId1209" display="http://pbs.twimg.com/profile_images/1102940827075203073/3Ywj3wKa_normal.png"/>
    <hyperlink ref="V736" r:id="rId1210" display="http://pbs.twimg.com/profile_images/1102940827075203073/3Ywj3wKa_normal.png"/>
    <hyperlink ref="V737" r:id="rId1211" display="http://pbs.twimg.com/profile_images/1102940827075203073/3Ywj3wKa_normal.png"/>
    <hyperlink ref="V738" r:id="rId1212" display="http://pbs.twimg.com/profile_images/1102940827075203073/3Ywj3wKa_normal.png"/>
    <hyperlink ref="V739" r:id="rId1213" display="http://pbs.twimg.com/profile_images/1102940827075203073/3Ywj3wKa_normal.png"/>
    <hyperlink ref="V740" r:id="rId1214" display="http://pbs.twimg.com/profile_images/1102940827075203073/3Ywj3wKa_normal.png"/>
    <hyperlink ref="V741" r:id="rId1215" display="http://pbs.twimg.com/profile_images/1102940827075203073/3Ywj3wKa_normal.png"/>
    <hyperlink ref="V742" r:id="rId1216" display="http://pbs.twimg.com/profile_images/1102940827075203073/3Ywj3wKa_normal.png"/>
    <hyperlink ref="V743" r:id="rId1217" display="http://pbs.twimg.com/profile_images/1102940827075203073/3Ywj3wKa_normal.png"/>
    <hyperlink ref="V744" r:id="rId1218" display="http://pbs.twimg.com/profile_images/1102940827075203073/3Ywj3wKa_normal.png"/>
    <hyperlink ref="V745" r:id="rId1219" display="http://pbs.twimg.com/profile_images/1102940827075203073/3Ywj3wKa_normal.png"/>
    <hyperlink ref="V746" r:id="rId1220" display="http://pbs.twimg.com/profile_images/1102940827075203073/3Ywj3wKa_normal.png"/>
    <hyperlink ref="V747" r:id="rId1221" display="http://pbs.twimg.com/profile_images/1102940827075203073/3Ywj3wKa_normal.png"/>
    <hyperlink ref="V748" r:id="rId1222" display="http://pbs.twimg.com/profile_images/976597189928542208/5Rw_-3fh_normal.jpg"/>
    <hyperlink ref="V749" r:id="rId1223" display="http://pbs.twimg.com/profile_images/943596894831255552/cMOzkc5i_normal.jpg"/>
    <hyperlink ref="V750" r:id="rId1224" display="http://pbs.twimg.com/profile_images/943596894831255552/cMOzkc5i_normal.jpg"/>
    <hyperlink ref="V751" r:id="rId1225" display="http://pbs.twimg.com/profile_images/943596894831255552/cMOzkc5i_normal.jpg"/>
    <hyperlink ref="V752" r:id="rId1226" display="http://pbs.twimg.com/profile_images/1102940827075203073/3Ywj3wKa_normal.png"/>
    <hyperlink ref="V753" r:id="rId1227" display="http://pbs.twimg.com/profile_images/1102940827075203073/3Ywj3wKa_normal.png"/>
    <hyperlink ref="V754" r:id="rId1228" display="http://pbs.twimg.com/profile_images/1102940827075203073/3Ywj3wKa_normal.png"/>
    <hyperlink ref="V755" r:id="rId1229" display="http://pbs.twimg.com/profile_images/1102940827075203073/3Ywj3wKa_normal.png"/>
    <hyperlink ref="V756" r:id="rId1230" display="http://pbs.twimg.com/profile_images/1102940827075203073/3Ywj3wKa_normal.png"/>
    <hyperlink ref="V757" r:id="rId1231" display="https://pbs.twimg.com/tweet_video_thumb/D_SMHYKW4AAFytR.jpg"/>
    <hyperlink ref="V758" r:id="rId1232" display="http://pbs.twimg.com/profile_images/1102940827075203073/3Ywj3wKa_normal.png"/>
    <hyperlink ref="V759" r:id="rId1233" display="https://pbs.twimg.com/tweet_video_thumb/D_SMHYKW4AAFytR.jpg"/>
    <hyperlink ref="V760" r:id="rId1234" display="http://pbs.twimg.com/profile_images/1102940827075203073/3Ywj3wKa_normal.png"/>
    <hyperlink ref="V761" r:id="rId1235" display="http://pbs.twimg.com/profile_images/908703729813254145/hfgw7Shs_normal.jpg"/>
    <hyperlink ref="V762" r:id="rId1236" display="http://pbs.twimg.com/profile_images/908703729813254145/hfgw7Shs_normal.jpg"/>
    <hyperlink ref="V763" r:id="rId1237" display="http://pbs.twimg.com/profile_images/908703729813254145/hfgw7Shs_normal.jpg"/>
    <hyperlink ref="V764" r:id="rId1238" display="http://pbs.twimg.com/profile_images/908703729813254145/hfgw7Shs_normal.jpg"/>
    <hyperlink ref="V765" r:id="rId1239" display="http://pbs.twimg.com/profile_images/1102940827075203073/3Ywj3wKa_normal.png"/>
    <hyperlink ref="V766" r:id="rId1240" display="http://pbs.twimg.com/profile_images/1102940827075203073/3Ywj3wKa_normal.png"/>
    <hyperlink ref="V767" r:id="rId1241" display="http://pbs.twimg.com/profile_images/1102940827075203073/3Ywj3wKa_normal.png"/>
    <hyperlink ref="V768" r:id="rId1242" display="http://pbs.twimg.com/profile_images/1102940827075203073/3Ywj3wKa_normal.png"/>
    <hyperlink ref="V769" r:id="rId1243" display="http://pbs.twimg.com/profile_images/1102940827075203073/3Ywj3wKa_normal.png"/>
    <hyperlink ref="V770" r:id="rId1244" display="http://pbs.twimg.com/profile_images/1102940827075203073/3Ywj3wKa_normal.png"/>
    <hyperlink ref="V771" r:id="rId1245" display="http://pbs.twimg.com/profile_images/1102940827075203073/3Ywj3wKa_normal.png"/>
    <hyperlink ref="V772" r:id="rId1246" display="http://pbs.twimg.com/profile_images/1102940827075203073/3Ywj3wKa_normal.png"/>
    <hyperlink ref="V773" r:id="rId1247" display="http://pbs.twimg.com/profile_images/1102940827075203073/3Ywj3wKa_normal.png"/>
    <hyperlink ref="V774" r:id="rId1248" display="http://pbs.twimg.com/profile_images/1102940827075203073/3Ywj3wKa_normal.png"/>
    <hyperlink ref="V775" r:id="rId1249" display="http://pbs.twimg.com/profile_images/1102940827075203073/3Ywj3wKa_normal.png"/>
    <hyperlink ref="V776" r:id="rId1250" display="http://pbs.twimg.com/profile_images/1102940827075203073/3Ywj3wKa_normal.png"/>
    <hyperlink ref="V777" r:id="rId1251" display="http://pbs.twimg.com/profile_images/1102940827075203073/3Ywj3wKa_normal.png"/>
    <hyperlink ref="V778" r:id="rId1252" display="http://pbs.twimg.com/profile_images/1102940827075203073/3Ywj3wKa_normal.png"/>
    <hyperlink ref="V779" r:id="rId1253" display="https://pbs.twimg.com/media/D-fSOktXsAc0kEh.jpg"/>
    <hyperlink ref="V780" r:id="rId1254" display="http://pbs.twimg.com/profile_images/1102940827075203073/3Ywj3wKa_normal.png"/>
    <hyperlink ref="V781" r:id="rId1255" display="https://pbs.twimg.com/media/D-gKAGPWkAMYTAK.jpg"/>
    <hyperlink ref="V782" r:id="rId1256" display="http://pbs.twimg.com/profile_images/1102940827075203073/3Ywj3wKa_normal.png"/>
    <hyperlink ref="V783" r:id="rId1257" display="http://pbs.twimg.com/profile_images/1102940827075203073/3Ywj3wKa_normal.png"/>
    <hyperlink ref="V784" r:id="rId1258" display="https://pbs.twimg.com/media/D-jLzOkWsAAXv87.jpg"/>
    <hyperlink ref="V785" r:id="rId1259" display="http://pbs.twimg.com/profile_images/1102940827075203073/3Ywj3wKa_normal.png"/>
    <hyperlink ref="V786" r:id="rId1260" display="https://pbs.twimg.com/media/D-lCv3dWkAE3AUE.jpg"/>
    <hyperlink ref="V787" r:id="rId1261" display="http://pbs.twimg.com/profile_images/1102940827075203073/3Ywj3wKa_normal.png"/>
    <hyperlink ref="V788" r:id="rId1262" display="https://pbs.twimg.com/media/D-nXf5CWsAoBGYZ.jpg"/>
    <hyperlink ref="V789" r:id="rId1263" display="https://pbs.twimg.com/media/D-oUr54WkAE0pip.jpg"/>
    <hyperlink ref="V790" r:id="rId1264" display="https://pbs.twimg.com/media/D-o8uTpXoAA5mFF.jpg"/>
    <hyperlink ref="V791" r:id="rId1265" display="https://pbs.twimg.com/media/D-qQKCKX4AEwenQ.jpg"/>
    <hyperlink ref="V792" r:id="rId1266" display="https://pbs.twimg.com/media/D-vSOzzXoAAEU90.jpg"/>
    <hyperlink ref="V793" r:id="rId1267" display="https://pbs.twimg.com/media/D-yBhHaXoAAzIt8.jpg"/>
    <hyperlink ref="V794" r:id="rId1268" display="http://pbs.twimg.com/profile_images/1102940827075203073/3Ywj3wKa_normal.png"/>
    <hyperlink ref="V795" r:id="rId1269" display="https://pbs.twimg.com/media/D-9-vUVXYAAsa42.jpg"/>
    <hyperlink ref="V796" r:id="rId1270" display="https://pbs.twimg.com/media/D--1nNZWkAA07hV.png"/>
    <hyperlink ref="V797" r:id="rId1271" display="http://pbs.twimg.com/profile_images/1102940827075203073/3Ywj3wKa_normal.png"/>
    <hyperlink ref="V798" r:id="rId1272" display="http://pbs.twimg.com/profile_images/1102940827075203073/3Ywj3wKa_normal.png"/>
    <hyperlink ref="V799" r:id="rId1273" display="http://pbs.twimg.com/profile_images/1102940827075203073/3Ywj3wKa_normal.png"/>
    <hyperlink ref="V800" r:id="rId1274" display="http://pbs.twimg.com/profile_images/1102940827075203073/3Ywj3wKa_normal.png"/>
    <hyperlink ref="V801" r:id="rId1275" display="http://pbs.twimg.com/profile_images/1102940827075203073/3Ywj3wKa_normal.png"/>
    <hyperlink ref="V802" r:id="rId1276" display="http://pbs.twimg.com/profile_images/1102940827075203073/3Ywj3wKa_normal.png"/>
    <hyperlink ref="V803" r:id="rId1277" display="http://pbs.twimg.com/profile_images/1102940827075203073/3Ywj3wKa_normal.png"/>
    <hyperlink ref="V804" r:id="rId1278" display="http://pbs.twimg.com/profile_images/1102940827075203073/3Ywj3wKa_normal.png"/>
    <hyperlink ref="V805" r:id="rId1279" display="http://pbs.twimg.com/profile_images/1102940827075203073/3Ywj3wKa_normal.png"/>
    <hyperlink ref="V806" r:id="rId1280" display="http://pbs.twimg.com/profile_images/1102940827075203073/3Ywj3wKa_normal.png"/>
    <hyperlink ref="V807" r:id="rId1281" display="http://pbs.twimg.com/profile_images/1102940827075203073/3Ywj3wKa_normal.png"/>
    <hyperlink ref="V808" r:id="rId1282" display="https://pbs.twimg.com/media/D-o8uTpXoAA5mFF.jpg"/>
    <hyperlink ref="V809" r:id="rId1283" display="http://pbs.twimg.com/profile_images/1102940827075203073/3Ywj3wKa_normal.png"/>
    <hyperlink ref="V810" r:id="rId1284" display="https://pbs.twimg.com/media/D-qQKCKX4AEwenQ.jpg"/>
    <hyperlink ref="V811" r:id="rId1285" display="http://pbs.twimg.com/profile_images/1102940827075203073/3Ywj3wKa_normal.png"/>
    <hyperlink ref="V812" r:id="rId1286" display="http://pbs.twimg.com/profile_images/1102940827075203073/3Ywj3wKa_normal.png"/>
    <hyperlink ref="V813" r:id="rId1287" display="https://pbs.twimg.com/media/D-vSOzzXoAAEU90.jpg"/>
    <hyperlink ref="V814" r:id="rId1288" display="https://pbs.twimg.com/media/D-yBhHaXoAAzIt8.jpg"/>
    <hyperlink ref="V815" r:id="rId1289" display="https://pbs.twimg.com/media/D-zNK-4XYAE9S7y.jpg"/>
    <hyperlink ref="V816" r:id="rId1290" display="http://pbs.twimg.com/profile_images/1102940827075203073/3Ywj3wKa_normal.png"/>
    <hyperlink ref="V817" r:id="rId1291" display="https://pbs.twimg.com/media/D-9-vUVXYAAsa42.jpg"/>
    <hyperlink ref="V818" r:id="rId1292" display="http://pbs.twimg.com/profile_images/1102940827075203073/3Ywj3wKa_normal.png"/>
    <hyperlink ref="V819" r:id="rId1293" display="http://pbs.twimg.com/profile_images/1102940827075203073/3Ywj3wKa_normal.png"/>
    <hyperlink ref="V820" r:id="rId1294" display="http://pbs.twimg.com/profile_images/1102940827075203073/3Ywj3wKa_normal.png"/>
    <hyperlink ref="V821" r:id="rId1295" display="http://pbs.twimg.com/profile_images/1102940827075203073/3Ywj3wKa_normal.png"/>
    <hyperlink ref="V822" r:id="rId1296" display="http://pbs.twimg.com/profile_images/1102940827075203073/3Ywj3wKa_normal.png"/>
    <hyperlink ref="V823" r:id="rId1297" display="http://pbs.twimg.com/profile_images/1102940827075203073/3Ywj3wKa_normal.png"/>
    <hyperlink ref="V824" r:id="rId1298" display="http://pbs.twimg.com/profile_images/1102940827075203073/3Ywj3wKa_normal.png"/>
    <hyperlink ref="V825" r:id="rId1299" display="http://pbs.twimg.com/profile_images/1102940827075203073/3Ywj3wKa_normal.png"/>
    <hyperlink ref="V826" r:id="rId1300" display="http://pbs.twimg.com/profile_images/1102940827075203073/3Ywj3wKa_normal.png"/>
    <hyperlink ref="V827" r:id="rId1301" display="http://pbs.twimg.com/profile_images/1102940827075203073/3Ywj3wKa_normal.png"/>
    <hyperlink ref="V828" r:id="rId1302" display="http://pbs.twimg.com/profile_images/1102940827075203073/3Ywj3wKa_normal.png"/>
    <hyperlink ref="V829" r:id="rId1303" display="https://pbs.twimg.com/media/D-efdDAUIAE14-n.jpg"/>
    <hyperlink ref="V830" r:id="rId1304" display="http://pbs.twimg.com/profile_images/1101894125820014592/lhkfnvOm_normal.jpg"/>
    <hyperlink ref="V831" r:id="rId1305" display="http://pbs.twimg.com/profile_images/1101894125820014592/lhkfnvOm_normal.jpg"/>
    <hyperlink ref="V832" r:id="rId1306" display="http://pbs.twimg.com/profile_images/1101894125820014592/lhkfnvOm_normal.jpg"/>
    <hyperlink ref="V833" r:id="rId1307" display="http://pbs.twimg.com/profile_images/1101894125820014592/lhkfnvOm_normal.jpg"/>
    <hyperlink ref="V834" r:id="rId1308" display="http://pbs.twimg.com/profile_images/1101894125820014592/lhkfnvOm_normal.jpg"/>
    <hyperlink ref="V835" r:id="rId1309" display="http://pbs.twimg.com/profile_images/1101894125820014592/lhkfnvOm_normal.jpg"/>
    <hyperlink ref="V836" r:id="rId1310" display="https://pbs.twimg.com/ext_tw_video_thumb/1148682735923400704/pu/img/fTfyBjn0QD3Ge7TW.jpg"/>
    <hyperlink ref="V837" r:id="rId1311" display="https://pbs.twimg.com/ext_tw_video_thumb/1148532722777899008/pu/img/XM6nHwiLW2meADEI.jpg"/>
    <hyperlink ref="V838" r:id="rId1312" display="http://pbs.twimg.com/profile_images/1101894125820014592/lhkfnvOm_normal.jpg"/>
    <hyperlink ref="V839" r:id="rId1313" display="https://pbs.twimg.com/ext_tw_video_thumb/1149108544861605889/pu/img/I4MmfJ4vT3nPJeB8.jpg"/>
    <hyperlink ref="V840" r:id="rId1314" display="https://pbs.twimg.com/ext_tw_video_thumb/1150132289722114048/pu/img/XhscQY8JuqxzKC11.jpg"/>
    <hyperlink ref="V841" r:id="rId1315" display="http://pbs.twimg.com/profile_images/1102940827075203073/3Ywj3wKa_normal.png"/>
    <hyperlink ref="V842" r:id="rId1316" display="http://pbs.twimg.com/profile_images/1102940827075203073/3Ywj3wKa_normal.png"/>
    <hyperlink ref="V843" r:id="rId1317" display="http://pbs.twimg.com/profile_images/1102940827075203073/3Ywj3wKa_normal.png"/>
    <hyperlink ref="V844" r:id="rId1318" display="http://pbs.twimg.com/profile_images/1102940827075203073/3Ywj3wKa_normal.png"/>
    <hyperlink ref="V845" r:id="rId1319" display="http://pbs.twimg.com/profile_images/1102940827075203073/3Ywj3wKa_normal.png"/>
    <hyperlink ref="V846" r:id="rId1320" display="http://pbs.twimg.com/profile_images/1102940827075203073/3Ywj3wKa_normal.png"/>
    <hyperlink ref="V847" r:id="rId1321" display="http://pbs.twimg.com/profile_images/1102940827075203073/3Ywj3wKa_normal.png"/>
    <hyperlink ref="V848" r:id="rId1322" display="http://pbs.twimg.com/profile_images/1102940827075203073/3Ywj3wKa_normal.png"/>
    <hyperlink ref="V849" r:id="rId1323" display="http://pbs.twimg.com/profile_images/1102940827075203073/3Ywj3wKa_normal.png"/>
    <hyperlink ref="V850" r:id="rId1324" display="http://pbs.twimg.com/profile_images/1102940827075203073/3Ywj3wKa_normal.png"/>
    <hyperlink ref="V851" r:id="rId1325" display="http://pbs.twimg.com/profile_images/1102940827075203073/3Ywj3wKa_normal.png"/>
    <hyperlink ref="V852" r:id="rId1326" display="http://pbs.twimg.com/profile_images/1102940827075203073/3Ywj3wKa_normal.png"/>
    <hyperlink ref="V853" r:id="rId1327" display="http://pbs.twimg.com/profile_images/1102940827075203073/3Ywj3wKa_normal.png"/>
    <hyperlink ref="V854" r:id="rId1328" display="http://pbs.twimg.com/profile_images/1102940827075203073/3Ywj3wKa_normal.png"/>
    <hyperlink ref="V855" r:id="rId1329" display="http://pbs.twimg.com/profile_images/1102940827075203073/3Ywj3wKa_normal.png"/>
    <hyperlink ref="V856" r:id="rId1330" display="http://pbs.twimg.com/profile_images/1102940827075203073/3Ywj3wKa_normal.png"/>
    <hyperlink ref="V857" r:id="rId1331" display="http://pbs.twimg.com/profile_images/1102940827075203073/3Ywj3wKa_normal.png"/>
    <hyperlink ref="V858" r:id="rId1332" display="http://pbs.twimg.com/profile_images/1102940827075203073/3Ywj3wKa_normal.png"/>
    <hyperlink ref="V859" r:id="rId1333" display="http://pbs.twimg.com/profile_images/1102940827075203073/3Ywj3wKa_normal.png"/>
    <hyperlink ref="V860" r:id="rId1334" display="http://pbs.twimg.com/profile_images/1102940827075203073/3Ywj3wKa_normal.png"/>
    <hyperlink ref="V861" r:id="rId1335" display="http://pbs.twimg.com/profile_images/1102940827075203073/3Ywj3wKa_normal.png"/>
    <hyperlink ref="V862" r:id="rId1336" display="https://pbs.twimg.com/media/D-dkQeFWwAA27GP.png"/>
    <hyperlink ref="V863" r:id="rId1337" display="https://pbs.twimg.com/media/D-eHjiOWwAAUDRU.png"/>
    <hyperlink ref="V864" r:id="rId1338" display="https://pbs.twimg.com/media/D-jT6euWsAAHJZm.jpg"/>
    <hyperlink ref="V865" r:id="rId1339" display="https://pbs.twimg.com/media/D-j6hD-WwAAg-Ps.png"/>
    <hyperlink ref="V866" r:id="rId1340" display="https://pbs.twimg.com/media/D-kSK2nW4AAoMcM.jpg"/>
    <hyperlink ref="V867" r:id="rId1341" display="http://pbs.twimg.com/profile_images/1102940827075203073/3Ywj3wKa_normal.png"/>
    <hyperlink ref="V868" r:id="rId1342" display="http://pbs.twimg.com/profile_images/1102940827075203073/3Ywj3wKa_normal.png"/>
    <hyperlink ref="V869" r:id="rId1343" display="http://pbs.twimg.com/profile_images/1102940827075203073/3Ywj3wKa_normal.png"/>
    <hyperlink ref="V870" r:id="rId1344" display="http://pbs.twimg.com/profile_images/1102940827075203073/3Ywj3wKa_normal.png"/>
    <hyperlink ref="V871" r:id="rId1345" display="https://pbs.twimg.com/media/D-piO8BWwAEe1mR.jpg"/>
    <hyperlink ref="V872" r:id="rId1346" display="http://pbs.twimg.com/profile_images/1102940827075203073/3Ywj3wKa_normal.png"/>
    <hyperlink ref="V873" r:id="rId1347" display="http://pbs.twimg.com/profile_images/1102940827075203073/3Ywj3wKa_normal.png"/>
    <hyperlink ref="V874" r:id="rId1348" display="http://pbs.twimg.com/profile_images/1102940827075203073/3Ywj3wKa_normal.png"/>
    <hyperlink ref="V875" r:id="rId1349" display="http://pbs.twimg.com/profile_images/1102940827075203073/3Ywj3wKa_normal.png"/>
    <hyperlink ref="V876" r:id="rId1350" display="http://pbs.twimg.com/profile_images/1102940827075203073/3Ywj3wKa_normal.png"/>
    <hyperlink ref="V877" r:id="rId1351" display="http://pbs.twimg.com/profile_images/1102940827075203073/3Ywj3wKa_normal.png"/>
    <hyperlink ref="V878" r:id="rId1352" display="http://pbs.twimg.com/profile_images/1102940827075203073/3Ywj3wKa_normal.png"/>
    <hyperlink ref="V879" r:id="rId1353" display="http://pbs.twimg.com/profile_images/1102940827075203073/3Ywj3wKa_normal.png"/>
    <hyperlink ref="V880" r:id="rId1354" display="http://pbs.twimg.com/profile_images/1102940827075203073/3Ywj3wKa_normal.png"/>
    <hyperlink ref="V881" r:id="rId1355" display="http://pbs.twimg.com/profile_images/1102940827075203073/3Ywj3wKa_normal.png"/>
    <hyperlink ref="V882" r:id="rId1356" display="http://pbs.twimg.com/profile_images/1102940827075203073/3Ywj3wKa_normal.png"/>
    <hyperlink ref="V883" r:id="rId1357" display="http://pbs.twimg.com/profile_images/1102940827075203073/3Ywj3wKa_normal.png"/>
    <hyperlink ref="V884" r:id="rId1358" display="http://pbs.twimg.com/profile_images/1102940827075203073/3Ywj3wKa_normal.png"/>
    <hyperlink ref="V885" r:id="rId1359" display="http://pbs.twimg.com/profile_images/1102940827075203073/3Ywj3wKa_normal.png"/>
    <hyperlink ref="V886" r:id="rId1360" display="http://pbs.twimg.com/profile_images/1102940827075203073/3Ywj3wKa_normal.png"/>
    <hyperlink ref="V887" r:id="rId1361" display="http://pbs.twimg.com/profile_images/1102940827075203073/3Ywj3wKa_normal.png"/>
    <hyperlink ref="V888" r:id="rId1362" display="http://pbs.twimg.com/profile_images/1102940827075203073/3Ywj3wKa_normal.png"/>
    <hyperlink ref="V889" r:id="rId1363" display="http://pbs.twimg.com/profile_images/1102940827075203073/3Ywj3wKa_normal.png"/>
    <hyperlink ref="V890" r:id="rId1364" display="http://pbs.twimg.com/profile_images/1102940827075203073/3Ywj3wKa_normal.png"/>
    <hyperlink ref="V891" r:id="rId1365" display="http://pbs.twimg.com/profile_images/1102940827075203073/3Ywj3wKa_normal.png"/>
    <hyperlink ref="V892" r:id="rId1366" display="http://pbs.twimg.com/profile_images/1102940827075203073/3Ywj3wKa_normal.png"/>
    <hyperlink ref="X3" r:id="rId1367" display="https://twitter.com/#!/alexfenton/status/1138130262565543937"/>
    <hyperlink ref="X4" r:id="rId1368" display="https://twitter.com/#!/alexfenton/status/1138130262565543937"/>
    <hyperlink ref="X5" r:id="rId1369" display="https://twitter.com/#!/alexfenton/status/1138130262565543937"/>
    <hyperlink ref="X6" r:id="rId1370" display="https://twitter.com/#!/alexfenton/status/1138130262565543937"/>
    <hyperlink ref="X7" r:id="rId1371" display="https://twitter.com/#!/alexfenton/status/1138130262565543937"/>
    <hyperlink ref="X8" r:id="rId1372" display="https://twitter.com/#!/alexfenton/status/1138130262565543937"/>
    <hyperlink ref="X9" r:id="rId1373" display="https://twitter.com/#!/helenbevan/status/1147391245033136130"/>
    <hyperlink ref="X10" r:id="rId1374" display="https://twitter.com/#!/jgustavob/status/1149743468585127936"/>
    <hyperlink ref="X11" r:id="rId1375" display="https://twitter.com/#!/rainydaypftu/status/1146431139986513922"/>
    <hyperlink ref="X12" r:id="rId1376" display="https://twitter.com/#!/gearaguirang/status/1145264070389485569"/>
    <hyperlink ref="X13" r:id="rId1377" display="https://twitter.com/#!/gearaguirang/status/1145264070389485569"/>
    <hyperlink ref="X14" r:id="rId1378" display="https://twitter.com/#!/gearaguirang/status/1145264070389485569"/>
    <hyperlink ref="X15" r:id="rId1379" display="https://twitter.com/#!/profkmorrell/status/1145271115675242496"/>
    <hyperlink ref="X16" r:id="rId1380" display="https://twitter.com/#!/profkmorrell/status/1145271115675242496"/>
    <hyperlink ref="X17" r:id="rId1381" display="https://twitter.com/#!/profkmorrell/status/1145271115675242496"/>
    <hyperlink ref="X18" r:id="rId1382" display="https://twitter.com/#!/carmelabchem/status/1145271859086274561"/>
    <hyperlink ref="X19" r:id="rId1383" display="https://twitter.com/#!/carmelabchem/status/1145271859086274561"/>
    <hyperlink ref="X20" r:id="rId1384" display="https://twitter.com/#!/carmelabchem/status/1145271859086274561"/>
    <hyperlink ref="X21" r:id="rId1385" display="https://twitter.com/#!/mca3c/status/1145272628183273472"/>
    <hyperlink ref="X22" r:id="rId1386" display="https://twitter.com/#!/mca3c/status/1145272628183273472"/>
    <hyperlink ref="X23" r:id="rId1387" display="https://twitter.com/#!/mca3c/status/1145272628183273472"/>
    <hyperlink ref="X24" r:id="rId1388" display="https://twitter.com/#!/falias/status/1145278610925858816"/>
    <hyperlink ref="X25" r:id="rId1389" display="https://twitter.com/#!/falias/status/1145278610925858816"/>
    <hyperlink ref="X26" r:id="rId1390" display="https://twitter.com/#!/falias/status/1145278610925858816"/>
    <hyperlink ref="X27" r:id="rId1391" display="https://twitter.com/#!/lhsct_at/status/1145321471167881217"/>
    <hyperlink ref="X28" r:id="rId1392" display="https://twitter.com/#!/lhsct_at/status/1145321471167881217"/>
    <hyperlink ref="X29" r:id="rId1393" display="https://twitter.com/#!/lhsct_at/status/1145321471167881217"/>
    <hyperlink ref="X30" r:id="rId1394" display="https://twitter.com/#!/b_angelam/status/1145323432755810305"/>
    <hyperlink ref="X31" r:id="rId1395" display="https://twitter.com/#!/b_angelam/status/1145323432755810305"/>
    <hyperlink ref="X32" r:id="rId1396" display="https://twitter.com/#!/b_angelam/status/1145323432755810305"/>
    <hyperlink ref="X33" r:id="rId1397" display="https://twitter.com/#!/thecuriousluke/status/1145325147521503232"/>
    <hyperlink ref="X34" r:id="rId1398" display="https://twitter.com/#!/thecuriousluke/status/1145325147521503232"/>
    <hyperlink ref="X35" r:id="rId1399" display="https://twitter.com/#!/thecuriousluke/status/1145325147521503232"/>
    <hyperlink ref="X36" r:id="rId1400" display="https://twitter.com/#!/thecuriousluke/status/1145325147521503232"/>
    <hyperlink ref="X37" r:id="rId1401" display="https://twitter.com/#!/thecuriousluke/status/1145325147521503232"/>
    <hyperlink ref="X38" r:id="rId1402" display="https://twitter.com/#!/_oliviabot/status/1145326592975134722"/>
    <hyperlink ref="X39" r:id="rId1403" display="https://twitter.com/#!/_oliviabot/status/1145326592975134722"/>
    <hyperlink ref="X40" r:id="rId1404" display="https://twitter.com/#!/_oliviabot/status/1145326592975134722"/>
    <hyperlink ref="X41" r:id="rId1405" display="https://twitter.com/#!/_oliviabot/status/1145326592975134722"/>
    <hyperlink ref="X42" r:id="rId1406" display="https://twitter.com/#!/_oliviabot/status/1145326592975134722"/>
    <hyperlink ref="X43" r:id="rId1407" display="https://twitter.com/#!/_oliviabot/status/1145326592975134722"/>
    <hyperlink ref="X44" r:id="rId1408" display="https://twitter.com/#!/_oliviabot/status/1145326592975134722"/>
    <hyperlink ref="X45" r:id="rId1409" display="https://twitter.com/#!/_oliviabot/status/1145326592975134722"/>
    <hyperlink ref="X46" r:id="rId1410" display="https://twitter.com/#!/_oliviabot/status/1145326592975134722"/>
    <hyperlink ref="X47" r:id="rId1411" display="https://twitter.com/#!/_oliviabot/status/1145326592975134722"/>
    <hyperlink ref="X48" r:id="rId1412" display="https://twitter.com/#!/longpopitn/status/1145349316149751808"/>
    <hyperlink ref="X49" r:id="rId1413" display="https://twitter.com/#!/longpopitn/status/1145349316149751808"/>
    <hyperlink ref="X50" r:id="rId1414" display="https://twitter.com/#!/longpopitn/status/1145349316149751808"/>
    <hyperlink ref="X51" r:id="rId1415" display="https://twitter.com/#!/demografia_csic/status/1145349400102879233"/>
    <hyperlink ref="X52" r:id="rId1416" display="https://twitter.com/#!/demografia_csic/status/1145349400102879233"/>
    <hyperlink ref="X53" r:id="rId1417" display="https://twitter.com/#!/demografia_csic/status/1145349400102879233"/>
    <hyperlink ref="X54" r:id="rId1418" display="https://twitter.com/#!/azsciencecomm/status/1145377231306481664"/>
    <hyperlink ref="X55" r:id="rId1419" display="https://twitter.com/#!/azsciencecomm/status/1145377231306481664"/>
    <hyperlink ref="X56" r:id="rId1420" display="https://twitter.com/#!/azsciencecomm/status/1145377231306481664"/>
    <hyperlink ref="X57" r:id="rId1421" display="https://twitter.com/#!/sanjivvmore/status/1145479450986860544"/>
    <hyperlink ref="X58" r:id="rId1422" display="https://twitter.com/#!/sanjivvmore/status/1145479450986860544"/>
    <hyperlink ref="X59" r:id="rId1423" display="https://twitter.com/#!/sanjivvmore/status/1145479450986860544"/>
    <hyperlink ref="X60" r:id="rId1424" display="https://twitter.com/#!/sanjivvmore/status/1145479450986860544"/>
    <hyperlink ref="X61" r:id="rId1425" display="https://twitter.com/#!/sanjivvmore/status/1145479450986860544"/>
    <hyperlink ref="X62" r:id="rId1426" display="https://twitter.com/#!/fez1099/status/1145530527753080833"/>
    <hyperlink ref="X63" r:id="rId1427" display="https://twitter.com/#!/fez1099/status/1145530527753080833"/>
    <hyperlink ref="X64" r:id="rId1428" display="https://twitter.com/#!/fez1099/status/1145530527753080833"/>
    <hyperlink ref="X65" r:id="rId1429" display="https://twitter.com/#!/fortunata_2030/status/1145573435470483456"/>
    <hyperlink ref="X66" r:id="rId1430" display="https://twitter.com/#!/fortunata_2030/status/1145573435470483456"/>
    <hyperlink ref="X67" r:id="rId1431" display="https://twitter.com/#!/fortunata_2030/status/1145573435470483456"/>
    <hyperlink ref="X68" r:id="rId1432" display="https://twitter.com/#!/mariecurie_ncp/status/1145606844980875264"/>
    <hyperlink ref="X69" r:id="rId1433" display="https://twitter.com/#!/mariecurie_ncp/status/1145606844980875264"/>
    <hyperlink ref="X70" r:id="rId1434" display="https://twitter.com/#!/mariecurie_ncp/status/1145606844980875264"/>
    <hyperlink ref="X71" r:id="rId1435" display="https://twitter.com/#!/ied_europe/status/1145608397573824512"/>
    <hyperlink ref="X72" r:id="rId1436" display="https://twitter.com/#!/ied_europe/status/1145608397573824512"/>
    <hyperlink ref="X73" r:id="rId1437" display="https://twitter.com/#!/ied_europe/status/1145608397573824512"/>
    <hyperlink ref="X74" r:id="rId1438" display="https://twitter.com/#!/jseubaparis/status/1145673231791210498"/>
    <hyperlink ref="X75" r:id="rId1439" display="https://twitter.com/#!/jseubaparis/status/1145673231791210498"/>
    <hyperlink ref="X76" r:id="rId1440" display="https://twitter.com/#!/jseubaparis/status/1145673231791210498"/>
    <hyperlink ref="X77" r:id="rId1441" display="https://twitter.com/#!/syu_adnan/status/1146022796234911744"/>
    <hyperlink ref="X78" r:id="rId1442" display="https://twitter.com/#!/protect_itn/status/1146142444020518913"/>
    <hyperlink ref="X79" r:id="rId1443" display="https://twitter.com/#!/protect_itn/status/1146142444020518913"/>
    <hyperlink ref="X80" r:id="rId1444" display="https://twitter.com/#!/protect_itn/status/1146142444020518913"/>
    <hyperlink ref="X81" r:id="rId1445" display="https://twitter.com/#!/tyajoon/status/1146153732847144961"/>
    <hyperlink ref="X82" r:id="rId1446" display="https://twitter.com/#!/tyajoon/status/1146153732847144961"/>
    <hyperlink ref="X83" r:id="rId1447" display="https://twitter.com/#!/tyajoon/status/1146153732847144961"/>
    <hyperlink ref="X84" r:id="rId1448" display="https://twitter.com/#!/openp2pdesign/status/1146155881677119489"/>
    <hyperlink ref="X85" r:id="rId1449" display="https://twitter.com/#!/openp2pdesign/status/1146155881677119489"/>
    <hyperlink ref="X86" r:id="rId1450" display="https://twitter.com/#!/openp2pdesign/status/1146155881677119489"/>
    <hyperlink ref="X87" r:id="rId1451" display="https://twitter.com/#!/aqsaqal/status/1146177482489520129"/>
    <hyperlink ref="X88" r:id="rId1452" display="https://twitter.com/#!/aqsaqal/status/1146177482489520129"/>
    <hyperlink ref="X89" r:id="rId1453" display="https://twitter.com/#!/aqsaqal/status/1146177482489520129"/>
    <hyperlink ref="X90" r:id="rId1454" display="https://twitter.com/#!/academicchatter/status/1145988773005709312"/>
    <hyperlink ref="X91" r:id="rId1455" display="https://twitter.com/#!/academicchatter/status/1145988773005709312"/>
    <hyperlink ref="X92" r:id="rId1456" display="https://twitter.com/#!/academicchatter/status/1146177585346416640"/>
    <hyperlink ref="X93" r:id="rId1457" display="https://twitter.com/#!/academicchatter/status/1146177585346416640"/>
    <hyperlink ref="X94" r:id="rId1458" display="https://twitter.com/#!/casettarilab/status/1146283230691233792"/>
    <hyperlink ref="X95" r:id="rId1459" display="https://twitter.com/#!/casettarilab/status/1146283230691233792"/>
    <hyperlink ref="X96" r:id="rId1460" display="https://twitter.com/#!/casettarilab/status/1146283230691233792"/>
    <hyperlink ref="X97" r:id="rId1461" display="https://twitter.com/#!/crespelelodie/status/1146406840110112769"/>
    <hyperlink ref="X98" r:id="rId1462" display="https://twitter.com/#!/nsmnss/status/1146446385291694080"/>
    <hyperlink ref="X99" r:id="rId1463" display="https://twitter.com/#!/nsmnss/status/1146446385291694080"/>
    <hyperlink ref="X100" r:id="rId1464" display="https://twitter.com/#!/asist_sigsm/status/1146446528711733249"/>
    <hyperlink ref="X101" r:id="rId1465" display="https://twitter.com/#!/asist_sigsm/status/1146446528711733249"/>
    <hyperlink ref="X102" r:id="rId1466" display="https://twitter.com/#!/obspsy/status/1146459505720532992"/>
    <hyperlink ref="X103" r:id="rId1467" display="https://twitter.com/#!/shortcutstv_cjl/status/1146470391004704771"/>
    <hyperlink ref="X104" r:id="rId1468" display="https://twitter.com/#!/pamela1981/status/1146484350663442433"/>
    <hyperlink ref="X105" r:id="rId1469" display="https://twitter.com/#!/luiy/status/1146528031718215682"/>
    <hyperlink ref="X106" r:id="rId1470" display="https://twitter.com/#!/luiy/status/1146528031718215682"/>
    <hyperlink ref="X107" r:id="rId1471" display="https://twitter.com/#!/irishetchings/status/1146531329514909697"/>
    <hyperlink ref="X108" r:id="rId1472" display="https://twitter.com/#!/dale_munday/status/1146497848147660800"/>
    <hyperlink ref="X109" r:id="rId1473" display="https://twitter.com/#!/lenandlar/status/1146533108499582978"/>
    <hyperlink ref="X110" r:id="rId1474" display="https://twitter.com/#!/dale_munday/status/1146497848147660800"/>
    <hyperlink ref="X111" r:id="rId1475" display="https://twitter.com/#!/dale_munday/status/1146497848147660800"/>
    <hyperlink ref="X112" r:id="rId1476" display="https://twitter.com/#!/lenandlar/status/1146533108499582978"/>
    <hyperlink ref="X113" r:id="rId1477" display="https://twitter.com/#!/lenandlar/status/1146533108499582978"/>
    <hyperlink ref="X114" r:id="rId1478" display="https://twitter.com/#!/koltaikolina/status/1146534480376684545"/>
    <hyperlink ref="X115" r:id="rId1479" display="https://twitter.com/#!/paulfenn16/status/1146542010498789376"/>
    <hyperlink ref="X116" r:id="rId1480" display="https://twitter.com/#!/paulfenn16/status/1146542010498789376"/>
    <hyperlink ref="X117" r:id="rId1481" display="https://twitter.com/#!/paulfenn16/status/1146542010498789376"/>
    <hyperlink ref="X118" r:id="rId1482" display="https://twitter.com/#!/evaanyon/status/1146704045329068032"/>
    <hyperlink ref="X119" r:id="rId1483" display="https://twitter.com/#!/evaanyon/status/1146704045329068032"/>
    <hyperlink ref="X120" r:id="rId1484" display="https://twitter.com/#!/kauship1/status/1146820567552659459"/>
    <hyperlink ref="X121" r:id="rId1485" display="https://twitter.com/#!/kauship1/status/1146820567552659459"/>
    <hyperlink ref="X122" r:id="rId1486" display="https://twitter.com/#!/kauship1/status/1146820567552659459"/>
    <hyperlink ref="X123" r:id="rId1487" display="https://twitter.com/#!/kauship1/status/1146820600972939266"/>
    <hyperlink ref="X124" r:id="rId1488" display="https://twitter.com/#!/kauship1/status/1146820600972939266"/>
    <hyperlink ref="X125" r:id="rId1489" display="https://twitter.com/#!/aeleraqi/status/1146891626272514060"/>
    <hyperlink ref="X126" r:id="rId1490" display="https://twitter.com/#!/aeleraqi/status/1146891626272514060"/>
    <hyperlink ref="X127" r:id="rId1491" display="https://twitter.com/#!/thesraorg/status/1136283362606428160"/>
    <hyperlink ref="X128" r:id="rId1492" display="https://twitter.com/#!/thesraorg/status/1136283362606428160"/>
    <hyperlink ref="X129" r:id="rId1493" display="https://twitter.com/#!/thesraorg/status/1136283362606428160"/>
    <hyperlink ref="X130" r:id="rId1494" display="https://twitter.com/#!/thesraorg/status/1136283362606428160"/>
    <hyperlink ref="X131" r:id="rId1495" display="https://twitter.com/#!/pelikankristina/status/1147063561295978496"/>
    <hyperlink ref="X132" r:id="rId1496" display="https://twitter.com/#!/pelikankristina/status/1147063561295978496"/>
    <hyperlink ref="X133" r:id="rId1497" display="https://twitter.com/#!/pelikankristina/status/1147063561295978496"/>
    <hyperlink ref="X134" r:id="rId1498" display="https://twitter.com/#!/anandstweets/status/1147065858470088704"/>
    <hyperlink ref="X135" r:id="rId1499" display="https://twitter.com/#!/anandstweets/status/1147065858470088704"/>
    <hyperlink ref="X136" r:id="rId1500" display="https://twitter.com/#!/anandstweets/status/1147065858470088704"/>
    <hyperlink ref="X137" r:id="rId1501" display="https://twitter.com/#!/nosqldigest/status/1145305864506507270"/>
    <hyperlink ref="X138" r:id="rId1502" display="https://twitter.com/#!/nosqldigest/status/1145305864506507270"/>
    <hyperlink ref="X139" r:id="rId1503" display="https://twitter.com/#!/nosqldigest/status/1145305864506507270"/>
    <hyperlink ref="X140" r:id="rId1504" display="https://twitter.com/#!/nosqldigest/status/1145305864506507270"/>
    <hyperlink ref="X141" r:id="rId1505" display="https://twitter.com/#!/nosqldigest/status/1145305864506507270"/>
    <hyperlink ref="X142" r:id="rId1506" display="https://twitter.com/#!/nosqldigest/status/1147073315770470400"/>
    <hyperlink ref="X143" r:id="rId1507" display="https://twitter.com/#!/nosqldigest/status/1147073315770470400"/>
    <hyperlink ref="X144" r:id="rId1508" display="https://twitter.com/#!/nosqldigest/status/1147073315770470400"/>
    <hyperlink ref="X145" r:id="rId1509" display="https://twitter.com/#!/annamariafabia2/status/1147074844879704064"/>
    <hyperlink ref="X146" r:id="rId1510" display="https://twitter.com/#!/annamariafabia2/status/1147074844879704064"/>
    <hyperlink ref="X147" r:id="rId1511" display="https://twitter.com/#!/annamariafabia2/status/1147074844879704064"/>
    <hyperlink ref="X148" r:id="rId1512" display="https://twitter.com/#!/roshnied1/status/1147083321899462656"/>
    <hyperlink ref="X149" r:id="rId1513" display="https://twitter.com/#!/roshnied1/status/1147083321899462656"/>
    <hyperlink ref="X150" r:id="rId1514" display="https://twitter.com/#!/roshnied1/status/1147083321899462656"/>
    <hyperlink ref="X151" r:id="rId1515" display="https://twitter.com/#!/alexfenton/status/1138130262565543937"/>
    <hyperlink ref="X152" r:id="rId1516" display="https://twitter.com/#!/wonderfulcoffe_/status/1147233737278730241"/>
    <hyperlink ref="X153" r:id="rId1517" display="https://twitter.com/#!/wonderfulcoffe_/status/1147233737278730241"/>
    <hyperlink ref="X154" r:id="rId1518" display="https://twitter.com/#!/melanielybarger/status/1146480110972940288"/>
    <hyperlink ref="X155" r:id="rId1519" display="https://twitter.com/#!/melanielybarger/status/1146480110972940288"/>
    <hyperlink ref="X156" r:id="rId1520" display="https://twitter.com/#!/melanielybarger/status/1146480110972940288"/>
    <hyperlink ref="X157" r:id="rId1521" display="https://twitter.com/#!/melanielybarger/status/1147241620603047936"/>
    <hyperlink ref="X158" r:id="rId1522" display="https://twitter.com/#!/socialcoachdach/status/1147264523058974722"/>
    <hyperlink ref="X159" r:id="rId1523" display="https://twitter.com/#!/socialcoachdach/status/1147264523058974722"/>
    <hyperlink ref="X160" r:id="rId1524" display="https://twitter.com/#!/mayseitanidi/status/1147370030696402946"/>
    <hyperlink ref="X161" r:id="rId1525" display="https://twitter.com/#!/mayseitanidi/status/1147370030696402946"/>
    <hyperlink ref="X162" r:id="rId1526" display="https://twitter.com/#!/mayseitanidi/status/1147370030696402946"/>
    <hyperlink ref="X163" r:id="rId1527" display="https://twitter.com/#!/bpscyberpsych/status/1147393476222509061"/>
    <hyperlink ref="X164" r:id="rId1528" display="https://twitter.com/#!/bpscyberpsych/status/1147393476222509061"/>
    <hyperlink ref="X165" r:id="rId1529" display="https://twitter.com/#!/bpscyberpsych/status/1147393476222509061"/>
    <hyperlink ref="X166" r:id="rId1530" display="https://twitter.com/#!/lieberothdk/status/1147400505146167297"/>
    <hyperlink ref="X167" r:id="rId1531" display="https://twitter.com/#!/lieberothdk/status/1147400505146167297"/>
    <hyperlink ref="X168" r:id="rId1532" display="https://twitter.com/#!/lieberothdk/status/1147400505146167297"/>
    <hyperlink ref="X169" r:id="rId1533" display="https://twitter.com/#!/britdavidson/status/1147418114784681984"/>
    <hyperlink ref="X170" r:id="rId1534" display="https://twitter.com/#!/britdavidson/status/1147418114784681984"/>
    <hyperlink ref="X171" r:id="rId1535" display="https://twitter.com/#!/britdavidson/status/1147418114784681984"/>
    <hyperlink ref="X172" r:id="rId1536" display="https://twitter.com/#!/verenanz/status/1147454123614310400"/>
    <hyperlink ref="X173" r:id="rId1537" display="https://twitter.com/#!/dibungikalend/status/1147459518235840512"/>
    <hyperlink ref="X174" r:id="rId1538" display="https://twitter.com/#!/grazytgrazynatt/status/1147461823052075008"/>
    <hyperlink ref="X175" r:id="rId1539" display="https://twitter.com/#!/grazytgrazynatt/status/1147461823052075008"/>
    <hyperlink ref="X176" r:id="rId1540" display="https://twitter.com/#!/cookhamdeancc/status/1147517740300873730"/>
    <hyperlink ref="X177" r:id="rId1541" display="https://twitter.com/#!/cookhamdeancc/status/1147519266578735104"/>
    <hyperlink ref="X178" r:id="rId1542" display="https://twitter.com/#!/cookhamdeancc/status/1147525422575431686"/>
    <hyperlink ref="X179" r:id="rId1543" display="https://twitter.com/#!/cookhamdeancc/status/1147531761771003904"/>
    <hyperlink ref="X180" r:id="rId1544" display="https://twitter.com/#!/malikslam/status/1147587496206852097"/>
    <hyperlink ref="X181" r:id="rId1545" display="https://twitter.com/#!/malikslam/status/1147587496206852097"/>
    <hyperlink ref="X182" r:id="rId1546" display="https://twitter.com/#!/technolandy/status/1147639174440243200"/>
    <hyperlink ref="X183" r:id="rId1547" display="https://twitter.com/#!/supayalaya/status/1147664684037881857"/>
    <hyperlink ref="X184" r:id="rId1548" display="https://twitter.com/#!/supayalaya/status/1147664684037881857"/>
    <hyperlink ref="X185" r:id="rId1549" display="https://twitter.com/#!/supayalaya/status/1147664684037881857"/>
    <hyperlink ref="X186" r:id="rId1550" display="https://twitter.com/#!/josephdowning1/status/1147739738482388992"/>
    <hyperlink ref="X187" r:id="rId1551" display="https://twitter.com/#!/greentechdon/status/1145299713257803776"/>
    <hyperlink ref="X188" r:id="rId1552" display="https://twitter.com/#!/greentechdon/status/1145299713257803776"/>
    <hyperlink ref="X189" r:id="rId1553" display="https://twitter.com/#!/greentechdon/status/1145299713257803776"/>
    <hyperlink ref="X190" r:id="rId1554" display="https://twitter.com/#!/greentechdon/status/1145299713257803776"/>
    <hyperlink ref="X191" r:id="rId1555" display="https://twitter.com/#!/greentechdon/status/1145299713257803776"/>
    <hyperlink ref="X192" r:id="rId1556" display="https://twitter.com/#!/benedicterios/status/1145299865813037056"/>
    <hyperlink ref="X193" r:id="rId1557" display="https://twitter.com/#!/chidambara09/status/1145324964179927041"/>
    <hyperlink ref="X194" r:id="rId1558" display="https://twitter.com/#!/vivianfrancos/status/1145312083057291264"/>
    <hyperlink ref="X195" r:id="rId1559" display="https://twitter.com/#!/benedicterios/status/1145299854597513216"/>
    <hyperlink ref="X196" r:id="rId1560" display="https://twitter.com/#!/benedicterios/status/1145299854597513216"/>
    <hyperlink ref="X197" r:id="rId1561" display="https://twitter.com/#!/benedicterios/status/1145299854597513216"/>
    <hyperlink ref="X198" r:id="rId1562" display="https://twitter.com/#!/benedicterios/status/1145299854597513216"/>
    <hyperlink ref="X199" r:id="rId1563" display="https://twitter.com/#!/benedicterios/status/1145299854597513216"/>
    <hyperlink ref="X200" r:id="rId1564" display="https://twitter.com/#!/benedicterios/status/1145299854597513216"/>
    <hyperlink ref="X201" r:id="rId1565" display="https://twitter.com/#!/benedicterios/status/1145299854597513216"/>
    <hyperlink ref="X202" r:id="rId1566" display="https://twitter.com/#!/benedicterios/status/1145299854597513216"/>
    <hyperlink ref="X203" r:id="rId1567" display="https://twitter.com/#!/benedicterios/status/1145299854597513216"/>
    <hyperlink ref="X204" r:id="rId1568" display="https://twitter.com/#!/benedicterios/status/1145299854597513216"/>
    <hyperlink ref="X205" r:id="rId1569" display="https://twitter.com/#!/benedicterios/status/1145299865813037056"/>
    <hyperlink ref="X206" r:id="rId1570" display="https://twitter.com/#!/benedicterios/status/1145299865813037056"/>
    <hyperlink ref="X207" r:id="rId1571" display="https://twitter.com/#!/benedicterios/status/1145299865813037056"/>
    <hyperlink ref="X208" r:id="rId1572" display="https://twitter.com/#!/benedicterios/status/1145299865813037056"/>
    <hyperlink ref="X209" r:id="rId1573" display="https://twitter.com/#!/benedicterios/status/1145299865813037056"/>
    <hyperlink ref="X210" r:id="rId1574" display="https://twitter.com/#!/benedicterios/status/1145299865813037056"/>
    <hyperlink ref="X211" r:id="rId1575" display="https://twitter.com/#!/benedicterios/status/1145299865813037056"/>
    <hyperlink ref="X212" r:id="rId1576" display="https://twitter.com/#!/benedicterios/status/1145299865813037056"/>
    <hyperlink ref="X213" r:id="rId1577" display="https://twitter.com/#!/benedicterios/status/1145299865813037056"/>
    <hyperlink ref="X214" r:id="rId1578" display="https://twitter.com/#!/benedicterios/status/1145299865813037056"/>
    <hyperlink ref="X215" r:id="rId1579" display="https://twitter.com/#!/chidambara09/status/1145324964179927041"/>
    <hyperlink ref="X216" r:id="rId1580" display="https://twitter.com/#!/chidambara09/status/1145325002603954176"/>
    <hyperlink ref="X217" r:id="rId1581" display="https://twitter.com/#!/chidambara09/status/1145326703947894784"/>
    <hyperlink ref="X218" r:id="rId1582" display="https://twitter.com/#!/vivianfrancos/status/1145301180916088832"/>
    <hyperlink ref="X219" r:id="rId1583" display="https://twitter.com/#!/vivianfrancos/status/1145312083057291264"/>
    <hyperlink ref="X220" r:id="rId1584" display="https://twitter.com/#!/thomas_harrer/status/1145299442171547649"/>
    <hyperlink ref="X221" r:id="rId1585" display="https://twitter.com/#!/thomas_harrer/status/1147836157230755840"/>
    <hyperlink ref="X222" r:id="rId1586" display="https://twitter.com/#!/chidambara09/status/1145326200677531648"/>
    <hyperlink ref="X223" r:id="rId1587" display="https://twitter.com/#!/chidambara09/status/1145326703947894784"/>
    <hyperlink ref="X224" r:id="rId1588" display="https://twitter.com/#!/chidambara09/status/1147837993031368706"/>
    <hyperlink ref="X225" r:id="rId1589" display="https://twitter.com/#!/vivianfrancos/status/1147839734691127297"/>
    <hyperlink ref="X226" r:id="rId1590" display="https://twitter.com/#!/thomas_harrer/status/1145299442171547649"/>
    <hyperlink ref="X227" r:id="rId1591" display="https://twitter.com/#!/thomas_harrer/status/1147836157230755840"/>
    <hyperlink ref="X228" r:id="rId1592" display="https://twitter.com/#!/chidambara09/status/1145326200677531648"/>
    <hyperlink ref="X229" r:id="rId1593" display="https://twitter.com/#!/chidambara09/status/1145326703947894784"/>
    <hyperlink ref="X230" r:id="rId1594" display="https://twitter.com/#!/chidambara09/status/1147837993031368706"/>
    <hyperlink ref="X231" r:id="rId1595" display="https://twitter.com/#!/vivianfrancos/status/1147839734691127297"/>
    <hyperlink ref="X232" r:id="rId1596" display="https://twitter.com/#!/thomas_harrer/status/1145299442171547649"/>
    <hyperlink ref="X233" r:id="rId1597" display="https://twitter.com/#!/thomas_harrer/status/1147836157230755840"/>
    <hyperlink ref="X234" r:id="rId1598" display="https://twitter.com/#!/chidambara09/status/1145326200677531648"/>
    <hyperlink ref="X235" r:id="rId1599" display="https://twitter.com/#!/chidambara09/status/1145326703947894784"/>
    <hyperlink ref="X236" r:id="rId1600" display="https://twitter.com/#!/chidambara09/status/1147837993031368706"/>
    <hyperlink ref="X237" r:id="rId1601" display="https://twitter.com/#!/vivianfrancos/status/1147839734691127297"/>
    <hyperlink ref="X238" r:id="rId1602" display="https://twitter.com/#!/chidambara09/status/1147836662845542402"/>
    <hyperlink ref="X239" r:id="rId1603" display="https://twitter.com/#!/vivianfrancos/status/1147839760498601984"/>
    <hyperlink ref="X240" r:id="rId1604" display="https://twitter.com/#!/thomas_harrer/status/1145299442171547649"/>
    <hyperlink ref="X241" r:id="rId1605" display="https://twitter.com/#!/thomas_harrer/status/1147836157230755840"/>
    <hyperlink ref="X242" r:id="rId1606" display="https://twitter.com/#!/chidambara09/status/1145324964179927041"/>
    <hyperlink ref="X243" r:id="rId1607" display="https://twitter.com/#!/chidambara09/status/1145324964179927041"/>
    <hyperlink ref="X244" r:id="rId1608" display="https://twitter.com/#!/chidambara09/status/1145324964179927041"/>
    <hyperlink ref="X245" r:id="rId1609" display="https://twitter.com/#!/chidambara09/status/1145325002603954176"/>
    <hyperlink ref="X246" r:id="rId1610" display="https://twitter.com/#!/chidambara09/status/1145325002603954176"/>
    <hyperlink ref="X247" r:id="rId1611" display="https://twitter.com/#!/chidambara09/status/1145325002603954176"/>
    <hyperlink ref="X248" r:id="rId1612" display="https://twitter.com/#!/chidambara09/status/1145325002603954176"/>
    <hyperlink ref="X249" r:id="rId1613" display="https://twitter.com/#!/chidambara09/status/1145325069838647300"/>
    <hyperlink ref="X250" r:id="rId1614" display="https://twitter.com/#!/chidambara09/status/1145325069838647300"/>
    <hyperlink ref="X251" r:id="rId1615" display="https://twitter.com/#!/chidambara09/status/1145325069838647300"/>
    <hyperlink ref="X252" r:id="rId1616" display="https://twitter.com/#!/chidambara09/status/1145325069838647300"/>
    <hyperlink ref="X253" r:id="rId1617" display="https://twitter.com/#!/chidambara09/status/1145326200677531648"/>
    <hyperlink ref="X254" r:id="rId1618" display="https://twitter.com/#!/chidambara09/status/1145326200677531648"/>
    <hyperlink ref="X255" r:id="rId1619" display="https://twitter.com/#!/chidambara09/status/1145326200677531648"/>
    <hyperlink ref="X256" r:id="rId1620" display="https://twitter.com/#!/chidambara09/status/1145326200677531648"/>
    <hyperlink ref="X257" r:id="rId1621" display="https://twitter.com/#!/chidambara09/status/1145326200677531648"/>
    <hyperlink ref="X258" r:id="rId1622" display="https://twitter.com/#!/chidambara09/status/1145326200677531648"/>
    <hyperlink ref="X259" r:id="rId1623" display="https://twitter.com/#!/chidambara09/status/1145326703947894784"/>
    <hyperlink ref="X260" r:id="rId1624" display="https://twitter.com/#!/chidambara09/status/1145326703947894784"/>
    <hyperlink ref="X261" r:id="rId1625" display="https://twitter.com/#!/chidambara09/status/1145326703947894784"/>
    <hyperlink ref="X262" r:id="rId1626" display="https://twitter.com/#!/chidambara09/status/1145326703947894784"/>
    <hyperlink ref="X263" r:id="rId1627" display="https://twitter.com/#!/chidambara09/status/1145326703947894784"/>
    <hyperlink ref="X264" r:id="rId1628" display="https://twitter.com/#!/chidambara09/status/1145326703947894784"/>
    <hyperlink ref="X265" r:id="rId1629" display="https://twitter.com/#!/chidambara09/status/1147836662845542402"/>
    <hyperlink ref="X266" r:id="rId1630" display="https://twitter.com/#!/chidambara09/status/1147836662845542402"/>
    <hyperlink ref="X267" r:id="rId1631" display="https://twitter.com/#!/chidambara09/status/1147836662845542402"/>
    <hyperlink ref="X268" r:id="rId1632" display="https://twitter.com/#!/chidambara09/status/1147836662845542402"/>
    <hyperlink ref="X269" r:id="rId1633" display="https://twitter.com/#!/chidambara09/status/1147837993031368706"/>
    <hyperlink ref="X270" r:id="rId1634" display="https://twitter.com/#!/chidambara09/status/1147837993031368706"/>
    <hyperlink ref="X271" r:id="rId1635" display="https://twitter.com/#!/chidambara09/status/1147837993031368706"/>
    <hyperlink ref="X272" r:id="rId1636" display="https://twitter.com/#!/chidambara09/status/1147837993031368706"/>
    <hyperlink ref="X273" r:id="rId1637" display="https://twitter.com/#!/chidambara09/status/1147837993031368706"/>
    <hyperlink ref="X274" r:id="rId1638" display="https://twitter.com/#!/chidambara09/status/1147837993031368706"/>
    <hyperlink ref="X275" r:id="rId1639" display="https://twitter.com/#!/vivianfrancos/status/1145301135554752513"/>
    <hyperlink ref="X276" r:id="rId1640" display="https://twitter.com/#!/vivianfrancos/status/1145301180916088832"/>
    <hyperlink ref="X277" r:id="rId1641" display="https://twitter.com/#!/vivianfrancos/status/1147839734691127297"/>
    <hyperlink ref="X278" r:id="rId1642" display="https://twitter.com/#!/vivianfrancos/status/1147839760498601984"/>
    <hyperlink ref="X279" r:id="rId1643" display="https://twitter.com/#!/thomas_harrer/status/1145299442171547649"/>
    <hyperlink ref="X280" r:id="rId1644" display="https://twitter.com/#!/thomas_harrer/status/1147836157230755840"/>
    <hyperlink ref="X281" r:id="rId1645" display="https://twitter.com/#!/vivianfrancos/status/1145301135554752513"/>
    <hyperlink ref="X282" r:id="rId1646" display="https://twitter.com/#!/vivianfrancos/status/1145301180916088832"/>
    <hyperlink ref="X283" r:id="rId1647" display="https://twitter.com/#!/vivianfrancos/status/1147839734691127297"/>
    <hyperlink ref="X284" r:id="rId1648" display="https://twitter.com/#!/vivianfrancos/status/1147839760498601984"/>
    <hyperlink ref="X285" r:id="rId1649" display="https://twitter.com/#!/thomas_harrer/status/1145299442171547649"/>
    <hyperlink ref="X286" r:id="rId1650" display="https://twitter.com/#!/thomas_harrer/status/1145299442171547649"/>
    <hyperlink ref="X287" r:id="rId1651" display="https://twitter.com/#!/thomas_harrer/status/1145299442171547649"/>
    <hyperlink ref="X288" r:id="rId1652" display="https://twitter.com/#!/thomas_harrer/status/1145299442171547649"/>
    <hyperlink ref="X289" r:id="rId1653" display="https://twitter.com/#!/thomas_harrer/status/1147836157230755840"/>
    <hyperlink ref="X290" r:id="rId1654" display="https://twitter.com/#!/thomas_harrer/status/1147836157230755840"/>
    <hyperlink ref="X291" r:id="rId1655" display="https://twitter.com/#!/thomas_harrer/status/1147836157230755840"/>
    <hyperlink ref="X292" r:id="rId1656" display="https://twitter.com/#!/thomas_harrer/status/1147836157230755840"/>
    <hyperlink ref="X293" r:id="rId1657" display="https://twitter.com/#!/vivianfrancos/status/1145301135554752513"/>
    <hyperlink ref="X294" r:id="rId1658" display="https://twitter.com/#!/vivianfrancos/status/1145301180916088832"/>
    <hyperlink ref="X295" r:id="rId1659" display="https://twitter.com/#!/vivianfrancos/status/1145312083057291264"/>
    <hyperlink ref="X296" r:id="rId1660" display="https://twitter.com/#!/vivianfrancos/status/1147839734691127297"/>
    <hyperlink ref="X297" r:id="rId1661" display="https://twitter.com/#!/vivianfrancos/status/1147839760498601984"/>
    <hyperlink ref="X298" r:id="rId1662" display="https://twitter.com/#!/vivianfrancos/status/1145301135554752513"/>
    <hyperlink ref="X299" r:id="rId1663" display="https://twitter.com/#!/vivianfrancos/status/1145301180916088832"/>
    <hyperlink ref="X300" r:id="rId1664" display="https://twitter.com/#!/vivianfrancos/status/1145312083057291264"/>
    <hyperlink ref="X301" r:id="rId1665" display="https://twitter.com/#!/vivianfrancos/status/1147440505934045184"/>
    <hyperlink ref="X302" r:id="rId1666" display="https://twitter.com/#!/vivianfrancos/status/1147839734691127297"/>
    <hyperlink ref="X303" r:id="rId1667" display="https://twitter.com/#!/vivianfrancos/status/1147839734691127297"/>
    <hyperlink ref="X304" r:id="rId1668" display="https://twitter.com/#!/vivianfrancos/status/1147839734691127297"/>
    <hyperlink ref="X305" r:id="rId1669" display="https://twitter.com/#!/vivianfrancos/status/1147839760498601984"/>
    <hyperlink ref="X306" r:id="rId1670" display="https://twitter.com/#!/jimmyroybloom/status/1147864985130983424"/>
    <hyperlink ref="X307" r:id="rId1671" display="https://twitter.com/#!/jimmyroybloom/status/1147864985130983424"/>
    <hyperlink ref="X308" r:id="rId1672" display="https://twitter.com/#!/wasim_ahmed_/status/1145560345941086208"/>
    <hyperlink ref="X309" r:id="rId1673" display="https://twitter.com/#!/wasim_ahmed_/status/1147816464453373952"/>
    <hyperlink ref="X310" r:id="rId1674" display="https://twitter.com/#!/wasim_ahmed_/status/1147816464453373952"/>
    <hyperlink ref="X311" r:id="rId1675" display="https://twitter.com/#!/wasim_ahmed_/status/1147817603051741184"/>
    <hyperlink ref="X312" r:id="rId1676" display="https://twitter.com/#!/wasim_ahmed_/status/1145562393533177856"/>
    <hyperlink ref="X313" r:id="rId1677" display="https://twitter.com/#!/wasim_ahmed_/status/1148140988977672192"/>
    <hyperlink ref="X314" r:id="rId1678" display="https://twitter.com/#!/wasim_ahmed_/status/1148140988977672192"/>
    <hyperlink ref="X315" r:id="rId1679" display="https://twitter.com/#!/praxsozi/status/1148267386539257858"/>
    <hyperlink ref="X316" r:id="rId1680" display="https://twitter.com/#!/danielamof/status/1148462734884986880"/>
    <hyperlink ref="X317" r:id="rId1681" display="https://twitter.com/#!/danielamof/status/1148462734884986880"/>
    <hyperlink ref="X318" r:id="rId1682" display="https://twitter.com/#!/danielamof/status/1148462734884986880"/>
    <hyperlink ref="X319" r:id="rId1683" display="https://twitter.com/#!/danielamof/status/1148462734884986880"/>
    <hyperlink ref="X320" r:id="rId1684" display="https://twitter.com/#!/danielamof/status/1148462734884986880"/>
    <hyperlink ref="X321" r:id="rId1685" display="https://twitter.com/#!/danielamof/status/1148462734884986880"/>
    <hyperlink ref="X322" r:id="rId1686" display="https://twitter.com/#!/danielamof/status/1148462734884986880"/>
    <hyperlink ref="X323" r:id="rId1687" display="https://twitter.com/#!/danielamof/status/1148462734884986880"/>
    <hyperlink ref="X324" r:id="rId1688" display="https://twitter.com/#!/jhengstler/status/1148263061729374208"/>
    <hyperlink ref="X325" r:id="rId1689" display="https://twitter.com/#!/jhengstler/status/1148263061729374208"/>
    <hyperlink ref="X326" r:id="rId1690" display="https://twitter.com/#!/jhengstler/status/1148260727347482624"/>
    <hyperlink ref="X327" r:id="rId1691" display="https://twitter.com/#!/jhengstler/status/1148261389259046912"/>
    <hyperlink ref="X328" r:id="rId1692" display="https://twitter.com/#!/jhengstler/status/1148263061729374208"/>
    <hyperlink ref="X329" r:id="rId1693" display="https://twitter.com/#!/philonedtech/status/1148263195586383872"/>
    <hyperlink ref="X330" r:id="rId1694" display="https://twitter.com/#!/anncavoukian/status/1148269703183372288"/>
    <hyperlink ref="X331" r:id="rId1695" display="https://twitter.com/#!/anncavoukian/status/1148269703183372288"/>
    <hyperlink ref="X332" r:id="rId1696" display="https://twitter.com/#!/anncavoukian/status/1148269703183372288"/>
    <hyperlink ref="X333" r:id="rId1697" display="https://twitter.com/#!/anncavoukian/status/1148269703183372288"/>
    <hyperlink ref="X334" r:id="rId1698" display="https://twitter.com/#!/anncavoukian/status/1148269703183372288"/>
    <hyperlink ref="X335" r:id="rId1699" display="https://twitter.com/#!/anncavoukian/status/1148269703183372288"/>
    <hyperlink ref="X336" r:id="rId1700" display="https://twitter.com/#!/engbrg/status/1148277202586349568"/>
    <hyperlink ref="X337" r:id="rId1701" display="https://twitter.com/#!/onlinecrslady/status/1148264901695197185"/>
    <hyperlink ref="X338" r:id="rId1702" display="https://twitter.com/#!/onlinecrslady/status/1148282252507435008"/>
    <hyperlink ref="X339" r:id="rId1703" display="https://twitter.com/#!/onlinecrslady/status/1148282286888108037"/>
    <hyperlink ref="X340" r:id="rId1704" display="https://twitter.com/#!/jhengstler/status/1148261884002369541"/>
    <hyperlink ref="X341" r:id="rId1705" display="https://twitter.com/#!/jhengstler/status/1148264076373454849"/>
    <hyperlink ref="X342" r:id="rId1706" display="https://twitter.com/#!/jhengstler/status/1148266394741460992"/>
    <hyperlink ref="X343" r:id="rId1707" display="https://twitter.com/#!/jhengstler/status/1148277173343547392"/>
    <hyperlink ref="X344" r:id="rId1708" display="https://twitter.com/#!/jhengstler/status/1148392697406771201"/>
    <hyperlink ref="X345" r:id="rId1709" display="https://twitter.com/#!/philonedtech/status/1148263195586383872"/>
    <hyperlink ref="X346" r:id="rId1710" display="https://twitter.com/#!/engbrg/status/1148277202586349568"/>
    <hyperlink ref="X347" r:id="rId1711" display="https://twitter.com/#!/onlinecrslady/status/1148257825178734592"/>
    <hyperlink ref="X348" r:id="rId1712" display="https://twitter.com/#!/onlinecrslady/status/1148257825178734592"/>
    <hyperlink ref="X349" r:id="rId1713" display="https://twitter.com/#!/onlinecrslady/status/1148257825178734592"/>
    <hyperlink ref="X350" r:id="rId1714" display="https://twitter.com/#!/onlinecrslady/status/1148258595903016961"/>
    <hyperlink ref="X351" r:id="rId1715" display="https://twitter.com/#!/onlinecrslady/status/1148258595903016961"/>
    <hyperlink ref="X352" r:id="rId1716" display="https://twitter.com/#!/onlinecrslady/status/1148258595903016961"/>
    <hyperlink ref="X353" r:id="rId1717" display="https://twitter.com/#!/onlinecrslady/status/1148258595903016961"/>
    <hyperlink ref="X354" r:id="rId1718" display="https://twitter.com/#!/onlinecrslady/status/1148261159956615180"/>
    <hyperlink ref="X355" r:id="rId1719" display="https://twitter.com/#!/onlinecrslady/status/1148261159956615180"/>
    <hyperlink ref="X356" r:id="rId1720" display="https://twitter.com/#!/onlinecrslady/status/1148261159956615180"/>
    <hyperlink ref="X357" r:id="rId1721" display="https://twitter.com/#!/onlinecrslady/status/1148261159956615180"/>
    <hyperlink ref="X358" r:id="rId1722" display="https://twitter.com/#!/onlinecrslady/status/1148261159956615180"/>
    <hyperlink ref="X359" r:id="rId1723" display="https://twitter.com/#!/onlinecrslady/status/1148264901695197185"/>
    <hyperlink ref="X360" r:id="rId1724" display="https://twitter.com/#!/onlinecrslady/status/1148264901695197185"/>
    <hyperlink ref="X361" r:id="rId1725" display="https://twitter.com/#!/onlinecrslady/status/1148264901695197185"/>
    <hyperlink ref="X362" r:id="rId1726" display="https://twitter.com/#!/onlinecrslady/status/1148264901695197185"/>
    <hyperlink ref="X363" r:id="rId1727" display="https://twitter.com/#!/onlinecrslady/status/1148264901695197185"/>
    <hyperlink ref="X364" r:id="rId1728" display="https://twitter.com/#!/onlinecrslady/status/1148282252507435008"/>
    <hyperlink ref="X365" r:id="rId1729" display="https://twitter.com/#!/onlinecrslady/status/1148282252507435008"/>
    <hyperlink ref="X366" r:id="rId1730" display="https://twitter.com/#!/onlinecrslady/status/1148282252507435008"/>
    <hyperlink ref="X367" r:id="rId1731" display="https://twitter.com/#!/onlinecrslady/status/1148282252507435008"/>
    <hyperlink ref="X368" r:id="rId1732" display="https://twitter.com/#!/onlinecrslady/status/1148282252507435008"/>
    <hyperlink ref="X369" r:id="rId1733" display="https://twitter.com/#!/onlinecrslady/status/1148282252507435008"/>
    <hyperlink ref="X370" r:id="rId1734" display="https://twitter.com/#!/onlinecrslady/status/1148282286888108037"/>
    <hyperlink ref="X371" r:id="rId1735" display="https://twitter.com/#!/onlinecrslady/status/1148282286888108037"/>
    <hyperlink ref="X372" r:id="rId1736" display="https://twitter.com/#!/onlinecrslady/status/1148282286888108037"/>
    <hyperlink ref="X373" r:id="rId1737" display="https://twitter.com/#!/onlinecrslady/status/1148282286888108037"/>
    <hyperlink ref="X374" r:id="rId1738" display="https://twitter.com/#!/onlinecrslady/status/1148282286888108037"/>
    <hyperlink ref="X375" r:id="rId1739" display="https://twitter.com/#!/jhengstler/status/1148257644143976448"/>
    <hyperlink ref="X376" r:id="rId1740" display="https://twitter.com/#!/jhengstler/status/1148259705384366080"/>
    <hyperlink ref="X377" r:id="rId1741" display="https://twitter.com/#!/jhengstler/status/1148260231798898688"/>
    <hyperlink ref="X378" r:id="rId1742" display="https://twitter.com/#!/jhengstler/status/1148260727347482624"/>
    <hyperlink ref="X379" r:id="rId1743" display="https://twitter.com/#!/jhengstler/status/1148261389259046912"/>
    <hyperlink ref="X380" r:id="rId1744" display="https://twitter.com/#!/jhengstler/status/1148261489158971392"/>
    <hyperlink ref="X381" r:id="rId1745" display="https://twitter.com/#!/jhengstler/status/1148261884002369541"/>
    <hyperlink ref="X382" r:id="rId1746" display="https://twitter.com/#!/jhengstler/status/1148263061729374208"/>
    <hyperlink ref="X383" r:id="rId1747" display="https://twitter.com/#!/jhengstler/status/1148264076373454849"/>
    <hyperlink ref="X384" r:id="rId1748" display="https://twitter.com/#!/jhengstler/status/1148266394741460992"/>
    <hyperlink ref="X385" r:id="rId1749" display="https://twitter.com/#!/jhengstler/status/1148277173343547392"/>
    <hyperlink ref="X386" r:id="rId1750" display="https://twitter.com/#!/jhengstler/status/1148392697406771201"/>
    <hyperlink ref="X387" r:id="rId1751" display="https://twitter.com/#!/philonedtech/status/1148263195586383872"/>
    <hyperlink ref="X388" r:id="rId1752" display="https://twitter.com/#!/philonedtech/status/1148263195586383872"/>
    <hyperlink ref="X389" r:id="rId1753" display="https://twitter.com/#!/philonedtech/status/1148263195586383872"/>
    <hyperlink ref="X390" r:id="rId1754" display="https://twitter.com/#!/philonedtech/status/1148263195586383872"/>
    <hyperlink ref="X391" r:id="rId1755" display="https://twitter.com/#!/engbrg/status/1148277202586349568"/>
    <hyperlink ref="X392" r:id="rId1756" display="https://twitter.com/#!/jhengstler/status/1148261884002369541"/>
    <hyperlink ref="X393" r:id="rId1757" display="https://twitter.com/#!/jhengstler/status/1148264076373454849"/>
    <hyperlink ref="X394" r:id="rId1758" display="https://twitter.com/#!/jhengstler/status/1148266394741460992"/>
    <hyperlink ref="X395" r:id="rId1759" display="https://twitter.com/#!/jhengstler/status/1148277173343547392"/>
    <hyperlink ref="X396" r:id="rId1760" display="https://twitter.com/#!/jhengstler/status/1148392697406771201"/>
    <hyperlink ref="X397" r:id="rId1761" display="https://twitter.com/#!/engbrg/status/1148277202586349568"/>
    <hyperlink ref="X398" r:id="rId1762" display="https://twitter.com/#!/engbrg/status/1148277202586349568"/>
    <hyperlink ref="X399" r:id="rId1763" display="https://twitter.com/#!/engbrg/status/1148277202586349568"/>
    <hyperlink ref="X400" r:id="rId1764" display="https://twitter.com/#!/engbrg/status/1148277202586349568"/>
    <hyperlink ref="X401" r:id="rId1765" display="https://twitter.com/#!/jhengstler/status/1148392697406771201"/>
    <hyperlink ref="X402" r:id="rId1766" display="https://twitter.com/#!/jhengstler/status/1148257644143976448"/>
    <hyperlink ref="X403" r:id="rId1767" display="https://twitter.com/#!/jhengstler/status/1148259705384366080"/>
    <hyperlink ref="X404" r:id="rId1768" display="https://twitter.com/#!/jhengstler/status/1148260231798898688"/>
    <hyperlink ref="X405" r:id="rId1769" display="https://twitter.com/#!/jhengstler/status/1148260727347482624"/>
    <hyperlink ref="X406" r:id="rId1770" display="https://twitter.com/#!/jhengstler/status/1148261389259046912"/>
    <hyperlink ref="X407" r:id="rId1771" display="https://twitter.com/#!/jhengstler/status/1148261489158971392"/>
    <hyperlink ref="X408" r:id="rId1772" display="https://twitter.com/#!/jhengstler/status/1148261884002369541"/>
    <hyperlink ref="X409" r:id="rId1773" display="https://twitter.com/#!/jhengstler/status/1148263061729374208"/>
    <hyperlink ref="X410" r:id="rId1774" display="https://twitter.com/#!/jhengstler/status/1148264076373454849"/>
    <hyperlink ref="X411" r:id="rId1775" display="https://twitter.com/#!/jhengstler/status/1148266394741460992"/>
    <hyperlink ref="X412" r:id="rId1776" display="https://twitter.com/#!/jhengstler/status/1148277173343547392"/>
    <hyperlink ref="X413" r:id="rId1777" display="https://twitter.com/#!/jhengstler/status/1148392697406771201"/>
    <hyperlink ref="X414" r:id="rId1778" display="https://twitter.com/#!/jhengstler/status/1148475496662831104"/>
    <hyperlink ref="X415" r:id="rId1779" display="https://twitter.com/#!/jhengstler/status/1148257644143976448"/>
    <hyperlink ref="X416" r:id="rId1780" display="https://twitter.com/#!/jhengstler/status/1148259705384366080"/>
    <hyperlink ref="X417" r:id="rId1781" display="https://twitter.com/#!/jhengstler/status/1148260231798898688"/>
    <hyperlink ref="X418" r:id="rId1782" display="https://twitter.com/#!/jhengstler/status/1148260727347482624"/>
    <hyperlink ref="X419" r:id="rId1783" display="https://twitter.com/#!/jhengstler/status/1148261389259046912"/>
    <hyperlink ref="X420" r:id="rId1784" display="https://twitter.com/#!/jhengstler/status/1148261489158971392"/>
    <hyperlink ref="X421" r:id="rId1785" display="https://twitter.com/#!/jhengstler/status/1148261884002369541"/>
    <hyperlink ref="X422" r:id="rId1786" display="https://twitter.com/#!/jhengstler/status/1148263061729374208"/>
    <hyperlink ref="X423" r:id="rId1787" display="https://twitter.com/#!/jhengstler/status/1148264076373454849"/>
    <hyperlink ref="X424" r:id="rId1788" display="https://twitter.com/#!/jhengstler/status/1148266394741460992"/>
    <hyperlink ref="X425" r:id="rId1789" display="https://twitter.com/#!/jhengstler/status/1148277173343547392"/>
    <hyperlink ref="X426" r:id="rId1790" display="https://twitter.com/#!/jhengstler/status/1148392697406771201"/>
    <hyperlink ref="X427" r:id="rId1791" display="https://twitter.com/#!/jhengstler/status/1148475496662831104"/>
    <hyperlink ref="X428" r:id="rId1792" display="https://twitter.com/#!/real_person_dh/status/1146120519399419904"/>
    <hyperlink ref="X429" r:id="rId1793" display="https://twitter.com/#!/real_person_dh/status/1146120519399419904"/>
    <hyperlink ref="X430" r:id="rId1794" display="https://twitter.com/#!/real_person_dh/status/1146180880173604864"/>
    <hyperlink ref="X431" r:id="rId1795" display="https://twitter.com/#!/real_person_dh/status/1146180880173604864"/>
    <hyperlink ref="X432" r:id="rId1796" display="https://twitter.com/#!/real_person_dh/status/1146392233156972545"/>
    <hyperlink ref="X433" r:id="rId1797" display="https://twitter.com/#!/real_person_dh/status/1146392233156972545"/>
    <hyperlink ref="X434" r:id="rId1798" display="https://twitter.com/#!/real_person_dh/status/1146407398397140992"/>
    <hyperlink ref="X435" r:id="rId1799" display="https://twitter.com/#!/real_person_dh/status/1146482829880152065"/>
    <hyperlink ref="X436" r:id="rId1800" display="https://twitter.com/#!/real_person_dh/status/1146528162676989953"/>
    <hyperlink ref="X437" r:id="rId1801" display="https://twitter.com/#!/real_person_dh/status/1146528162676989953"/>
    <hyperlink ref="X438" r:id="rId1802" display="https://twitter.com/#!/real_person_dh/status/1146694247883640832"/>
    <hyperlink ref="X439" r:id="rId1803" display="https://twitter.com/#!/real_person_dh/status/1146694247883640832"/>
    <hyperlink ref="X440" r:id="rId1804" display="https://twitter.com/#!/real_person_dh/status/1146754620179587072"/>
    <hyperlink ref="X441" r:id="rId1805" display="https://twitter.com/#!/real_person_dh/status/1146754620179587072"/>
    <hyperlink ref="X442" r:id="rId1806" display="https://twitter.com/#!/real_person_dh/status/1146799932059344902"/>
    <hyperlink ref="X443" r:id="rId1807" display="https://twitter.com/#!/real_person_dh/status/1146799932059344902"/>
    <hyperlink ref="X444" r:id="rId1808" display="https://twitter.com/#!/real_person_dh/status/1146845217095585792"/>
    <hyperlink ref="X445" r:id="rId1809" display="https://twitter.com/#!/real_person_dh/status/1146890554648813578"/>
    <hyperlink ref="X446" r:id="rId1810" display="https://twitter.com/#!/real_person_dh/status/1146890554648813578"/>
    <hyperlink ref="X447" r:id="rId1811" display="https://twitter.com/#!/real_person_dh/status/1147253006594953219"/>
    <hyperlink ref="X448" r:id="rId1812" display="https://twitter.com/#!/real_person_dh/status/1147253006594953219"/>
    <hyperlink ref="X449" r:id="rId1813" display="https://twitter.com/#!/real_person_dh/status/1147449211056721922"/>
    <hyperlink ref="X450" r:id="rId1814" display="https://twitter.com/#!/real_person_dh/status/1147449211056721922"/>
    <hyperlink ref="X451" r:id="rId1815" display="https://twitter.com/#!/real_person_dh/status/1147524695325052928"/>
    <hyperlink ref="X452" r:id="rId1816" display="https://twitter.com/#!/real_person_dh/status/1147524695325052928"/>
    <hyperlink ref="X453" r:id="rId1817" display="https://twitter.com/#!/real_person_dh/status/1148279763049549824"/>
    <hyperlink ref="X454" r:id="rId1818" display="https://twitter.com/#!/real_person_dh/status/1148279763049549824"/>
    <hyperlink ref="X455" r:id="rId1819" display="https://twitter.com/#!/real_person_dh/status/1148491145573556224"/>
    <hyperlink ref="X456" r:id="rId1820" display="https://twitter.com/#!/real_person_dh/status/1148491145573556224"/>
    <hyperlink ref="X457" r:id="rId1821" display="https://twitter.com/#!/jorgegeo28/status/1148584498260578304"/>
    <hyperlink ref="X458" r:id="rId1822" display="https://twitter.com/#!/jorgegeo28/status/1148584498260578304"/>
    <hyperlink ref="X459" r:id="rId1823" display="https://twitter.com/#!/paulomatui/status/1148770863543721984"/>
    <hyperlink ref="X460" r:id="rId1824" display="https://twitter.com/#!/paulomatui/status/1148770863543721984"/>
    <hyperlink ref="X461" r:id="rId1825" display="https://twitter.com/#!/wasim_ahmed/status/1145732944499052547"/>
    <hyperlink ref="X462" r:id="rId1826" display="https://twitter.com/#!/drmmgs/status/1148795053701120000"/>
    <hyperlink ref="X463" r:id="rId1827" display="https://twitter.com/#!/wasim_ahmed/status/1148795323147419648"/>
    <hyperlink ref="X464" r:id="rId1828" display="https://twitter.com/#!/wasim_ahmed/status/1148789953716822016"/>
    <hyperlink ref="X465" r:id="rId1829" display="https://twitter.com/#!/wasim_ahmed/status/1148850404551057408"/>
    <hyperlink ref="X466" r:id="rId1830" display="https://twitter.com/#!/railwayseva/status/1148793812778545152"/>
    <hyperlink ref="X467" r:id="rId1831" display="https://twitter.com/#!/drmmgs/status/1148795053701120000"/>
    <hyperlink ref="X468" r:id="rId1832" display="https://twitter.com/#!/wasim_ahmed/status/1148795323147419648"/>
    <hyperlink ref="X469" r:id="rId1833" display="https://twitter.com/#!/wasim_ahmed/status/1148850404551057408"/>
    <hyperlink ref="X470" r:id="rId1834" display="https://twitter.com/#!/railwayseva/status/1148793812778545152"/>
    <hyperlink ref="X471" r:id="rId1835" display="https://twitter.com/#!/drmmgs/status/1148795053701120000"/>
    <hyperlink ref="X472" r:id="rId1836" display="https://twitter.com/#!/drmmgs/status/1148795053701120000"/>
    <hyperlink ref="X473" r:id="rId1837" display="https://twitter.com/#!/wasim_ahmed/status/1148795323147419648"/>
    <hyperlink ref="X474" r:id="rId1838" display="https://twitter.com/#!/wasim_ahmed/status/1148850404551057408"/>
    <hyperlink ref="X475" r:id="rId1839" display="https://twitter.com/#!/railwayseva/status/1148793812778545152"/>
    <hyperlink ref="X476" r:id="rId1840" display="https://twitter.com/#!/wasim_ahmed/status/1148795323147419648"/>
    <hyperlink ref="X477" r:id="rId1841" display="https://twitter.com/#!/wasim_ahmed/status/1148850404551057408"/>
    <hyperlink ref="X478" r:id="rId1842" display="https://twitter.com/#!/wasim_ahmed/status/1149213795102806016"/>
    <hyperlink ref="X479" r:id="rId1843" display="https://twitter.com/#!/spainportugalmc/status/1149252090180591616"/>
    <hyperlink ref="X480" r:id="rId1844" display="https://twitter.com/#!/spainportugalmc/status/1149252090180591616"/>
    <hyperlink ref="X481" r:id="rId1845" display="https://twitter.com/#!/spainportugalmc/status/1149252090180591616"/>
    <hyperlink ref="X482" r:id="rId1846" display="https://twitter.com/#!/wasim___ahmed/status/1149670346443972608"/>
    <hyperlink ref="X483" r:id="rId1847" display="https://twitter.com/#!/theladythinks/status/1150000366601347072"/>
    <hyperlink ref="X484" r:id="rId1848" display="https://twitter.com/#!/theladythinks/status/1150000366601347072"/>
    <hyperlink ref="X485" r:id="rId1849" display="https://twitter.com/#!/walejay/status/1150118938606526464"/>
    <hyperlink ref="X486" r:id="rId1850" display="https://twitter.com/#!/openresleeds/status/1149318222174461952"/>
    <hyperlink ref="X487" r:id="rId1851" display="https://twitter.com/#!/mscactions/status/1145262951445614592"/>
    <hyperlink ref="X488" r:id="rId1852" display="https://twitter.com/#!/mscactions/status/1145262951445614592"/>
    <hyperlink ref="X489" r:id="rId1853" display="https://twitter.com/#!/was3210/status/1145269538944094209"/>
    <hyperlink ref="X490" r:id="rId1854" display="https://twitter.com/#!/studentsncl/status/1141255553366315009"/>
    <hyperlink ref="X491" r:id="rId1855" display="https://twitter.com/#!/was3210/status/1145286596167634944"/>
    <hyperlink ref="X492" r:id="rId1856" display="https://twitter.com/#!/uniofnewcastle/status/1145621960505856000"/>
    <hyperlink ref="X493" r:id="rId1857" display="https://twitter.com/#!/was3210/status/1145622446860582915"/>
    <hyperlink ref="X494" r:id="rId1858" display="https://twitter.com/#!/was3210/status/1145287776889450496"/>
    <hyperlink ref="X495" r:id="rId1859" display="https://twitter.com/#!/was3210/status/1145622446860582915"/>
    <hyperlink ref="X496" r:id="rId1860" display="https://twitter.com/#!/cassie_boness/status/1145112285461078022"/>
    <hyperlink ref="X497" r:id="rId1861" display="https://twitter.com/#!/was3210/status/1145757592741920769"/>
    <hyperlink ref="X498" r:id="rId1862" display="https://twitter.com/#!/subatomicdoc/status/1144706080779493378"/>
    <hyperlink ref="X499" r:id="rId1863" display="https://twitter.com/#!/subatomicdoc/status/1146144138913603585"/>
    <hyperlink ref="X500" r:id="rId1864" display="https://twitter.com/#!/subatomicdoc/status/1146144138913603585"/>
    <hyperlink ref="X501" r:id="rId1865" display="https://twitter.com/#!/was3210/status/1145792181183143936"/>
    <hyperlink ref="X502" r:id="rId1866" display="https://twitter.com/#!/sonsocmed/status/1146329225311465472"/>
    <hyperlink ref="X503" r:id="rId1867" display="https://twitter.com/#!/was3210/status/1145988211719757824"/>
    <hyperlink ref="X504" r:id="rId1868" display="https://twitter.com/#!/lawrie_michelle/status/1146326545620971521"/>
    <hyperlink ref="X505" r:id="rId1869" display="https://twitter.com/#!/lawrie_michelle/status/1146326545620971521"/>
    <hyperlink ref="X506" r:id="rId1870" display="https://twitter.com/#!/lawrie_michelle/status/1146326557969014784"/>
    <hyperlink ref="X507" r:id="rId1871" display="https://twitter.com/#!/lawrie_michelle/status/1146326557969014784"/>
    <hyperlink ref="X508" r:id="rId1872" display="https://twitter.com/#!/sonsocmed/status/1146329090561101825"/>
    <hyperlink ref="X509" r:id="rId1873" display="https://twitter.com/#!/was3210/status/1146327541202006016"/>
    <hyperlink ref="X510" r:id="rId1874" display="https://twitter.com/#!/was3210/status/1146434960938676224"/>
    <hyperlink ref="X511" r:id="rId1875" display="https://twitter.com/#!/whoisabishag/status/1146460387484680193"/>
    <hyperlink ref="X512" r:id="rId1876" display="https://twitter.com/#!/whoisabishag/status/1146460387484680193"/>
    <hyperlink ref="X513" r:id="rId1877" display="https://twitter.com/#!/whoisabishag/status/1146461787925073920"/>
    <hyperlink ref="X514" r:id="rId1878" display="https://twitter.com/#!/whoisabishag/status/1146462293275729920"/>
    <hyperlink ref="X515" r:id="rId1879" display="https://twitter.com/#!/whoisabishag/status/1146486593227644928"/>
    <hyperlink ref="X516" r:id="rId1880" display="https://twitter.com/#!/whoisabishag/status/1146899714924638209"/>
    <hyperlink ref="X517" r:id="rId1881" display="https://twitter.com/#!/whoisabishag/status/1146899714924638209"/>
    <hyperlink ref="X518" r:id="rId1882" display="https://twitter.com/#!/sonsocmed/status/1146483016027578369"/>
    <hyperlink ref="X519" r:id="rId1883" display="https://twitter.com/#!/was3210/status/1146465437418512384"/>
    <hyperlink ref="X520" r:id="rId1884" display="https://twitter.com/#!/scporesearch/status/1145724219399036931"/>
    <hyperlink ref="X521" r:id="rId1885" display="https://twitter.com/#!/was3210/status/1146527628041416705"/>
    <hyperlink ref="X522" r:id="rId1886" display="https://twitter.com/#!/jennifertieman/status/1143735125257027584"/>
    <hyperlink ref="X523" r:id="rId1887" display="https://twitter.com/#!/was3210/status/1146527675089129478"/>
    <hyperlink ref="X524" r:id="rId1888" display="https://twitter.com/#!/digifootballnet/status/1143187731553628161"/>
    <hyperlink ref="X525" r:id="rId1889" display="https://twitter.com/#!/was3210/status/1146527758278975488"/>
    <hyperlink ref="X526" r:id="rId1890" display="https://twitter.com/#!/vaughanconnolly/status/1143025175467831296"/>
    <hyperlink ref="X527" r:id="rId1891" display="https://twitter.com/#!/was3210/status/1146527853158309888"/>
    <hyperlink ref="X528" r:id="rId1892" display="https://twitter.com/#!/tera_sawa/status/1142928465705877504"/>
    <hyperlink ref="X529" r:id="rId1893" display="https://twitter.com/#!/was3210/status/1146527878122811393"/>
    <hyperlink ref="X530" r:id="rId1894" display="https://twitter.com/#!/larerbloggen/status/1142744856835559424"/>
    <hyperlink ref="X531" r:id="rId1895" display="https://twitter.com/#!/bernardamus/status/1146528235607461890"/>
    <hyperlink ref="X532" r:id="rId1896" display="https://twitter.com/#!/sonsocmed/status/1146686836368007170"/>
    <hyperlink ref="X533" r:id="rId1897" display="https://twitter.com/#!/was3210/status/1146528034834571264"/>
    <hyperlink ref="X534" r:id="rId1898" display="https://twitter.com/#!/bernardamus/status/1146454087371767809"/>
    <hyperlink ref="X535" r:id="rId1899" display="https://twitter.com/#!/bernardamus/status/1146454087371767809"/>
    <hyperlink ref="X536" r:id="rId1900" display="https://twitter.com/#!/bernardamus/status/1146530899405787136"/>
    <hyperlink ref="X537" r:id="rId1901" display="https://twitter.com/#!/bernardamus/status/1146530899405787136"/>
    <hyperlink ref="X538" r:id="rId1902" display="https://twitter.com/#!/bernardamus/status/1146532238185631745"/>
    <hyperlink ref="X539" r:id="rId1903" display="https://twitter.com/#!/bernardamus/status/1146532238185631745"/>
    <hyperlink ref="X540" r:id="rId1904" display="https://twitter.com/#!/was3210/status/1146530432235855872"/>
    <hyperlink ref="X541" r:id="rId1905" display="https://twitter.com/#!/was3210/status/1146531418006347777"/>
    <hyperlink ref="X542" r:id="rId1906" display="https://twitter.com/#!/alexfenton/status/1146886665639747584"/>
    <hyperlink ref="X543" r:id="rId1907" display="https://twitter.com/#!/was3210/status/1146893584869875724"/>
    <hyperlink ref="X544" r:id="rId1908" display="https://twitter.com/#!/alexfenton/status/1138130262565543937"/>
    <hyperlink ref="X545" r:id="rId1909" display="https://twitter.com/#!/was3210/status/1146893584869875724"/>
    <hyperlink ref="X546" r:id="rId1910" display="https://twitter.com/#!/thesraorg/status/1136283362606428160"/>
    <hyperlink ref="X547" r:id="rId1911" display="https://twitter.com/#!/thesraorg/status/1136283362606428160"/>
    <hyperlink ref="X548" r:id="rId1912" display="https://twitter.com/#!/thesraorg/status/1146418744845119488"/>
    <hyperlink ref="X549" r:id="rId1913" display="https://twitter.com/#!/thesraorg/status/1147061353116512256"/>
    <hyperlink ref="X550" r:id="rId1914" display="https://twitter.com/#!/thesraorg/status/1147061353116512256"/>
    <hyperlink ref="X551" r:id="rId1915" display="https://twitter.com/#!/sonsocmed/status/1147078894224384000"/>
    <hyperlink ref="X552" r:id="rId1916" display="https://twitter.com/#!/was3210/status/1147062528964513792"/>
    <hyperlink ref="X553" r:id="rId1917" display="https://twitter.com/#!/profkpritchard/status/1147126948575031298"/>
    <hyperlink ref="X554" r:id="rId1918" display="https://twitter.com/#!/profkpritchard/status/1147126948575031298"/>
    <hyperlink ref="X555" r:id="rId1919" display="https://twitter.com/#!/profkpritchard/status/1147129500569939968"/>
    <hyperlink ref="X556" r:id="rId1920" display="https://twitter.com/#!/profkpritchard/status/1147129500569939968"/>
    <hyperlink ref="X557" r:id="rId1921" display="https://twitter.com/#!/profkpritchard/status/1147232146286886912"/>
    <hyperlink ref="X558" r:id="rId1922" display="https://twitter.com/#!/profkpritchard/status/1147232146286886912"/>
    <hyperlink ref="X559" r:id="rId1923" display="https://twitter.com/#!/was3210/status/1147127334803320832"/>
    <hyperlink ref="X560" r:id="rId1924" display="https://twitter.com/#!/was3210/status/1147133668177141760"/>
    <hyperlink ref="X561" r:id="rId1925" display="https://twitter.com/#!/filmstarstudies/status/1147235436303196161"/>
    <hyperlink ref="X562" r:id="rId1926" display="https://twitter.com/#!/was3210/status/1147240927968342016"/>
    <hyperlink ref="X563" r:id="rId1927" display="https://twitter.com/#!/prateekbuch/status/1147415095938572289"/>
    <hyperlink ref="X564" r:id="rId1928" display="https://twitter.com/#!/was3210/status/1147424743534006273"/>
    <hyperlink ref="X565" r:id="rId1929" display="https://twitter.com/#!/_valeriei/status/1147442908980600833"/>
    <hyperlink ref="X566" r:id="rId1930" display="https://twitter.com/#!/was3210/status/1147444094588936193"/>
    <hyperlink ref="X567" r:id="rId1931" display="https://twitter.com/#!/helenbevan/status/1147391245033136130"/>
    <hyperlink ref="X568" r:id="rId1932" display="https://twitter.com/#!/was3210/status/1147444699910852608"/>
    <hyperlink ref="X569" r:id="rId1933" display="https://twitter.com/#!/kayenightingale/status/1147441902222024709"/>
    <hyperlink ref="X570" r:id="rId1934" display="https://twitter.com/#!/kayenightingale/status/1147448468048424961"/>
    <hyperlink ref="X571" r:id="rId1935" display="https://twitter.com/#!/kayenightingale/status/1147448468048424961"/>
    <hyperlink ref="X572" r:id="rId1936" display="https://twitter.com/#!/was3210/status/1147445711723798528"/>
    <hyperlink ref="X573" r:id="rId1937" display="https://twitter.com/#!/alanhayes725/status/1147488267505475584"/>
    <hyperlink ref="X574" r:id="rId1938" display="https://twitter.com/#!/was3210/status/1147500670188228610"/>
    <hyperlink ref="X575" r:id="rId1939" display="https://twitter.com/#!/anna_de_simoni/status/1147438503019581440"/>
    <hyperlink ref="X576" r:id="rId1940" display="https://twitter.com/#!/anna_de_simoni/status/1147443201529274368"/>
    <hyperlink ref="X577" r:id="rId1941" display="https://twitter.com/#!/natashachilman/status/1147473891402670080"/>
    <hyperlink ref="X578" r:id="rId1942" display="https://twitter.com/#!/was3210/status/1147441114414309377"/>
    <hyperlink ref="X579" r:id="rId1943" display="https://twitter.com/#!/was3210/status/1147507359293550593"/>
    <hyperlink ref="X580" r:id="rId1944" display="https://twitter.com/#!/was3210/status/1147507409910452224"/>
    <hyperlink ref="X581" r:id="rId1945" display="https://twitter.com/#!/was3210/status/1147507699434713090"/>
    <hyperlink ref="X582" r:id="rId1946" display="https://twitter.com/#!/was3210/status/1147507409910452224"/>
    <hyperlink ref="X583" r:id="rId1947" display="https://twitter.com/#!/was3210/status/1147507699434713090"/>
    <hyperlink ref="X584" r:id="rId1948" display="https://twitter.com/#!/globalphobserv/status/1147839035546775552"/>
    <hyperlink ref="X585" r:id="rId1949" display="https://twitter.com/#!/was3210/status/1147962925317066752"/>
    <hyperlink ref="X586" r:id="rId1950" display="https://twitter.com/#!/dilekonkal/status/1147046230163369985"/>
    <hyperlink ref="X587" r:id="rId1951" display="https://twitter.com/#!/rainydaypftu/status/1146059476283187205"/>
    <hyperlink ref="X588" r:id="rId1952" display="https://twitter.com/#!/rainydaypftu/status/1146887069773586440"/>
    <hyperlink ref="X589" r:id="rId1953" display="https://twitter.com/#!/was3210/status/1148196725628256256"/>
    <hyperlink ref="X590" r:id="rId1954" display="https://twitter.com/#!/dilekonkal/status/1146330825191038978"/>
    <hyperlink ref="X591" r:id="rId1955" display="https://twitter.com/#!/dilekonkal/status/1147046230163369985"/>
    <hyperlink ref="X592" r:id="rId1956" display="https://twitter.com/#!/was3210/status/1146429260481081344"/>
    <hyperlink ref="X593" r:id="rId1957" display="https://twitter.com/#!/was3210/status/1148196725628256256"/>
    <hyperlink ref="X594" r:id="rId1958" display="https://twitter.com/#!/jhengstler/status/1148257644143976448"/>
    <hyperlink ref="X595" r:id="rId1959" display="https://twitter.com/#!/jhengstler/status/1148258088253706241"/>
    <hyperlink ref="X596" r:id="rId1960" display="https://twitter.com/#!/jhengstler/status/1148259705384366080"/>
    <hyperlink ref="X597" r:id="rId1961" display="https://twitter.com/#!/jhengstler/status/1148260231798898688"/>
    <hyperlink ref="X598" r:id="rId1962" display="https://twitter.com/#!/jhengstler/status/1148260727347482624"/>
    <hyperlink ref="X599" r:id="rId1963" display="https://twitter.com/#!/jhengstler/status/1148261389259046912"/>
    <hyperlink ref="X600" r:id="rId1964" display="https://twitter.com/#!/jhengstler/status/1148261489158971392"/>
    <hyperlink ref="X601" r:id="rId1965" display="https://twitter.com/#!/jhengstler/status/1148261884002369541"/>
    <hyperlink ref="X602" r:id="rId1966" display="https://twitter.com/#!/jhengstler/status/1148263061729374208"/>
    <hyperlink ref="X603" r:id="rId1967" display="https://twitter.com/#!/jhengstler/status/1148264076373454849"/>
    <hyperlink ref="X604" r:id="rId1968" display="https://twitter.com/#!/jhengstler/status/1148266394741460992"/>
    <hyperlink ref="X605" r:id="rId1969" display="https://twitter.com/#!/jhengstler/status/1148277173343547392"/>
    <hyperlink ref="X606" r:id="rId1970" display="https://twitter.com/#!/jhengstler/status/1148392697406771201"/>
    <hyperlink ref="X607" r:id="rId1971" display="https://twitter.com/#!/jhengstler/status/1148475496662831104"/>
    <hyperlink ref="X608" r:id="rId1972" display="https://twitter.com/#!/was3210/status/1148258975189803009"/>
    <hyperlink ref="X609" r:id="rId1973" display="https://twitter.com/#!/sageoceantweets/status/1148264440728416259"/>
    <hyperlink ref="X610" r:id="rId1974" display="https://twitter.com/#!/was3210/status/1148266493295173635"/>
    <hyperlink ref="X611" r:id="rId1975" display="https://twitter.com/#!/emmanueldabophd/status/1148490943789707264"/>
    <hyperlink ref="X612" r:id="rId1976" display="https://twitter.com/#!/was3210/status/1148496599372500992"/>
    <hyperlink ref="X613" r:id="rId1977" display="https://twitter.com/#!/dbatanasova/status/1148884041392885761"/>
    <hyperlink ref="X614" r:id="rId1978" display="https://twitter.com/#!/was3210/status/1148884950692827138"/>
    <hyperlink ref="X615" r:id="rId1979" display="https://twitter.com/#!/was3210/status/1148884950692827138"/>
    <hyperlink ref="X616" r:id="rId1980" display="https://twitter.com/#!/symplur/status/1148927574283890690"/>
    <hyperlink ref="X617" r:id="rId1981" display="https://twitter.com/#!/was3210/status/1148929536433754112"/>
    <hyperlink ref="X618" r:id="rId1982" display="https://twitter.com/#!/symplur/status/1148927558714568704"/>
    <hyperlink ref="X619" r:id="rId1983" display="https://twitter.com/#!/symplur/status/1148927574283890690"/>
    <hyperlink ref="X620" r:id="rId1984" display="https://twitter.com/#!/was3210/status/1148929536433754112"/>
    <hyperlink ref="X621" r:id="rId1985" display="https://twitter.com/#!/was3210/status/1148929563617038337"/>
    <hyperlink ref="X622" r:id="rId1986" display="https://twitter.com/#!/kinza3310/status/1149266545350254592"/>
    <hyperlink ref="X623" r:id="rId1987" display="https://twitter.com/#!/was3210/status/1149286715422597120"/>
    <hyperlink ref="X624" r:id="rId1988" display="https://twitter.com/#!/mrnick/status/1149314179972702208"/>
    <hyperlink ref="X625" r:id="rId1989" display="https://twitter.com/#!/andy_tattersall/status/1149312222096703488"/>
    <hyperlink ref="X626" r:id="rId1990" display="https://twitter.com/#!/andy_tattersall/status/1149317326560473089"/>
    <hyperlink ref="X627" r:id="rId1991" display="https://twitter.com/#!/andy_tattersall/status/1149321143775649792"/>
    <hyperlink ref="X628" r:id="rId1992" display="https://twitter.com/#!/openresleeds/status/1149318222174461952"/>
    <hyperlink ref="X629" r:id="rId1993" display="https://twitter.com/#!/was3210/status/1149346365320966150"/>
    <hyperlink ref="X630" r:id="rId1994" display="https://twitter.com/#!/mrnick/status/1149314179972702208"/>
    <hyperlink ref="X631" r:id="rId1995" display="https://twitter.com/#!/andy_tattersall/status/1149312222096703488"/>
    <hyperlink ref="X632" r:id="rId1996" display="https://twitter.com/#!/andy_tattersall/status/1149317326560473089"/>
    <hyperlink ref="X633" r:id="rId1997" display="https://twitter.com/#!/andy_tattersall/status/1149321143775649792"/>
    <hyperlink ref="X634" r:id="rId1998" display="https://twitter.com/#!/openresleeds/status/1149318222174461952"/>
    <hyperlink ref="X635" r:id="rId1999" display="https://twitter.com/#!/was3210/status/1149346365320966150"/>
    <hyperlink ref="X636" r:id="rId2000" display="https://twitter.com/#!/mrnick/status/1149311235608981504"/>
    <hyperlink ref="X637" r:id="rId2001" display="https://twitter.com/#!/mrnick/status/1149314179972702208"/>
    <hyperlink ref="X638" r:id="rId2002" display="https://twitter.com/#!/andy_tattersall/status/1149310010285023232"/>
    <hyperlink ref="X639" r:id="rId2003" display="https://twitter.com/#!/andy_tattersall/status/1149312222096703488"/>
    <hyperlink ref="X640" r:id="rId2004" display="https://twitter.com/#!/andy_tattersall/status/1149317326560473089"/>
    <hyperlink ref="X641" r:id="rId2005" display="https://twitter.com/#!/andy_tattersall/status/1149321143775649792"/>
    <hyperlink ref="X642" r:id="rId2006" display="https://twitter.com/#!/openresleeds/status/1149292514475696130"/>
    <hyperlink ref="X643" r:id="rId2007" display="https://twitter.com/#!/openresleeds/status/1149318222174461952"/>
    <hyperlink ref="X644" r:id="rId2008" display="https://twitter.com/#!/was3210/status/1149346199398428672"/>
    <hyperlink ref="X645" r:id="rId2009" display="https://twitter.com/#!/was3210/status/1149346365320966150"/>
    <hyperlink ref="X646" r:id="rId2010" display="https://twitter.com/#!/mrnick/status/1149311235608981504"/>
    <hyperlink ref="X647" r:id="rId2011" display="https://twitter.com/#!/mrnick/status/1149311235608981504"/>
    <hyperlink ref="X648" r:id="rId2012" display="https://twitter.com/#!/mrnick/status/1149311235608981504"/>
    <hyperlink ref="X649" r:id="rId2013" display="https://twitter.com/#!/mrnick/status/1149314179972702208"/>
    <hyperlink ref="X650" r:id="rId2014" display="https://twitter.com/#!/mrnick/status/1149314179972702208"/>
    <hyperlink ref="X651" r:id="rId2015" display="https://twitter.com/#!/mrnick/status/1149314179972702208"/>
    <hyperlink ref="X652" r:id="rId2016" display="https://twitter.com/#!/andy_tattersall/status/1149312222096703488"/>
    <hyperlink ref="X653" r:id="rId2017" display="https://twitter.com/#!/andy_tattersall/status/1149317326560473089"/>
    <hyperlink ref="X654" r:id="rId2018" display="https://twitter.com/#!/andy_tattersall/status/1149321143775649792"/>
    <hyperlink ref="X655" r:id="rId2019" display="https://twitter.com/#!/openresleeds/status/1149318222174461952"/>
    <hyperlink ref="X656" r:id="rId2020" display="https://twitter.com/#!/was3210/status/1149346365320966150"/>
    <hyperlink ref="X657" r:id="rId2021" display="https://twitter.com/#!/andy_tattersall/status/1149310010285023232"/>
    <hyperlink ref="X658" r:id="rId2022" display="https://twitter.com/#!/andy_tattersall/status/1149310010285023232"/>
    <hyperlink ref="X659" r:id="rId2023" display="https://twitter.com/#!/andy_tattersall/status/1149312222096703488"/>
    <hyperlink ref="X660" r:id="rId2024" display="https://twitter.com/#!/andy_tattersall/status/1149312222096703488"/>
    <hyperlink ref="X661" r:id="rId2025" display="https://twitter.com/#!/andy_tattersall/status/1149317326560473089"/>
    <hyperlink ref="X662" r:id="rId2026" display="https://twitter.com/#!/andy_tattersall/status/1149317326560473089"/>
    <hyperlink ref="X663" r:id="rId2027" display="https://twitter.com/#!/andy_tattersall/status/1149321143775649792"/>
    <hyperlink ref="X664" r:id="rId2028" display="https://twitter.com/#!/andy_tattersall/status/1149321143775649792"/>
    <hyperlink ref="X665" r:id="rId2029" display="https://twitter.com/#!/openresleeds/status/1149292514475696130"/>
    <hyperlink ref="X666" r:id="rId2030" display="https://twitter.com/#!/openresleeds/status/1149318222174461952"/>
    <hyperlink ref="X667" r:id="rId2031" display="https://twitter.com/#!/was3210/status/1149346199398428672"/>
    <hyperlink ref="X668" r:id="rId2032" display="https://twitter.com/#!/was3210/status/1149346365320966150"/>
    <hyperlink ref="X669" r:id="rId2033" display="https://twitter.com/#!/openresleeds/status/1149292514475696130"/>
    <hyperlink ref="X670" r:id="rId2034" display="https://twitter.com/#!/openresleeds/status/1149318222174461952"/>
    <hyperlink ref="X671" r:id="rId2035" display="https://twitter.com/#!/openresleeds/status/1150121202654072833"/>
    <hyperlink ref="X672" r:id="rId2036" display="https://twitter.com/#!/was3210/status/1149346199398428672"/>
    <hyperlink ref="X673" r:id="rId2037" display="https://twitter.com/#!/was3210/status/1149346365320966150"/>
    <hyperlink ref="X674" r:id="rId2038" display="https://twitter.com/#!/sputniksteve/status/1149377115579723776"/>
    <hyperlink ref="X675" r:id="rId2039" display="https://twitter.com/#!/was3210/status/1149378783453073409"/>
    <hyperlink ref="X676" r:id="rId2040" display="https://twitter.com/#!/sonsocmed/status/1146053803315064833"/>
    <hyperlink ref="X677" r:id="rId2041" display="https://twitter.com/#!/sonsocmed/status/1146053803315064833"/>
    <hyperlink ref="X678" r:id="rId2042" display="https://twitter.com/#!/sonsocmed/status/1146108100526653441"/>
    <hyperlink ref="X679" r:id="rId2043" display="https://twitter.com/#!/sonsocmed/status/1146108100526653441"/>
    <hyperlink ref="X680" r:id="rId2044" display="https://twitter.com/#!/sonsocmed/status/1146101429158985729"/>
    <hyperlink ref="X681" r:id="rId2045" display="https://twitter.com/#!/sonsocmed/status/1146101429158985729"/>
    <hyperlink ref="X682" r:id="rId2046" display="https://twitter.com/#!/sonsocmed/status/1145779711106269186"/>
    <hyperlink ref="X683" r:id="rId2047" display="https://twitter.com/#!/sonsocmed/status/1146365137235992576"/>
    <hyperlink ref="X684" r:id="rId2048" display="https://twitter.com/#!/sonsocmed/status/1146418038528466945"/>
    <hyperlink ref="X685" r:id="rId2049" display="https://twitter.com/#!/sonsocmed/status/1146418038528466945"/>
    <hyperlink ref="X686" r:id="rId2050" display="https://twitter.com/#!/sonsocmed/status/1146845074329919490"/>
    <hyperlink ref="X687" r:id="rId2051" display="https://twitter.com/#!/sonsocmed/status/1146845074329919490"/>
    <hyperlink ref="X688" r:id="rId2052" display="https://twitter.com/#!/sonsocmed/status/1147190607200301064"/>
    <hyperlink ref="X689" r:id="rId2053" display="https://twitter.com/#!/sonsocmed/status/1147190607200301064"/>
    <hyperlink ref="X690" r:id="rId2054" display="https://twitter.com/#!/sonsocmed/status/1147223800494415872"/>
    <hyperlink ref="X691" r:id="rId2055" display="https://twitter.com/#!/sonsocmed/status/1147223800494415872"/>
    <hyperlink ref="X692" r:id="rId2056" display="https://twitter.com/#!/sonsocmed/status/1147865644412653572"/>
    <hyperlink ref="X693" r:id="rId2057" display="https://twitter.com/#!/sonsocmed/status/1147904562067640320"/>
    <hyperlink ref="X694" r:id="rId2058" display="https://twitter.com/#!/sonsocmed/status/1149358512356691968"/>
    <hyperlink ref="X695" r:id="rId2059" display="https://twitter.com/#!/sonsocmed/status/1149358512356691968"/>
    <hyperlink ref="X696" r:id="rId2060" display="https://twitter.com/#!/sonsocmed/status/1149740924379049992"/>
    <hyperlink ref="X697" r:id="rId2061" display="https://twitter.com/#!/sonsocmed/status/1149740924379049992"/>
    <hyperlink ref="X698" r:id="rId2062" display="https://twitter.com/#!/sonsocmed/status/1146116406985089024"/>
    <hyperlink ref="X699" r:id="rId2063" display="https://twitter.com/#!/sonsocmed/status/1146116406985089024"/>
    <hyperlink ref="X700" r:id="rId2064" display="https://twitter.com/#!/sonsocmed/status/1146329090561101825"/>
    <hyperlink ref="X701" r:id="rId2065" display="https://twitter.com/#!/sonsocmed/status/1146329090561101825"/>
    <hyperlink ref="X702" r:id="rId2066" display="https://twitter.com/#!/sonsocmed/status/1146329138648797191"/>
    <hyperlink ref="X703" r:id="rId2067" display="https://twitter.com/#!/sonsocmed/status/1146329138648797191"/>
    <hyperlink ref="X704" r:id="rId2068" display="https://twitter.com/#!/sonsocmed/status/1146329199919214592"/>
    <hyperlink ref="X705" r:id="rId2069" display="https://twitter.com/#!/sonsocmed/status/1146329212284002305"/>
    <hyperlink ref="X706" r:id="rId2070" display="https://twitter.com/#!/sonsocmed/status/1146329225311465472"/>
    <hyperlink ref="X707" r:id="rId2071" display="https://twitter.com/#!/sonsocmed/status/1146431562671673346"/>
    <hyperlink ref="X708" r:id="rId2072" display="https://twitter.com/#!/sonsocmed/status/1146431589645111297"/>
    <hyperlink ref="X709" r:id="rId2073" display="https://twitter.com/#!/sonsocmed/status/1146431589645111297"/>
    <hyperlink ref="X710" r:id="rId2074" display="https://twitter.com/#!/sonsocmed/status/1146482985492996096"/>
    <hyperlink ref="X711" r:id="rId2075" display="https://twitter.com/#!/sonsocmed/status/1146482985492996096"/>
    <hyperlink ref="X712" r:id="rId2076" display="https://twitter.com/#!/sonsocmed/status/1146482985492996096"/>
    <hyperlink ref="X713" r:id="rId2077" display="https://twitter.com/#!/sonsocmed/status/1146483001397841920"/>
    <hyperlink ref="X714" r:id="rId2078" display="https://twitter.com/#!/sonsocmed/status/1146483016027578369"/>
    <hyperlink ref="X715" r:id="rId2079" display="https://twitter.com/#!/sonsocmed/status/1146483028824383491"/>
    <hyperlink ref="X716" r:id="rId2080" display="https://twitter.com/#!/sonsocmed/status/1146524853555650567"/>
    <hyperlink ref="X717" r:id="rId2081" display="https://twitter.com/#!/sonsocmed/status/1146524853555650567"/>
    <hyperlink ref="X718" r:id="rId2082" display="https://twitter.com/#!/sonsocmed/status/1146686801320534016"/>
    <hyperlink ref="X719" r:id="rId2083" display="https://twitter.com/#!/sonsocmed/status/1146686801320534016"/>
    <hyperlink ref="X720" r:id="rId2084" display="https://twitter.com/#!/sonsocmed/status/1146837285398355968"/>
    <hyperlink ref="X721" r:id="rId2085" display="https://twitter.com/#!/sonsocmed/status/1146837309956005888"/>
    <hyperlink ref="X722" r:id="rId2086" display="https://twitter.com/#!/sonsocmed/status/1146837309956005888"/>
    <hyperlink ref="X723" r:id="rId2087" display="https://twitter.com/#!/sonsocmed/status/1146837377945604096"/>
    <hyperlink ref="X724" r:id="rId2088" display="https://twitter.com/#!/sonsocmed/status/1146837377945604096"/>
    <hyperlink ref="X725" r:id="rId2089" display="https://twitter.com/#!/sonsocmed/status/1146898345501319170"/>
    <hyperlink ref="X726" r:id="rId2090" display="https://twitter.com/#!/sonsocmed/status/1146898345501319170"/>
    <hyperlink ref="X727" r:id="rId2091" display="https://twitter.com/#!/sonsocmed/status/1147078894224384000"/>
    <hyperlink ref="X728" r:id="rId2092" display="https://twitter.com/#!/sonsocmed/status/1147078894224384000"/>
    <hyperlink ref="X729" r:id="rId2093" display="https://twitter.com/#!/sonsocmed/status/1147241902263152640"/>
    <hyperlink ref="X730" r:id="rId2094" display="https://twitter.com/#!/sonsocmed/status/1147241902263152640"/>
    <hyperlink ref="X731" r:id="rId2095" display="https://twitter.com/#!/sonsocmed/status/1147434515599634433"/>
    <hyperlink ref="X732" r:id="rId2096" display="https://twitter.com/#!/sonsocmed/status/1147434515599634433"/>
    <hyperlink ref="X733" r:id="rId2097" display="https://twitter.com/#!/sonsocmed/status/1147533461374287873"/>
    <hyperlink ref="X734" r:id="rId2098" display="https://twitter.com/#!/sonsocmed/status/1147533461374287873"/>
    <hyperlink ref="X735" r:id="rId2099" display="https://twitter.com/#!/was3210/status/1146057489659514881"/>
    <hyperlink ref="X736" r:id="rId2100" display="https://twitter.com/#!/was3210/status/1146116636560297984"/>
    <hyperlink ref="X737" r:id="rId2101" display="https://twitter.com/#!/was3210/status/1146116649461997570"/>
    <hyperlink ref="X738" r:id="rId2102" display="https://twitter.com/#!/was3210/status/1146116677224009728"/>
    <hyperlink ref="X739" r:id="rId2103" display="https://twitter.com/#!/was3210/status/1146389661310496768"/>
    <hyperlink ref="X740" r:id="rId2104" display="https://twitter.com/#!/was3210/status/1146419806280794112"/>
    <hyperlink ref="X741" r:id="rId2105" display="https://twitter.com/#!/was3210/status/1146845204751757312"/>
    <hyperlink ref="X742" r:id="rId2106" display="https://twitter.com/#!/was3210/status/1147190732274438144"/>
    <hyperlink ref="X743" r:id="rId2107" display="https://twitter.com/#!/was3210/status/1147223996758450176"/>
    <hyperlink ref="X744" r:id="rId2108" display="https://twitter.com/#!/was3210/status/1147904693210963969"/>
    <hyperlink ref="X745" r:id="rId2109" display="https://twitter.com/#!/was3210/status/1147904704405561345"/>
    <hyperlink ref="X746" r:id="rId2110" display="https://twitter.com/#!/was3210/status/1149358699602989057"/>
    <hyperlink ref="X747" r:id="rId2111" display="https://twitter.com/#!/was3210/status/1149749973883457538"/>
    <hyperlink ref="X748" r:id="rId2112" display="https://twitter.com/#!/jgustavob/status/1149743468585127936"/>
    <hyperlink ref="X749" r:id="rId2113" display="https://twitter.com/#!/marc_smith/status/1147905909441478657"/>
    <hyperlink ref="X750" r:id="rId2114" display="https://twitter.com/#!/marc_smith/status/1146165962988670981"/>
    <hyperlink ref="X751" r:id="rId2115" display="https://twitter.com/#!/marc_smith/status/1146165962988670981"/>
    <hyperlink ref="X752" r:id="rId2116" display="https://twitter.com/#!/was3210/status/1146530432235855872"/>
    <hyperlink ref="X753" r:id="rId2117" display="https://twitter.com/#!/was3210/status/1146531418006347777"/>
    <hyperlink ref="X754" r:id="rId2118" display="https://twitter.com/#!/was3210/status/1148186773446680576"/>
    <hyperlink ref="X755" r:id="rId2119" display="https://twitter.com/#!/was3210/status/1149934501079990272"/>
    <hyperlink ref="X756" r:id="rId2120" display="https://twitter.com/#!/was3210/status/1149934501079990272"/>
    <hyperlink ref="X757" r:id="rId2121" display="https://twitter.com/#!/lseimpactblog/status/1149698019052228609"/>
    <hyperlink ref="X758" r:id="rId2122" display="https://twitter.com/#!/was3210/status/1150000415699812352"/>
    <hyperlink ref="X759" r:id="rId2123" display="https://twitter.com/#!/lseimpactblog/status/1149698019052228609"/>
    <hyperlink ref="X760" r:id="rId2124" display="https://twitter.com/#!/was3210/status/1150000415699812352"/>
    <hyperlink ref="X761" r:id="rId2125" display="https://twitter.com/#!/lseimpactblog/status/1143579774683664385"/>
    <hyperlink ref="X762" r:id="rId2126" display="https://twitter.com/#!/lseimpactblog/status/1146811064069382144"/>
    <hyperlink ref="X763" r:id="rId2127" display="https://twitter.com/#!/lseimpactblog/status/1140923666806558721"/>
    <hyperlink ref="X764" r:id="rId2128" display="https://twitter.com/#!/lseimpactblog/status/1148260638168440834"/>
    <hyperlink ref="X765" r:id="rId2129" display="https://twitter.com/#!/was3210/status/1145269538944094209"/>
    <hyperlink ref="X766" r:id="rId2130" display="https://twitter.com/#!/was3210/status/1146482532579459073"/>
    <hyperlink ref="X767" r:id="rId2131" display="https://twitter.com/#!/was3210/status/1147062528964513792"/>
    <hyperlink ref="X768" r:id="rId2132" display="https://twitter.com/#!/was3210/status/1147127334803320832"/>
    <hyperlink ref="X769" r:id="rId2133" display="https://twitter.com/#!/was3210/status/1147133668177141760"/>
    <hyperlink ref="X770" r:id="rId2134" display="https://twitter.com/#!/was3210/status/1147962925317066752"/>
    <hyperlink ref="X771" r:id="rId2135" display="https://twitter.com/#!/was3210/status/1147963631725895680"/>
    <hyperlink ref="X772" r:id="rId2136" display="https://twitter.com/#!/was3210/status/1148623086633308160"/>
    <hyperlink ref="X773" r:id="rId2137" display="https://twitter.com/#!/was3210/status/1150000208065044480"/>
    <hyperlink ref="X774" r:id="rId2138" display="https://twitter.com/#!/was3210/status/1150000415699812352"/>
    <hyperlink ref="X775" r:id="rId2139" display="https://twitter.com/#!/was3210/status/1150000826393534464"/>
    <hyperlink ref="X776" r:id="rId2140" display="https://twitter.com/#!/was3210/status/1145279090120908802"/>
    <hyperlink ref="X777" r:id="rId2141" display="https://twitter.com/#!/was3210/status/1145362427007176705"/>
    <hyperlink ref="X778" r:id="rId2142" display="https://twitter.com/#!/was3210/status/1145788473112182784"/>
    <hyperlink ref="X779" r:id="rId2143" display="https://twitter.com/#!/was3210/status/1146115790086770689"/>
    <hyperlink ref="X780" r:id="rId2144" display="https://twitter.com/#!/was3210/status/1146116677224009728"/>
    <hyperlink ref="X781" r:id="rId2145" display="https://twitter.com/#!/was3210/status/1146177112396767233"/>
    <hyperlink ref="X782" r:id="rId2146" display="https://twitter.com/#!/was3210/status/1146327541202006016"/>
    <hyperlink ref="X783" r:id="rId2147" display="https://twitter.com/#!/was3210/status/1146389661310496768"/>
    <hyperlink ref="X784" r:id="rId2148" display="https://twitter.com/#!/was3210/status/1146390343547588608"/>
    <hyperlink ref="X785" r:id="rId2149" display="https://twitter.com/#!/was3210/status/1146480001648353281"/>
    <hyperlink ref="X786" r:id="rId2150" display="https://twitter.com/#!/was3210/status/1146520981227343872"/>
    <hyperlink ref="X787" r:id="rId2151" display="https://twitter.com/#!/was3210/status/1146524695229095943"/>
    <hyperlink ref="X788" r:id="rId2152" display="https://twitter.com/#!/was3210/status/1146684532583751680"/>
    <hyperlink ref="X789" r:id="rId2153" display="https://twitter.com/#!/was3210/status/1146751827058274304"/>
    <hyperlink ref="X790" r:id="rId2154" display="https://twitter.com/#!/was3210/status/1146795870396059649"/>
    <hyperlink ref="X791" r:id="rId2155" display="https://twitter.com/#!/was3210/status/1146887569344552961"/>
    <hyperlink ref="X792" r:id="rId2156" display="https://twitter.com/#!/was3210/status/1147241692296372224"/>
    <hyperlink ref="X793" r:id="rId2157" display="https://twitter.com/#!/was3210/status/1147434422402191360"/>
    <hyperlink ref="X794" r:id="rId2158" display="https://twitter.com/#!/was3210/status/1147638746986229760"/>
    <hyperlink ref="X795" r:id="rId2159" display="https://twitter.com/#!/was3210/status/1148275784039239682"/>
    <hyperlink ref="X796" r:id="rId2160" display="https://twitter.com/#!/was3210/status/1148336117223215109"/>
    <hyperlink ref="X797" r:id="rId2161" display="https://twitter.com/#!/was3210/status/1148581289940926465"/>
    <hyperlink ref="X798" r:id="rId2162" display="https://twitter.com/#!/was3210/status/1148985444522176513"/>
    <hyperlink ref="X799" r:id="rId2163" display="https://twitter.com/#!/was3210/status/1149077617972301826"/>
    <hyperlink ref="X800" r:id="rId2164" display="https://twitter.com/#!/was3210/status/1149234147342393345"/>
    <hyperlink ref="X801" r:id="rId2165" display="https://twitter.com/#!/was3210/status/1149430473166401536"/>
    <hyperlink ref="X802" r:id="rId2166" display="https://twitter.com/#!/was3210/status/1149621473448845314"/>
    <hyperlink ref="X803" r:id="rId2167" display="https://twitter.com/#!/was3210/status/1149999509818281985"/>
    <hyperlink ref="X804" r:id="rId2168" display="https://twitter.com/#!/was3210/status/1150096005691584515"/>
    <hyperlink ref="X805" r:id="rId2169" display="https://twitter.com/#!/was3210/status/1146057489659514881"/>
    <hyperlink ref="X806" r:id="rId2170" display="https://twitter.com/#!/was3210/status/1146116649461997570"/>
    <hyperlink ref="X807" r:id="rId2171" display="https://twitter.com/#!/was3210/status/1146480001648353281"/>
    <hyperlink ref="X808" r:id="rId2172" display="https://twitter.com/#!/was3210/status/1146795870396059649"/>
    <hyperlink ref="X809" r:id="rId2173" display="https://twitter.com/#!/was3210/status/1146845204751757312"/>
    <hyperlink ref="X810" r:id="rId2174" display="https://twitter.com/#!/was3210/status/1146887569344552961"/>
    <hyperlink ref="X811" r:id="rId2175" display="https://twitter.com/#!/was3210/status/1147190732274438144"/>
    <hyperlink ref="X812" r:id="rId2176" display="https://twitter.com/#!/was3210/status/1147223996758450176"/>
    <hyperlink ref="X813" r:id="rId2177" display="https://twitter.com/#!/was3210/status/1147241692296372224"/>
    <hyperlink ref="X814" r:id="rId2178" display="https://twitter.com/#!/was3210/status/1147434422402191360"/>
    <hyperlink ref="X815" r:id="rId2179" display="https://twitter.com/#!/was3210/status/1147517608327045120"/>
    <hyperlink ref="X816" r:id="rId2180" display="https://twitter.com/#!/was3210/status/1147638746986229760"/>
    <hyperlink ref="X817" r:id="rId2181" display="https://twitter.com/#!/was3210/status/1148275784039239682"/>
    <hyperlink ref="X818" r:id="rId2182" display="https://twitter.com/#!/was3210/status/1148581289940926465"/>
    <hyperlink ref="X819" r:id="rId2183" display="https://twitter.com/#!/was3210/status/1148985444522176513"/>
    <hyperlink ref="X820" r:id="rId2184" display="https://twitter.com/#!/was3210/status/1149077617972301826"/>
    <hyperlink ref="X821" r:id="rId2185" display="https://twitter.com/#!/was3210/status/1149234147342393345"/>
    <hyperlink ref="X822" r:id="rId2186" display="https://twitter.com/#!/was3210/status/1149358699602989057"/>
    <hyperlink ref="X823" r:id="rId2187" display="https://twitter.com/#!/was3210/status/1149430473166401536"/>
    <hyperlink ref="X824" r:id="rId2188" display="https://twitter.com/#!/was3210/status/1149621473448845314"/>
    <hyperlink ref="X825" r:id="rId2189" display="https://twitter.com/#!/was3210/status/1149749973883457538"/>
    <hyperlink ref="X826" r:id="rId2190" display="https://twitter.com/#!/was3210/status/1149999509818281985"/>
    <hyperlink ref="X827" r:id="rId2191" display="https://twitter.com/#!/was3210/status/1150002318324240384"/>
    <hyperlink ref="X828" r:id="rId2192" display="https://twitter.com/#!/was3210/status/1150096005691584515"/>
    <hyperlink ref="X829" r:id="rId2193" display="https://twitter.com/#!/rainydaypftu/status/1146059959185989634"/>
    <hyperlink ref="X830" r:id="rId2194" display="https://twitter.com/#!/rainydaypftu/status/1146428676948602881"/>
    <hyperlink ref="X831" r:id="rId2195" display="https://twitter.com/#!/rainydaypftu/status/1146429082848153600"/>
    <hyperlink ref="X832" r:id="rId2196" display="https://twitter.com/#!/rainydaypftu/status/1146427983726612480"/>
    <hyperlink ref="X833" r:id="rId2197" display="https://twitter.com/#!/rainydaypftu/status/1148196549543022592"/>
    <hyperlink ref="X834" r:id="rId2198" display="https://twitter.com/#!/rainydaypftu/status/1148194937281945600"/>
    <hyperlink ref="X835" r:id="rId2199" display="https://twitter.com/#!/rainydaypftu/status/1146433058188472321"/>
    <hyperlink ref="X836" r:id="rId2200" display="https://twitter.com/#!/rainydaypftu/status/1148682753719898112"/>
    <hyperlink ref="X837" r:id="rId2201" display="https://twitter.com/#!/rainydaypftu/status/1148532872262881280"/>
    <hyperlink ref="X838" r:id="rId2202" display="https://twitter.com/#!/rainydaypftu/status/1148531725049487360"/>
    <hyperlink ref="X839" r:id="rId2203" display="https://twitter.com/#!/rainydaypftu/status/1149108559893946370"/>
    <hyperlink ref="X840" r:id="rId2204" display="https://twitter.com/#!/rainydaypftu/status/1150132305245196291"/>
    <hyperlink ref="X841" r:id="rId2205" display="https://twitter.com/#!/was3210/status/1146060156003704833"/>
    <hyperlink ref="X842" r:id="rId2206" display="https://twitter.com/#!/was3210/status/1146060186647273472"/>
    <hyperlink ref="X843" r:id="rId2207" display="https://twitter.com/#!/was3210/status/1146429260481081344"/>
    <hyperlink ref="X844" r:id="rId2208" display="https://twitter.com/#!/was3210/status/1146429308321325056"/>
    <hyperlink ref="X845" r:id="rId2209" display="https://twitter.com/#!/was3210/status/1146429314667352064"/>
    <hyperlink ref="X846" r:id="rId2210" display="https://twitter.com/#!/was3210/status/1146431367930089472"/>
    <hyperlink ref="X847" r:id="rId2211" display="https://twitter.com/#!/was3210/status/1146431394979221504"/>
    <hyperlink ref="X848" r:id="rId2212" display="https://twitter.com/#!/was3210/status/1146887290926579713"/>
    <hyperlink ref="X849" r:id="rId2213" display="https://twitter.com/#!/was3210/status/1148196673325322241"/>
    <hyperlink ref="X850" r:id="rId2214" display="https://twitter.com/#!/was3210/status/1148196696201056258"/>
    <hyperlink ref="X851" r:id="rId2215" display="https://twitter.com/#!/was3210/status/1148196725628256256"/>
    <hyperlink ref="X852" r:id="rId2216" display="https://twitter.com/#!/was3210/status/1148196750961926147"/>
    <hyperlink ref="X853" r:id="rId2217" display="https://twitter.com/#!/was3210/status/1148196772768096263"/>
    <hyperlink ref="X854" r:id="rId2218" display="https://twitter.com/#!/was3210/status/1148714239084945411"/>
    <hyperlink ref="X855" r:id="rId2219" display="https://twitter.com/#!/was3210/status/1148890104112603136"/>
    <hyperlink ref="X856" r:id="rId2220" display="https://twitter.com/#!/was3210/status/1148890198681575424"/>
    <hyperlink ref="X857" r:id="rId2221" display="https://twitter.com/#!/was3210/status/1149275344844787713"/>
    <hyperlink ref="X858" r:id="rId2222" display="https://twitter.com/#!/was3210/status/1150182789263822849"/>
    <hyperlink ref="X859" r:id="rId2223" display="https://twitter.com/#!/was3210/status/1145370060472631296"/>
    <hyperlink ref="X860" r:id="rId2224" display="https://twitter.com/#!/was3210/status/1145625839821889536"/>
    <hyperlink ref="X861" r:id="rId2225" display="https://twitter.com/#!/was3210/status/1145758157366530048"/>
    <hyperlink ref="X862" r:id="rId2226" display="https://twitter.com/#!/was3210/status/1145994888942641152"/>
    <hyperlink ref="X863" r:id="rId2227" display="https://twitter.com/#!/was3210/status/1146033702528569344"/>
    <hyperlink ref="X864" r:id="rId2228" display="https://twitter.com/#!/was3210/status/1146400309192908802"/>
    <hyperlink ref="X865" r:id="rId2229" display="https://twitter.com/#!/was3210/status/1146441553579302913"/>
    <hyperlink ref="X866" r:id="rId2230" display="https://twitter.com/#!/was3210/status/1146467568951189504"/>
    <hyperlink ref="X867" r:id="rId2231" display="https://twitter.com/#!/was3210/status/1146481965744308225"/>
    <hyperlink ref="X868" r:id="rId2232" display="https://twitter.com/#!/was3210/status/1146525161660780544"/>
    <hyperlink ref="X869" r:id="rId2233" display="https://twitter.com/#!/was3210/status/1146682323045429249"/>
    <hyperlink ref="X870" r:id="rId2234" display="https://twitter.com/#!/was3210/status/1146795696848289793"/>
    <hyperlink ref="X871" r:id="rId2235" display="https://twitter.com/#!/was3210/status/1146837082658279424"/>
    <hyperlink ref="X872" r:id="rId2236" display="https://twitter.com/#!/was3210/status/1146865760490401794"/>
    <hyperlink ref="X873" r:id="rId2237" display="https://twitter.com/#!/was3210/status/1146894845170147328"/>
    <hyperlink ref="X874" r:id="rId2238" display="https://twitter.com/#!/was3210/status/1147078793657552897"/>
    <hyperlink ref="X875" r:id="rId2239" display="https://twitter.com/#!/was3210/status/1147241771111522305"/>
    <hyperlink ref="X876" r:id="rId2240" display="https://twitter.com/#!/was3210/status/1147434198745198593"/>
    <hyperlink ref="X877" r:id="rId2241" display="https://twitter.com/#!/was3210/status/1147504813221044224"/>
    <hyperlink ref="X878" r:id="rId2242" display="https://twitter.com/#!/was3210/status/1147533279488290816"/>
    <hyperlink ref="X879" r:id="rId2243" display="https://twitter.com/#!/was3210/status/1147808439596441600"/>
    <hyperlink ref="X880" r:id="rId2244" display="https://twitter.com/#!/was3210/status/1147863234575294464"/>
    <hyperlink ref="X881" r:id="rId2245" display="https://twitter.com/#!/was3210/status/1147947942000680961"/>
    <hyperlink ref="X882" r:id="rId2246" display="https://twitter.com/#!/was3210/status/1148168365795684353"/>
    <hyperlink ref="X883" r:id="rId2247" display="https://twitter.com/#!/was3210/status/1148230406044622848"/>
    <hyperlink ref="X884" r:id="rId2248" display="https://twitter.com/#!/was3210/status/1148320870902968320"/>
    <hyperlink ref="X885" r:id="rId2249" display="https://twitter.com/#!/was3210/status/1148607774487695362"/>
    <hyperlink ref="X886" r:id="rId2250" display="https://twitter.com/#!/was3210/status/1149005716545515521"/>
    <hyperlink ref="X887" r:id="rId2251" display="https://twitter.com/#!/was3210/status/1149375369713262592"/>
    <hyperlink ref="X888" r:id="rId2252" display="https://twitter.com/#!/was3210/status/1149621417794629632"/>
    <hyperlink ref="X889" r:id="rId2253" display="https://twitter.com/#!/was3210/status/1149693709878988802"/>
    <hyperlink ref="X890" r:id="rId2254" display="https://twitter.com/#!/was3210/status/1149995917216534528"/>
    <hyperlink ref="X891" r:id="rId2255" display="https://twitter.com/#!/was3210/status/1150074596818898949"/>
    <hyperlink ref="X892" r:id="rId2256" display="https://twitter.com/#!/was3210/status/1150114912359858177"/>
    <hyperlink ref="AZ10" r:id="rId2257" display="https://api.twitter.com/1.1/geo/id/ca12dbe04543ea95.json"/>
    <hyperlink ref="AZ329" r:id="rId2258" display="https://api.twitter.com/1.1/geo/id/7d62cffe6f98f349.json"/>
    <hyperlink ref="AZ345" r:id="rId2259" display="https://api.twitter.com/1.1/geo/id/7d62cffe6f98f349.json"/>
    <hyperlink ref="AZ387" r:id="rId2260" display="https://api.twitter.com/1.1/geo/id/7d62cffe6f98f349.json"/>
    <hyperlink ref="AZ388" r:id="rId2261" display="https://api.twitter.com/1.1/geo/id/7d62cffe6f98f349.json"/>
    <hyperlink ref="AZ389" r:id="rId2262" display="https://api.twitter.com/1.1/geo/id/7d62cffe6f98f349.json"/>
    <hyperlink ref="AZ390" r:id="rId2263" display="https://api.twitter.com/1.1/geo/id/7d62cffe6f98f349.json"/>
    <hyperlink ref="AZ462" r:id="rId2264" display="https://api.twitter.com/1.1/geo/id/1c302ac214ae518c.json"/>
    <hyperlink ref="AZ467" r:id="rId2265" display="https://api.twitter.com/1.1/geo/id/1c302ac214ae518c.json"/>
    <hyperlink ref="AZ471" r:id="rId2266" display="https://api.twitter.com/1.1/geo/id/1c302ac214ae518c.json"/>
    <hyperlink ref="AZ472" r:id="rId2267" display="https://api.twitter.com/1.1/geo/id/1c302ac214ae518c.json"/>
    <hyperlink ref="AZ520" r:id="rId2268" display="https://api.twitter.com/1.1/geo/id/09f6a7707f18e0b1.json"/>
    <hyperlink ref="AZ542" r:id="rId2269" display="https://api.twitter.com/1.1/geo/id/548c7806c1e1b70f.json"/>
    <hyperlink ref="AZ748" r:id="rId2270" display="https://api.twitter.com/1.1/geo/id/ca12dbe04543ea95.json"/>
  </hyperlinks>
  <printOptions/>
  <pageMargins left="0.7" right="0.7" top="0.75" bottom="0.75" header="0.3" footer="0.3"/>
  <pageSetup horizontalDpi="600" verticalDpi="600" orientation="portrait" r:id="rId2274"/>
  <legacyDrawing r:id="rId2272"/>
  <tableParts>
    <tablePart r:id="rId227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3253</v>
      </c>
      <c r="B1" s="80" t="s">
        <v>34</v>
      </c>
    </row>
    <row r="2" spans="1:2" ht="15">
      <c r="A2" s="122"/>
      <c r="B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3" t="s">
        <v>3255</v>
      </c>
      <c r="B25" t="s">
        <v>3254</v>
      </c>
    </row>
    <row r="26" spans="1:2" ht="15">
      <c r="A26" s="124" t="s">
        <v>3257</v>
      </c>
      <c r="B26" s="3"/>
    </row>
    <row r="27" spans="1:2" ht="15">
      <c r="A27" s="125" t="s">
        <v>3258</v>
      </c>
      <c r="B27" s="3"/>
    </row>
    <row r="28" spans="1:2" ht="15">
      <c r="A28" s="126" t="s">
        <v>3259</v>
      </c>
      <c r="B28" s="3"/>
    </row>
    <row r="29" spans="1:2" ht="15">
      <c r="A29" s="127" t="s">
        <v>3260</v>
      </c>
      <c r="B29" s="3">
        <v>1</v>
      </c>
    </row>
    <row r="30" spans="1:2" ht="15">
      <c r="A30" s="126" t="s">
        <v>3261</v>
      </c>
      <c r="B30" s="3"/>
    </row>
    <row r="31" spans="1:2" ht="15">
      <c r="A31" s="127" t="s">
        <v>3262</v>
      </c>
      <c r="B31" s="3">
        <v>1</v>
      </c>
    </row>
    <row r="32" spans="1:2" ht="15">
      <c r="A32" s="126" t="s">
        <v>3263</v>
      </c>
      <c r="B32" s="3"/>
    </row>
    <row r="33" spans="1:2" ht="15">
      <c r="A33" s="127" t="s">
        <v>3264</v>
      </c>
      <c r="B33" s="3">
        <v>1</v>
      </c>
    </row>
    <row r="34" spans="1:2" ht="15">
      <c r="A34" s="126" t="s">
        <v>3265</v>
      </c>
      <c r="B34" s="3"/>
    </row>
    <row r="35" spans="1:2" ht="15">
      <c r="A35" s="127" t="s">
        <v>3266</v>
      </c>
      <c r="B35" s="3">
        <v>1</v>
      </c>
    </row>
    <row r="36" spans="1:2" ht="15">
      <c r="A36" s="126" t="s">
        <v>3267</v>
      </c>
      <c r="B36" s="3"/>
    </row>
    <row r="37" spans="1:2" ht="15">
      <c r="A37" s="127" t="s">
        <v>3264</v>
      </c>
      <c r="B37" s="3">
        <v>1</v>
      </c>
    </row>
    <row r="38" spans="1:2" ht="15">
      <c r="A38" s="127" t="s">
        <v>3268</v>
      </c>
      <c r="B38" s="3">
        <v>1</v>
      </c>
    </row>
    <row r="39" spans="1:2" ht="15">
      <c r="A39" s="126" t="s">
        <v>3269</v>
      </c>
      <c r="B39" s="3"/>
    </row>
    <row r="40" spans="1:2" ht="15">
      <c r="A40" s="127" t="s">
        <v>3270</v>
      </c>
      <c r="B40" s="3">
        <v>1</v>
      </c>
    </row>
    <row r="41" spans="1:2" ht="15">
      <c r="A41" s="127" t="s">
        <v>3271</v>
      </c>
      <c r="B41" s="3">
        <v>1</v>
      </c>
    </row>
    <row r="42" spans="1:2" ht="15">
      <c r="A42" s="126" t="s">
        <v>3272</v>
      </c>
      <c r="B42" s="3"/>
    </row>
    <row r="43" spans="1:2" ht="15">
      <c r="A43" s="127" t="s">
        <v>3273</v>
      </c>
      <c r="B43" s="3">
        <v>1</v>
      </c>
    </row>
    <row r="44" spans="1:2" ht="15">
      <c r="A44" s="126" t="s">
        <v>3274</v>
      </c>
      <c r="B44" s="3"/>
    </row>
    <row r="45" spans="1:2" ht="15">
      <c r="A45" s="127" t="s">
        <v>3275</v>
      </c>
      <c r="B45" s="3">
        <v>1</v>
      </c>
    </row>
    <row r="46" spans="1:2" ht="15">
      <c r="A46" s="126" t="s">
        <v>3276</v>
      </c>
      <c r="B46" s="3"/>
    </row>
    <row r="47" spans="1:2" ht="15">
      <c r="A47" s="127" t="s">
        <v>3277</v>
      </c>
      <c r="B47" s="3">
        <v>1</v>
      </c>
    </row>
    <row r="48" spans="1:2" ht="15">
      <c r="A48" s="126" t="s">
        <v>3278</v>
      </c>
      <c r="B48" s="3"/>
    </row>
    <row r="49" spans="1:2" ht="15">
      <c r="A49" s="127" t="s">
        <v>3279</v>
      </c>
      <c r="B49" s="3">
        <v>1</v>
      </c>
    </row>
    <row r="50" spans="1:2" ht="15">
      <c r="A50" s="126" t="s">
        <v>3280</v>
      </c>
      <c r="B50" s="3"/>
    </row>
    <row r="51" spans="1:2" ht="15">
      <c r="A51" s="127" t="s">
        <v>3281</v>
      </c>
      <c r="B51" s="3">
        <v>3</v>
      </c>
    </row>
    <row r="52" spans="1:2" ht="15">
      <c r="A52" s="127" t="s">
        <v>3264</v>
      </c>
      <c r="B52" s="3">
        <v>5</v>
      </c>
    </row>
    <row r="53" spans="1:2" ht="15">
      <c r="A53" s="127" t="s">
        <v>3282</v>
      </c>
      <c r="B53" s="3">
        <v>6</v>
      </c>
    </row>
    <row r="54" spans="1:2" ht="15">
      <c r="A54" s="127" t="s">
        <v>3283</v>
      </c>
      <c r="B54" s="3">
        <v>4</v>
      </c>
    </row>
    <row r="55" spans="1:2" ht="15">
      <c r="A55" s="127" t="s">
        <v>3284</v>
      </c>
      <c r="B55" s="3">
        <v>9</v>
      </c>
    </row>
    <row r="56" spans="1:2" ht="15">
      <c r="A56" s="127" t="s">
        <v>3285</v>
      </c>
      <c r="B56" s="3">
        <v>2</v>
      </c>
    </row>
    <row r="57" spans="1:2" ht="15">
      <c r="A57" s="127" t="s">
        <v>3271</v>
      </c>
      <c r="B57" s="3">
        <v>2</v>
      </c>
    </row>
    <row r="58" spans="1:2" ht="15">
      <c r="A58" s="127" t="s">
        <v>3262</v>
      </c>
      <c r="B58" s="3">
        <v>1</v>
      </c>
    </row>
    <row r="59" spans="1:2" ht="15">
      <c r="A59" s="127" t="s">
        <v>3279</v>
      </c>
      <c r="B59" s="3">
        <v>1</v>
      </c>
    </row>
    <row r="60" spans="1:2" ht="15">
      <c r="A60" s="125" t="s">
        <v>3286</v>
      </c>
      <c r="B60" s="3"/>
    </row>
    <row r="61" spans="1:2" ht="15">
      <c r="A61" s="126" t="s">
        <v>3287</v>
      </c>
      <c r="B61" s="3"/>
    </row>
    <row r="62" spans="1:2" ht="15">
      <c r="A62" s="127" t="s">
        <v>3288</v>
      </c>
      <c r="B62" s="3">
        <v>1</v>
      </c>
    </row>
    <row r="63" spans="1:2" ht="15">
      <c r="A63" s="127" t="s">
        <v>3270</v>
      </c>
      <c r="B63" s="3">
        <v>2</v>
      </c>
    </row>
    <row r="64" spans="1:2" ht="15">
      <c r="A64" s="127" t="s">
        <v>3289</v>
      </c>
      <c r="B64" s="3">
        <v>1</v>
      </c>
    </row>
    <row r="65" spans="1:2" ht="15">
      <c r="A65" s="127" t="s">
        <v>3266</v>
      </c>
      <c r="B65" s="3">
        <v>2</v>
      </c>
    </row>
    <row r="66" spans="1:2" ht="15">
      <c r="A66" s="127" t="s">
        <v>3281</v>
      </c>
      <c r="B66" s="3">
        <v>3</v>
      </c>
    </row>
    <row r="67" spans="1:2" ht="15">
      <c r="A67" s="127" t="s">
        <v>3283</v>
      </c>
      <c r="B67" s="3">
        <v>1</v>
      </c>
    </row>
    <row r="68" spans="1:2" ht="15">
      <c r="A68" s="127" t="s">
        <v>3271</v>
      </c>
      <c r="B68" s="3">
        <v>2</v>
      </c>
    </row>
    <row r="69" spans="1:2" ht="15">
      <c r="A69" s="127" t="s">
        <v>3273</v>
      </c>
      <c r="B69" s="3">
        <v>2</v>
      </c>
    </row>
    <row r="70" spans="1:2" ht="15">
      <c r="A70" s="127" t="s">
        <v>3290</v>
      </c>
      <c r="B70" s="3">
        <v>1</v>
      </c>
    </row>
    <row r="71" spans="1:2" ht="15">
      <c r="A71" s="127" t="s">
        <v>3277</v>
      </c>
      <c r="B71" s="3">
        <v>2</v>
      </c>
    </row>
    <row r="72" spans="1:2" ht="15">
      <c r="A72" s="126" t="s">
        <v>3291</v>
      </c>
      <c r="B72" s="3"/>
    </row>
    <row r="73" spans="1:2" ht="15">
      <c r="A73" s="127" t="s">
        <v>3281</v>
      </c>
      <c r="B73" s="3">
        <v>3</v>
      </c>
    </row>
    <row r="74" spans="1:2" ht="15">
      <c r="A74" s="127" t="s">
        <v>3282</v>
      </c>
      <c r="B74" s="3">
        <v>1</v>
      </c>
    </row>
    <row r="75" spans="1:2" ht="15">
      <c r="A75" s="127" t="s">
        <v>3283</v>
      </c>
      <c r="B75" s="3">
        <v>1</v>
      </c>
    </row>
    <row r="76" spans="1:2" ht="15">
      <c r="A76" s="127" t="s">
        <v>3284</v>
      </c>
      <c r="B76" s="3">
        <v>1</v>
      </c>
    </row>
    <row r="77" spans="1:2" ht="15">
      <c r="A77" s="127" t="s">
        <v>3260</v>
      </c>
      <c r="B77" s="3">
        <v>5</v>
      </c>
    </row>
    <row r="78" spans="1:2" ht="15">
      <c r="A78" s="127" t="s">
        <v>3262</v>
      </c>
      <c r="B78" s="3">
        <v>3</v>
      </c>
    </row>
    <row r="79" spans="1:2" ht="15">
      <c r="A79" s="127" t="s">
        <v>3273</v>
      </c>
      <c r="B79" s="3">
        <v>5</v>
      </c>
    </row>
    <row r="80" spans="1:2" ht="15">
      <c r="A80" s="127" t="s">
        <v>3290</v>
      </c>
      <c r="B80" s="3">
        <v>2</v>
      </c>
    </row>
    <row r="81" spans="1:2" ht="15">
      <c r="A81" s="127" t="s">
        <v>3277</v>
      </c>
      <c r="B81" s="3">
        <v>2</v>
      </c>
    </row>
    <row r="82" spans="1:2" ht="15">
      <c r="A82" s="127" t="s">
        <v>3292</v>
      </c>
      <c r="B82" s="3">
        <v>1</v>
      </c>
    </row>
    <row r="83" spans="1:2" ht="15">
      <c r="A83" s="127" t="s">
        <v>3268</v>
      </c>
      <c r="B83" s="3">
        <v>4</v>
      </c>
    </row>
    <row r="84" spans="1:2" ht="15">
      <c r="A84" s="126" t="s">
        <v>3293</v>
      </c>
      <c r="B84" s="3"/>
    </row>
    <row r="85" spans="1:2" ht="15">
      <c r="A85" s="127" t="s">
        <v>3270</v>
      </c>
      <c r="B85" s="3">
        <v>1</v>
      </c>
    </row>
    <row r="86" spans="1:2" ht="15">
      <c r="A86" s="127" t="s">
        <v>3294</v>
      </c>
      <c r="B86" s="3">
        <v>3</v>
      </c>
    </row>
    <row r="87" spans="1:2" ht="15">
      <c r="A87" s="127" t="s">
        <v>3266</v>
      </c>
      <c r="B87" s="3">
        <v>6</v>
      </c>
    </row>
    <row r="88" spans="1:2" ht="15">
      <c r="A88" s="127" t="s">
        <v>3264</v>
      </c>
      <c r="B88" s="3">
        <v>1</v>
      </c>
    </row>
    <row r="89" spans="1:2" ht="15">
      <c r="A89" s="127" t="s">
        <v>3283</v>
      </c>
      <c r="B89" s="3">
        <v>4</v>
      </c>
    </row>
    <row r="90" spans="1:2" ht="15">
      <c r="A90" s="127" t="s">
        <v>3284</v>
      </c>
      <c r="B90" s="3">
        <v>3</v>
      </c>
    </row>
    <row r="91" spans="1:2" ht="15">
      <c r="A91" s="127" t="s">
        <v>3260</v>
      </c>
      <c r="B91" s="3">
        <v>14</v>
      </c>
    </row>
    <row r="92" spans="1:2" ht="15">
      <c r="A92" s="127" t="s">
        <v>3285</v>
      </c>
      <c r="B92" s="3">
        <v>4</v>
      </c>
    </row>
    <row r="93" spans="1:2" ht="15">
      <c r="A93" s="127" t="s">
        <v>3271</v>
      </c>
      <c r="B93" s="3">
        <v>5</v>
      </c>
    </row>
    <row r="94" spans="1:2" ht="15">
      <c r="A94" s="127" t="s">
        <v>3262</v>
      </c>
      <c r="B94" s="3">
        <v>3</v>
      </c>
    </row>
    <row r="95" spans="1:2" ht="15">
      <c r="A95" s="127" t="s">
        <v>3273</v>
      </c>
      <c r="B95" s="3">
        <v>11</v>
      </c>
    </row>
    <row r="96" spans="1:2" ht="15">
      <c r="A96" s="127" t="s">
        <v>3290</v>
      </c>
      <c r="B96" s="3">
        <v>1</v>
      </c>
    </row>
    <row r="97" spans="1:2" ht="15">
      <c r="A97" s="127" t="s">
        <v>3277</v>
      </c>
      <c r="B97" s="3">
        <v>1</v>
      </c>
    </row>
    <row r="98" spans="1:2" ht="15">
      <c r="A98" s="127" t="s">
        <v>3292</v>
      </c>
      <c r="B98" s="3">
        <v>19</v>
      </c>
    </row>
    <row r="99" spans="1:2" ht="15">
      <c r="A99" s="127" t="s">
        <v>3268</v>
      </c>
      <c r="B99" s="3">
        <v>1</v>
      </c>
    </row>
    <row r="100" spans="1:2" ht="15">
      <c r="A100" s="126" t="s">
        <v>3295</v>
      </c>
      <c r="B100" s="3"/>
    </row>
    <row r="101" spans="1:2" ht="15">
      <c r="A101" s="127" t="s">
        <v>3294</v>
      </c>
      <c r="B101" s="3">
        <v>4</v>
      </c>
    </row>
    <row r="102" spans="1:2" ht="15">
      <c r="A102" s="127" t="s">
        <v>3266</v>
      </c>
      <c r="B102" s="3">
        <v>2</v>
      </c>
    </row>
    <row r="103" spans="1:2" ht="15">
      <c r="A103" s="127" t="s">
        <v>3283</v>
      </c>
      <c r="B103" s="3">
        <v>2</v>
      </c>
    </row>
    <row r="104" spans="1:2" ht="15">
      <c r="A104" s="127" t="s">
        <v>3260</v>
      </c>
      <c r="B104" s="3">
        <v>1</v>
      </c>
    </row>
    <row r="105" spans="1:2" ht="15">
      <c r="A105" s="127" t="s">
        <v>3285</v>
      </c>
      <c r="B105" s="3">
        <v>2</v>
      </c>
    </row>
    <row r="106" spans="1:2" ht="15">
      <c r="A106" s="127" t="s">
        <v>3271</v>
      </c>
      <c r="B106" s="3">
        <v>3</v>
      </c>
    </row>
    <row r="107" spans="1:2" ht="15">
      <c r="A107" s="127" t="s">
        <v>3262</v>
      </c>
      <c r="B107" s="3">
        <v>4</v>
      </c>
    </row>
    <row r="108" spans="1:2" ht="15">
      <c r="A108" s="127" t="s">
        <v>3273</v>
      </c>
      <c r="B108" s="3">
        <v>3</v>
      </c>
    </row>
    <row r="109" spans="1:2" ht="15">
      <c r="A109" s="127" t="s">
        <v>3290</v>
      </c>
      <c r="B109" s="3">
        <v>1</v>
      </c>
    </row>
    <row r="110" spans="1:2" ht="15">
      <c r="A110" s="127" t="s">
        <v>3292</v>
      </c>
      <c r="B110" s="3">
        <v>10</v>
      </c>
    </row>
    <row r="111" spans="1:2" ht="15">
      <c r="A111" s="126" t="s">
        <v>3296</v>
      </c>
      <c r="B111" s="3"/>
    </row>
    <row r="112" spans="1:2" ht="15">
      <c r="A112" s="127" t="s">
        <v>3294</v>
      </c>
      <c r="B112" s="3">
        <v>1</v>
      </c>
    </row>
    <row r="113" spans="1:2" ht="15">
      <c r="A113" s="127" t="s">
        <v>3266</v>
      </c>
      <c r="B113" s="3">
        <v>4</v>
      </c>
    </row>
    <row r="114" spans="1:2" ht="15">
      <c r="A114" s="127" t="s">
        <v>3281</v>
      </c>
      <c r="B114" s="3">
        <v>4</v>
      </c>
    </row>
    <row r="115" spans="1:2" ht="15">
      <c r="A115" s="127" t="s">
        <v>3264</v>
      </c>
      <c r="B115" s="3">
        <v>1</v>
      </c>
    </row>
    <row r="116" spans="1:2" ht="15">
      <c r="A116" s="127" t="s">
        <v>3283</v>
      </c>
      <c r="B116" s="3">
        <v>2</v>
      </c>
    </row>
    <row r="117" spans="1:2" ht="15">
      <c r="A117" s="127" t="s">
        <v>3284</v>
      </c>
      <c r="B117" s="3">
        <v>2</v>
      </c>
    </row>
    <row r="118" spans="1:2" ht="15">
      <c r="A118" s="127" t="s">
        <v>3262</v>
      </c>
      <c r="B118" s="3">
        <v>2</v>
      </c>
    </row>
    <row r="119" spans="1:2" ht="15">
      <c r="A119" s="127" t="s">
        <v>3290</v>
      </c>
      <c r="B119" s="3">
        <v>3</v>
      </c>
    </row>
    <row r="120" spans="1:2" ht="15">
      <c r="A120" s="127" t="s">
        <v>3277</v>
      </c>
      <c r="B120" s="3">
        <v>7</v>
      </c>
    </row>
    <row r="121" spans="1:2" ht="15">
      <c r="A121" s="127" t="s">
        <v>3292</v>
      </c>
      <c r="B121" s="3">
        <v>1</v>
      </c>
    </row>
    <row r="122" spans="1:2" ht="15">
      <c r="A122" s="127" t="s">
        <v>3268</v>
      </c>
      <c r="B122" s="3">
        <v>1</v>
      </c>
    </row>
    <row r="123" spans="1:2" ht="15">
      <c r="A123" s="126" t="s">
        <v>3297</v>
      </c>
      <c r="B123" s="3"/>
    </row>
    <row r="124" spans="1:2" ht="15">
      <c r="A124" s="127" t="s">
        <v>3270</v>
      </c>
      <c r="B124" s="3">
        <v>1</v>
      </c>
    </row>
    <row r="125" spans="1:2" ht="15">
      <c r="A125" s="127" t="s">
        <v>3289</v>
      </c>
      <c r="B125" s="3">
        <v>2</v>
      </c>
    </row>
    <row r="126" spans="1:2" ht="15">
      <c r="A126" s="127" t="s">
        <v>3294</v>
      </c>
      <c r="B126" s="3">
        <v>1</v>
      </c>
    </row>
    <row r="127" spans="1:2" ht="15">
      <c r="A127" s="127" t="s">
        <v>3266</v>
      </c>
      <c r="B127" s="3">
        <v>3</v>
      </c>
    </row>
    <row r="128" spans="1:2" ht="15">
      <c r="A128" s="127" t="s">
        <v>3281</v>
      </c>
      <c r="B128" s="3">
        <v>11</v>
      </c>
    </row>
    <row r="129" spans="1:2" ht="15">
      <c r="A129" s="127" t="s">
        <v>3264</v>
      </c>
      <c r="B129" s="3">
        <v>5</v>
      </c>
    </row>
    <row r="130" spans="1:2" ht="15">
      <c r="A130" s="127" t="s">
        <v>3282</v>
      </c>
      <c r="B130" s="3">
        <v>2</v>
      </c>
    </row>
    <row r="131" spans="1:2" ht="15">
      <c r="A131" s="127" t="s">
        <v>3283</v>
      </c>
      <c r="B131" s="3">
        <v>1</v>
      </c>
    </row>
    <row r="132" spans="1:2" ht="15">
      <c r="A132" s="127" t="s">
        <v>3284</v>
      </c>
      <c r="B132" s="3">
        <v>2</v>
      </c>
    </row>
    <row r="133" spans="1:2" ht="15">
      <c r="A133" s="127" t="s">
        <v>3260</v>
      </c>
      <c r="B133" s="3">
        <v>6</v>
      </c>
    </row>
    <row r="134" spans="1:2" ht="15">
      <c r="A134" s="127" t="s">
        <v>3285</v>
      </c>
      <c r="B134" s="3">
        <v>5</v>
      </c>
    </row>
    <row r="135" spans="1:2" ht="15">
      <c r="A135" s="127" t="s">
        <v>3290</v>
      </c>
      <c r="B135" s="3">
        <v>1</v>
      </c>
    </row>
    <row r="136" spans="1:2" ht="15">
      <c r="A136" s="127" t="s">
        <v>3268</v>
      </c>
      <c r="B136" s="3">
        <v>2</v>
      </c>
    </row>
    <row r="137" spans="1:2" ht="15">
      <c r="A137" s="126" t="s">
        <v>3298</v>
      </c>
      <c r="B137" s="3"/>
    </row>
    <row r="138" spans="1:2" ht="15">
      <c r="A138" s="127" t="s">
        <v>3299</v>
      </c>
      <c r="B138" s="3">
        <v>1</v>
      </c>
    </row>
    <row r="139" spans="1:2" ht="15">
      <c r="A139" s="127" t="s">
        <v>3270</v>
      </c>
      <c r="B139" s="3">
        <v>1</v>
      </c>
    </row>
    <row r="140" spans="1:2" ht="15">
      <c r="A140" s="127" t="s">
        <v>3264</v>
      </c>
      <c r="B140" s="3">
        <v>3</v>
      </c>
    </row>
    <row r="141" spans="1:2" ht="15">
      <c r="A141" s="127" t="s">
        <v>3282</v>
      </c>
      <c r="B141" s="3">
        <v>2</v>
      </c>
    </row>
    <row r="142" spans="1:2" ht="15">
      <c r="A142" s="127" t="s">
        <v>3283</v>
      </c>
      <c r="B142" s="3">
        <v>4</v>
      </c>
    </row>
    <row r="143" spans="1:2" ht="15">
      <c r="A143" s="127" t="s">
        <v>3284</v>
      </c>
      <c r="B143" s="3">
        <v>3</v>
      </c>
    </row>
    <row r="144" spans="1:2" ht="15">
      <c r="A144" s="127" t="s">
        <v>3271</v>
      </c>
      <c r="B144" s="3">
        <v>4</v>
      </c>
    </row>
    <row r="145" spans="1:2" ht="15">
      <c r="A145" s="127" t="s">
        <v>3290</v>
      </c>
      <c r="B145" s="3">
        <v>1</v>
      </c>
    </row>
    <row r="146" spans="1:2" ht="15">
      <c r="A146" s="127" t="s">
        <v>3277</v>
      </c>
      <c r="B146" s="3">
        <v>2</v>
      </c>
    </row>
    <row r="147" spans="1:2" ht="15">
      <c r="A147" s="126" t="s">
        <v>3300</v>
      </c>
      <c r="B147" s="3"/>
    </row>
    <row r="148" spans="1:2" ht="15">
      <c r="A148" s="127" t="s">
        <v>3266</v>
      </c>
      <c r="B148" s="3">
        <v>1</v>
      </c>
    </row>
    <row r="149" spans="1:2" ht="15">
      <c r="A149" s="127" t="s">
        <v>3281</v>
      </c>
      <c r="B149" s="3">
        <v>1</v>
      </c>
    </row>
    <row r="150" spans="1:2" ht="15">
      <c r="A150" s="127" t="s">
        <v>3282</v>
      </c>
      <c r="B150" s="3">
        <v>8</v>
      </c>
    </row>
    <row r="151" spans="1:2" ht="15">
      <c r="A151" s="127" t="s">
        <v>3260</v>
      </c>
      <c r="B151" s="3">
        <v>1</v>
      </c>
    </row>
    <row r="152" spans="1:2" ht="15">
      <c r="A152" s="127" t="s">
        <v>3285</v>
      </c>
      <c r="B152" s="3">
        <v>7</v>
      </c>
    </row>
    <row r="153" spans="1:2" ht="15">
      <c r="A153" s="127" t="s">
        <v>3271</v>
      </c>
      <c r="B153" s="3">
        <v>15</v>
      </c>
    </row>
    <row r="154" spans="1:2" ht="15">
      <c r="A154" s="127" t="s">
        <v>3262</v>
      </c>
      <c r="B154" s="3">
        <v>6</v>
      </c>
    </row>
    <row r="155" spans="1:2" ht="15">
      <c r="A155" s="127" t="s">
        <v>3277</v>
      </c>
      <c r="B155" s="3">
        <v>1</v>
      </c>
    </row>
    <row r="156" spans="1:2" ht="15">
      <c r="A156" s="127" t="s">
        <v>3292</v>
      </c>
      <c r="B156" s="3">
        <v>1</v>
      </c>
    </row>
    <row r="157" spans="1:2" ht="15">
      <c r="A157" s="126" t="s">
        <v>3301</v>
      </c>
      <c r="B157" s="3"/>
    </row>
    <row r="158" spans="1:2" ht="15">
      <c r="A158" s="127" t="s">
        <v>3299</v>
      </c>
      <c r="B158" s="3">
        <v>1</v>
      </c>
    </row>
    <row r="159" spans="1:2" ht="15">
      <c r="A159" s="127" t="s">
        <v>3270</v>
      </c>
      <c r="B159" s="3">
        <v>1</v>
      </c>
    </row>
    <row r="160" spans="1:2" ht="15">
      <c r="A160" s="127" t="s">
        <v>3289</v>
      </c>
      <c r="B160" s="3">
        <v>1</v>
      </c>
    </row>
    <row r="161" spans="1:2" ht="15">
      <c r="A161" s="127" t="s">
        <v>3294</v>
      </c>
      <c r="B161" s="3">
        <v>3</v>
      </c>
    </row>
    <row r="162" spans="1:2" ht="15">
      <c r="A162" s="127" t="s">
        <v>3281</v>
      </c>
      <c r="B162" s="3">
        <v>1</v>
      </c>
    </row>
    <row r="163" spans="1:2" ht="15">
      <c r="A163" s="127" t="s">
        <v>3264</v>
      </c>
      <c r="B163" s="3">
        <v>1</v>
      </c>
    </row>
    <row r="164" spans="1:2" ht="15">
      <c r="A164" s="127" t="s">
        <v>3284</v>
      </c>
      <c r="B164" s="3">
        <v>2</v>
      </c>
    </row>
    <row r="165" spans="1:2" ht="15">
      <c r="A165" s="127" t="s">
        <v>3285</v>
      </c>
      <c r="B165" s="3">
        <v>1</v>
      </c>
    </row>
    <row r="166" spans="1:2" ht="15">
      <c r="A166" s="127" t="s">
        <v>3271</v>
      </c>
      <c r="B166" s="3">
        <v>1</v>
      </c>
    </row>
    <row r="167" spans="1:2" ht="15">
      <c r="A167" s="127" t="s">
        <v>3290</v>
      </c>
      <c r="B167" s="3">
        <v>1</v>
      </c>
    </row>
    <row r="168" spans="1:2" ht="15">
      <c r="A168" s="127" t="s">
        <v>3268</v>
      </c>
      <c r="B168" s="3">
        <v>1</v>
      </c>
    </row>
    <row r="169" spans="1:2" ht="15">
      <c r="A169" s="126" t="s">
        <v>3302</v>
      </c>
      <c r="B169" s="3"/>
    </row>
    <row r="170" spans="1:2" ht="15">
      <c r="A170" s="127" t="s">
        <v>3303</v>
      </c>
      <c r="B170" s="3">
        <v>1</v>
      </c>
    </row>
    <row r="171" spans="1:2" ht="15">
      <c r="A171" s="127" t="s">
        <v>3288</v>
      </c>
      <c r="B171" s="3">
        <v>4</v>
      </c>
    </row>
    <row r="172" spans="1:2" ht="15">
      <c r="A172" s="127" t="s">
        <v>3294</v>
      </c>
      <c r="B172" s="3">
        <v>1</v>
      </c>
    </row>
    <row r="173" spans="1:2" ht="15">
      <c r="A173" s="127" t="s">
        <v>3281</v>
      </c>
      <c r="B173" s="3">
        <v>4</v>
      </c>
    </row>
    <row r="174" spans="1:2" ht="15">
      <c r="A174" s="127" t="s">
        <v>3283</v>
      </c>
      <c r="B174" s="3">
        <v>4</v>
      </c>
    </row>
    <row r="175" spans="1:2" ht="15">
      <c r="A175" s="127" t="s">
        <v>3271</v>
      </c>
      <c r="B175" s="3">
        <v>1</v>
      </c>
    </row>
    <row r="176" spans="1:2" ht="15">
      <c r="A176" s="127" t="s">
        <v>3262</v>
      </c>
      <c r="B176" s="3">
        <v>1</v>
      </c>
    </row>
    <row r="177" spans="1:2" ht="15">
      <c r="A177" s="127" t="s">
        <v>3268</v>
      </c>
      <c r="B177" s="3">
        <v>1</v>
      </c>
    </row>
    <row r="178" spans="1:2" ht="15">
      <c r="A178" s="126" t="s">
        <v>3304</v>
      </c>
      <c r="B178" s="3"/>
    </row>
    <row r="179" spans="1:2" ht="15">
      <c r="A179" s="127" t="s">
        <v>3299</v>
      </c>
      <c r="B179" s="3">
        <v>1</v>
      </c>
    </row>
    <row r="180" spans="1:2" ht="15">
      <c r="A180" s="127" t="s">
        <v>3294</v>
      </c>
      <c r="B180" s="3">
        <v>1</v>
      </c>
    </row>
    <row r="181" spans="1:2" ht="15">
      <c r="A181" s="127" t="s">
        <v>3266</v>
      </c>
      <c r="B181" s="3">
        <v>1</v>
      </c>
    </row>
    <row r="182" spans="1:2" ht="15">
      <c r="A182" s="127" t="s">
        <v>3281</v>
      </c>
      <c r="B182" s="3">
        <v>1</v>
      </c>
    </row>
    <row r="183" spans="1:2" ht="15">
      <c r="A183" s="127" t="s">
        <v>3264</v>
      </c>
      <c r="B183" s="3">
        <v>1</v>
      </c>
    </row>
    <row r="184" spans="1:2" ht="15">
      <c r="A184" s="127" t="s">
        <v>3282</v>
      </c>
      <c r="B184" s="3">
        <v>2</v>
      </c>
    </row>
    <row r="185" spans="1:2" ht="15">
      <c r="A185" s="127" t="s">
        <v>3283</v>
      </c>
      <c r="B185" s="3">
        <v>1</v>
      </c>
    </row>
    <row r="186" spans="1:2" ht="15">
      <c r="A186" s="127" t="s">
        <v>3284</v>
      </c>
      <c r="B186" s="3">
        <v>5</v>
      </c>
    </row>
    <row r="187" spans="1:2" ht="15">
      <c r="A187" s="127" t="s">
        <v>3260</v>
      </c>
      <c r="B187" s="3">
        <v>2</v>
      </c>
    </row>
    <row r="188" spans="1:2" ht="15">
      <c r="A188" s="127" t="s">
        <v>3285</v>
      </c>
      <c r="B188" s="3">
        <v>2</v>
      </c>
    </row>
    <row r="189" spans="1:2" ht="15">
      <c r="A189" s="127" t="s">
        <v>3271</v>
      </c>
      <c r="B189" s="3">
        <v>2</v>
      </c>
    </row>
    <row r="190" spans="1:2" ht="15">
      <c r="A190" s="127" t="s">
        <v>3262</v>
      </c>
      <c r="B190" s="3">
        <v>2</v>
      </c>
    </row>
    <row r="191" spans="1:2" ht="15">
      <c r="A191" s="127" t="s">
        <v>3273</v>
      </c>
      <c r="B191" s="3">
        <v>1</v>
      </c>
    </row>
    <row r="192" spans="1:2" ht="15">
      <c r="A192" s="127" t="s">
        <v>3292</v>
      </c>
      <c r="B192" s="3">
        <v>1</v>
      </c>
    </row>
    <row r="193" spans="1:2" ht="15">
      <c r="A193" s="126" t="s">
        <v>3305</v>
      </c>
      <c r="B193" s="3"/>
    </row>
    <row r="194" spans="1:2" ht="15">
      <c r="A194" s="127" t="s">
        <v>3264</v>
      </c>
      <c r="B194" s="3">
        <v>2</v>
      </c>
    </row>
    <row r="195" spans="1:2" ht="15">
      <c r="A195" s="127" t="s">
        <v>3284</v>
      </c>
      <c r="B195" s="3">
        <v>1</v>
      </c>
    </row>
    <row r="196" spans="1:2" ht="15">
      <c r="A196" s="127" t="s">
        <v>3260</v>
      </c>
      <c r="B196" s="3">
        <v>1</v>
      </c>
    </row>
    <row r="197" spans="1:2" ht="15">
      <c r="A197" s="127" t="s">
        <v>3285</v>
      </c>
      <c r="B197" s="3">
        <v>1</v>
      </c>
    </row>
    <row r="198" spans="1:2" ht="15">
      <c r="A198" s="127" t="s">
        <v>3273</v>
      </c>
      <c r="B198" s="3">
        <v>3</v>
      </c>
    </row>
    <row r="199" spans="1:2" ht="15">
      <c r="A199" s="126" t="s">
        <v>3306</v>
      </c>
      <c r="B199" s="3"/>
    </row>
    <row r="200" spans="1:2" ht="15">
      <c r="A200" s="127" t="s">
        <v>3289</v>
      </c>
      <c r="B200" s="3">
        <v>1</v>
      </c>
    </row>
    <row r="201" spans="1:2" ht="15">
      <c r="A201" s="127" t="s">
        <v>3264</v>
      </c>
      <c r="B201" s="3">
        <v>1</v>
      </c>
    </row>
    <row r="202" spans="1:2" ht="15">
      <c r="A202" s="127" t="s">
        <v>3282</v>
      </c>
      <c r="B202" s="3">
        <v>6</v>
      </c>
    </row>
    <row r="203" spans="1:2" ht="15">
      <c r="A203" s="127" t="s">
        <v>3271</v>
      </c>
      <c r="B203" s="3">
        <v>1</v>
      </c>
    </row>
    <row r="204" spans="1:2" ht="15">
      <c r="A204" s="127" t="s">
        <v>3262</v>
      </c>
      <c r="B204" s="3">
        <v>1</v>
      </c>
    </row>
    <row r="205" spans="1:2" ht="15">
      <c r="A205" s="127" t="s">
        <v>3273</v>
      </c>
      <c r="B205" s="3">
        <v>1</v>
      </c>
    </row>
    <row r="206" spans="1:2" ht="15">
      <c r="A206" s="127" t="s">
        <v>3290</v>
      </c>
      <c r="B206" s="3">
        <v>3</v>
      </c>
    </row>
    <row r="207" spans="1:2" ht="15">
      <c r="A207" s="127" t="s">
        <v>3279</v>
      </c>
      <c r="B207" s="3">
        <v>1</v>
      </c>
    </row>
    <row r="208" spans="1:2" ht="15">
      <c r="A208" s="124" t="s">
        <v>3256</v>
      </c>
      <c r="B208" s="3">
        <v>408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18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5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1938</v>
      </c>
      <c r="AE2" s="13" t="s">
        <v>1939</v>
      </c>
      <c r="AF2" s="13" t="s">
        <v>1940</v>
      </c>
      <c r="AG2" s="13" t="s">
        <v>1941</v>
      </c>
      <c r="AH2" s="13" t="s">
        <v>1942</v>
      </c>
      <c r="AI2" s="13" t="s">
        <v>1943</v>
      </c>
      <c r="AJ2" s="13" t="s">
        <v>1944</v>
      </c>
      <c r="AK2" s="13" t="s">
        <v>1945</v>
      </c>
      <c r="AL2" s="13" t="s">
        <v>1946</v>
      </c>
      <c r="AM2" s="13" t="s">
        <v>1947</v>
      </c>
      <c r="AN2" s="13" t="s">
        <v>1948</v>
      </c>
      <c r="AO2" s="13" t="s">
        <v>1949</v>
      </c>
      <c r="AP2" s="13" t="s">
        <v>1950</v>
      </c>
      <c r="AQ2" s="13" t="s">
        <v>1951</v>
      </c>
      <c r="AR2" s="13" t="s">
        <v>1952</v>
      </c>
      <c r="AS2" s="13" t="s">
        <v>192</v>
      </c>
      <c r="AT2" s="13" t="s">
        <v>1953</v>
      </c>
      <c r="AU2" s="13" t="s">
        <v>1954</v>
      </c>
      <c r="AV2" s="13" t="s">
        <v>1955</v>
      </c>
      <c r="AW2" s="13" t="s">
        <v>1956</v>
      </c>
      <c r="AX2" s="13" t="s">
        <v>1957</v>
      </c>
      <c r="AY2" s="13" t="s">
        <v>1958</v>
      </c>
      <c r="AZ2" s="13" t="s">
        <v>3238</v>
      </c>
      <c r="BA2" s="3"/>
      <c r="BB2" s="3"/>
    </row>
    <row r="3" spans="1:54" ht="15" customHeight="1">
      <c r="A3" s="66" t="s">
        <v>212</v>
      </c>
      <c r="B3" s="67"/>
      <c r="C3" s="67"/>
      <c r="D3" s="68">
        <v>166.71850931842474</v>
      </c>
      <c r="E3" s="70"/>
      <c r="F3" s="104" t="s">
        <v>986</v>
      </c>
      <c r="G3" s="67"/>
      <c r="H3" s="71" t="s">
        <v>212</v>
      </c>
      <c r="I3" s="72"/>
      <c r="J3" s="72"/>
      <c r="K3" s="71" t="s">
        <v>2988</v>
      </c>
      <c r="L3" s="75"/>
      <c r="M3" s="76">
        <v>5937.8994140625</v>
      </c>
      <c r="N3" s="76">
        <v>4170.947265625</v>
      </c>
      <c r="O3" s="77"/>
      <c r="P3" s="78"/>
      <c r="Q3" s="78"/>
      <c r="R3" s="48"/>
      <c r="S3" s="48"/>
      <c r="T3" s="48"/>
      <c r="U3" s="48"/>
      <c r="V3" s="49"/>
      <c r="W3" s="49"/>
      <c r="X3" s="50"/>
      <c r="Y3" s="49"/>
      <c r="Z3" s="49"/>
      <c r="AA3" s="73">
        <v>3</v>
      </c>
      <c r="AB3" s="73"/>
      <c r="AC3" s="74"/>
      <c r="AD3" s="80" t="s">
        <v>1959</v>
      </c>
      <c r="AE3" s="80">
        <v>2633</v>
      </c>
      <c r="AF3" s="80">
        <v>3385</v>
      </c>
      <c r="AG3" s="80">
        <v>11626</v>
      </c>
      <c r="AH3" s="80">
        <v>15108</v>
      </c>
      <c r="AI3" s="80"/>
      <c r="AJ3" s="80" t="s">
        <v>2138</v>
      </c>
      <c r="AK3" s="80" t="s">
        <v>2311</v>
      </c>
      <c r="AL3" s="84" t="s">
        <v>2437</v>
      </c>
      <c r="AM3" s="80"/>
      <c r="AN3" s="82">
        <v>39654.57077546296</v>
      </c>
      <c r="AO3" s="84" t="s">
        <v>2563</v>
      </c>
      <c r="AP3" s="80" t="b">
        <v>0</v>
      </c>
      <c r="AQ3" s="80" t="b">
        <v>0</v>
      </c>
      <c r="AR3" s="80" t="b">
        <v>1</v>
      </c>
      <c r="AS3" s="80"/>
      <c r="AT3" s="80">
        <v>168</v>
      </c>
      <c r="AU3" s="84" t="s">
        <v>2723</v>
      </c>
      <c r="AV3" s="80" t="b">
        <v>0</v>
      </c>
      <c r="AW3" s="80" t="s">
        <v>2803</v>
      </c>
      <c r="AX3" s="84" t="s">
        <v>2804</v>
      </c>
      <c r="AY3" s="80" t="s">
        <v>66</v>
      </c>
      <c r="AZ3" s="80" t="str">
        <f>REPLACE(INDEX(GroupVertices[Group],MATCH(Vertices[[#This Row],[Vertex]],GroupVertices[Vertex],0)),1,1,"")</f>
        <v>5</v>
      </c>
      <c r="BA3" s="3"/>
      <c r="BB3" s="3"/>
    </row>
    <row r="4" spans="1:57" ht="15">
      <c r="A4" s="66" t="s">
        <v>338</v>
      </c>
      <c r="B4" s="67"/>
      <c r="C4" s="67"/>
      <c r="D4" s="68">
        <v>167.10078949383822</v>
      </c>
      <c r="E4" s="70"/>
      <c r="F4" s="104" t="s">
        <v>2741</v>
      </c>
      <c r="G4" s="67"/>
      <c r="H4" s="71" t="s">
        <v>338</v>
      </c>
      <c r="I4" s="72"/>
      <c r="J4" s="72"/>
      <c r="K4" s="71" t="s">
        <v>2989</v>
      </c>
      <c r="L4" s="75"/>
      <c r="M4" s="76">
        <v>5920.34716796875</v>
      </c>
      <c r="N4" s="76">
        <v>5575.9130859375</v>
      </c>
      <c r="O4" s="77"/>
      <c r="P4" s="78"/>
      <c r="Q4" s="78"/>
      <c r="R4" s="88"/>
      <c r="S4" s="88"/>
      <c r="T4" s="88"/>
      <c r="U4" s="88"/>
      <c r="V4" s="50"/>
      <c r="W4" s="50"/>
      <c r="X4" s="50"/>
      <c r="Y4" s="50"/>
      <c r="Z4" s="49"/>
      <c r="AA4" s="73">
        <v>4</v>
      </c>
      <c r="AB4" s="73"/>
      <c r="AC4" s="74"/>
      <c r="AD4" s="80" t="s">
        <v>1960</v>
      </c>
      <c r="AE4" s="80">
        <v>1398</v>
      </c>
      <c r="AF4" s="80">
        <v>3659</v>
      </c>
      <c r="AG4" s="80">
        <v>16130</v>
      </c>
      <c r="AH4" s="80">
        <v>11071</v>
      </c>
      <c r="AI4" s="80"/>
      <c r="AJ4" s="80" t="s">
        <v>2139</v>
      </c>
      <c r="AK4" s="80" t="s">
        <v>2312</v>
      </c>
      <c r="AL4" s="84" t="s">
        <v>2438</v>
      </c>
      <c r="AM4" s="80"/>
      <c r="AN4" s="82">
        <v>42398.71196759259</v>
      </c>
      <c r="AO4" s="84" t="s">
        <v>2564</v>
      </c>
      <c r="AP4" s="80" t="b">
        <v>0</v>
      </c>
      <c r="AQ4" s="80" t="b">
        <v>0</v>
      </c>
      <c r="AR4" s="80" t="b">
        <v>0</v>
      </c>
      <c r="AS4" s="80"/>
      <c r="AT4" s="80">
        <v>43</v>
      </c>
      <c r="AU4" s="84" t="s">
        <v>2724</v>
      </c>
      <c r="AV4" s="80" t="b">
        <v>0</v>
      </c>
      <c r="AW4" s="80" t="s">
        <v>2803</v>
      </c>
      <c r="AX4" s="84" t="s">
        <v>2805</v>
      </c>
      <c r="AY4" s="80" t="s">
        <v>65</v>
      </c>
      <c r="AZ4" s="80" t="str">
        <f>REPLACE(INDEX(GroupVertices[Group],MATCH(Vertices[[#This Row],[Vertex]],GroupVertices[Vertex],0)),1,1,"")</f>
        <v>5</v>
      </c>
      <c r="BA4" s="2"/>
      <c r="BB4" s="3"/>
      <c r="BC4" s="3"/>
      <c r="BD4" s="3"/>
      <c r="BE4" s="3"/>
    </row>
    <row r="5" spans="1:57" ht="15">
      <c r="A5" s="66" t="s">
        <v>339</v>
      </c>
      <c r="B5" s="67"/>
      <c r="C5" s="67"/>
      <c r="D5" s="68">
        <v>162.97941855160678</v>
      </c>
      <c r="E5" s="70"/>
      <c r="F5" s="104" t="s">
        <v>2742</v>
      </c>
      <c r="G5" s="67"/>
      <c r="H5" s="71" t="s">
        <v>339</v>
      </c>
      <c r="I5" s="72"/>
      <c r="J5" s="72"/>
      <c r="K5" s="71" t="s">
        <v>2990</v>
      </c>
      <c r="L5" s="75"/>
      <c r="M5" s="76">
        <v>6597.431640625</v>
      </c>
      <c r="N5" s="76">
        <v>3453.724609375</v>
      </c>
      <c r="O5" s="77"/>
      <c r="P5" s="78"/>
      <c r="Q5" s="78"/>
      <c r="R5" s="88"/>
      <c r="S5" s="88"/>
      <c r="T5" s="88"/>
      <c r="U5" s="88"/>
      <c r="V5" s="50"/>
      <c r="W5" s="50"/>
      <c r="X5" s="50"/>
      <c r="Y5" s="50"/>
      <c r="Z5" s="49"/>
      <c r="AA5" s="73">
        <v>5</v>
      </c>
      <c r="AB5" s="73"/>
      <c r="AC5" s="74"/>
      <c r="AD5" s="80" t="s">
        <v>1961</v>
      </c>
      <c r="AE5" s="80">
        <v>891</v>
      </c>
      <c r="AF5" s="80">
        <v>705</v>
      </c>
      <c r="AG5" s="80">
        <v>4332</v>
      </c>
      <c r="AH5" s="80">
        <v>1742</v>
      </c>
      <c r="AI5" s="80"/>
      <c r="AJ5" s="80" t="s">
        <v>2140</v>
      </c>
      <c r="AK5" s="80" t="s">
        <v>2313</v>
      </c>
      <c r="AL5" s="80"/>
      <c r="AM5" s="80"/>
      <c r="AN5" s="82">
        <v>41947.53365740741</v>
      </c>
      <c r="AO5" s="84" t="s">
        <v>2565</v>
      </c>
      <c r="AP5" s="80" t="b">
        <v>0</v>
      </c>
      <c r="AQ5" s="80" t="b">
        <v>0</v>
      </c>
      <c r="AR5" s="80" t="b">
        <v>1</v>
      </c>
      <c r="AS5" s="80"/>
      <c r="AT5" s="80">
        <v>62</v>
      </c>
      <c r="AU5" s="84" t="s">
        <v>2725</v>
      </c>
      <c r="AV5" s="80" t="b">
        <v>0</v>
      </c>
      <c r="AW5" s="80" t="s">
        <v>2803</v>
      </c>
      <c r="AX5" s="84" t="s">
        <v>2806</v>
      </c>
      <c r="AY5" s="80" t="s">
        <v>65</v>
      </c>
      <c r="AZ5" s="80" t="str">
        <f>REPLACE(INDEX(GroupVertices[Group],MATCH(Vertices[[#This Row],[Vertex]],GroupVertices[Vertex],0)),1,1,"")</f>
        <v>5</v>
      </c>
      <c r="BA5" s="2"/>
      <c r="BB5" s="3"/>
      <c r="BC5" s="3"/>
      <c r="BD5" s="3"/>
      <c r="BE5" s="3"/>
    </row>
    <row r="6" spans="1:57" ht="15">
      <c r="A6" s="66" t="s">
        <v>340</v>
      </c>
      <c r="B6" s="67"/>
      <c r="C6" s="67"/>
      <c r="D6" s="68">
        <v>164.17230012087148</v>
      </c>
      <c r="E6" s="70"/>
      <c r="F6" s="104" t="s">
        <v>2743</v>
      </c>
      <c r="G6" s="67"/>
      <c r="H6" s="71" t="s">
        <v>340</v>
      </c>
      <c r="I6" s="72"/>
      <c r="J6" s="72"/>
      <c r="K6" s="71" t="s">
        <v>2991</v>
      </c>
      <c r="L6" s="75"/>
      <c r="M6" s="76">
        <v>6666</v>
      </c>
      <c r="N6" s="76">
        <v>4429.431640625</v>
      </c>
      <c r="O6" s="77"/>
      <c r="P6" s="78"/>
      <c r="Q6" s="78"/>
      <c r="R6" s="88"/>
      <c r="S6" s="88"/>
      <c r="T6" s="88"/>
      <c r="U6" s="88"/>
      <c r="V6" s="50"/>
      <c r="W6" s="50"/>
      <c r="X6" s="50"/>
      <c r="Y6" s="50"/>
      <c r="Z6" s="49"/>
      <c r="AA6" s="73">
        <v>6</v>
      </c>
      <c r="AB6" s="73"/>
      <c r="AC6" s="74"/>
      <c r="AD6" s="80" t="s">
        <v>1962</v>
      </c>
      <c r="AE6" s="80">
        <v>1431</v>
      </c>
      <c r="AF6" s="80">
        <v>1560</v>
      </c>
      <c r="AG6" s="80">
        <v>7168</v>
      </c>
      <c r="AH6" s="80">
        <v>5353</v>
      </c>
      <c r="AI6" s="80"/>
      <c r="AJ6" s="80" t="s">
        <v>2141</v>
      </c>
      <c r="AK6" s="80" t="s">
        <v>2314</v>
      </c>
      <c r="AL6" s="80"/>
      <c r="AM6" s="80"/>
      <c r="AN6" s="82">
        <v>39873.66135416667</v>
      </c>
      <c r="AO6" s="84" t="s">
        <v>2566</v>
      </c>
      <c r="AP6" s="80" t="b">
        <v>0</v>
      </c>
      <c r="AQ6" s="80" t="b">
        <v>0</v>
      </c>
      <c r="AR6" s="80" t="b">
        <v>1</v>
      </c>
      <c r="AS6" s="80"/>
      <c r="AT6" s="80">
        <v>64</v>
      </c>
      <c r="AU6" s="84" t="s">
        <v>2726</v>
      </c>
      <c r="AV6" s="80" t="b">
        <v>0</v>
      </c>
      <c r="AW6" s="80" t="s">
        <v>2803</v>
      </c>
      <c r="AX6" s="84" t="s">
        <v>2807</v>
      </c>
      <c r="AY6" s="80" t="s">
        <v>65</v>
      </c>
      <c r="AZ6" s="80" t="str">
        <f>REPLACE(INDEX(GroupVertices[Group],MATCH(Vertices[[#This Row],[Vertex]],GroupVertices[Vertex],0)),1,1,"")</f>
        <v>5</v>
      </c>
      <c r="BA6" s="2"/>
      <c r="BB6" s="3"/>
      <c r="BC6" s="3"/>
      <c r="BD6" s="3"/>
      <c r="BE6" s="3"/>
    </row>
    <row r="7" spans="1:57" ht="15">
      <c r="A7" s="66" t="s">
        <v>341</v>
      </c>
      <c r="B7" s="67"/>
      <c r="C7" s="67"/>
      <c r="D7" s="68">
        <v>183.22492083417967</v>
      </c>
      <c r="E7" s="70"/>
      <c r="F7" s="104" t="s">
        <v>2744</v>
      </c>
      <c r="G7" s="67"/>
      <c r="H7" s="71" t="s">
        <v>341</v>
      </c>
      <c r="I7" s="72"/>
      <c r="J7" s="72"/>
      <c r="K7" s="71" t="s">
        <v>2992</v>
      </c>
      <c r="L7" s="75"/>
      <c r="M7" s="76">
        <v>5445.3203125</v>
      </c>
      <c r="N7" s="76">
        <v>5219.79541015625</v>
      </c>
      <c r="O7" s="77"/>
      <c r="P7" s="78"/>
      <c r="Q7" s="78"/>
      <c r="R7" s="88"/>
      <c r="S7" s="88"/>
      <c r="T7" s="88"/>
      <c r="U7" s="88"/>
      <c r="V7" s="50"/>
      <c r="W7" s="50"/>
      <c r="X7" s="50"/>
      <c r="Y7" s="50"/>
      <c r="Z7" s="49"/>
      <c r="AA7" s="73">
        <v>7</v>
      </c>
      <c r="AB7" s="73"/>
      <c r="AC7" s="74"/>
      <c r="AD7" s="80" t="s">
        <v>1963</v>
      </c>
      <c r="AE7" s="80">
        <v>420</v>
      </c>
      <c r="AF7" s="80">
        <v>15216</v>
      </c>
      <c r="AG7" s="80">
        <v>35185</v>
      </c>
      <c r="AH7" s="80">
        <v>1427</v>
      </c>
      <c r="AI7" s="80"/>
      <c r="AJ7" s="80" t="s">
        <v>2142</v>
      </c>
      <c r="AK7" s="80" t="s">
        <v>2315</v>
      </c>
      <c r="AL7" s="80"/>
      <c r="AM7" s="80"/>
      <c r="AN7" s="82">
        <v>39847.83810185185</v>
      </c>
      <c r="AO7" s="84" t="s">
        <v>2567</v>
      </c>
      <c r="AP7" s="80" t="b">
        <v>0</v>
      </c>
      <c r="AQ7" s="80" t="b">
        <v>0</v>
      </c>
      <c r="AR7" s="80" t="b">
        <v>0</v>
      </c>
      <c r="AS7" s="80"/>
      <c r="AT7" s="80">
        <v>522</v>
      </c>
      <c r="AU7" s="84" t="s">
        <v>2727</v>
      </c>
      <c r="AV7" s="80" t="b">
        <v>0</v>
      </c>
      <c r="AW7" s="80" t="s">
        <v>2803</v>
      </c>
      <c r="AX7" s="84" t="s">
        <v>2808</v>
      </c>
      <c r="AY7" s="80" t="s">
        <v>65</v>
      </c>
      <c r="AZ7" s="80" t="str">
        <f>REPLACE(INDEX(GroupVertices[Group],MATCH(Vertices[[#This Row],[Vertex]],GroupVertices[Vertex],0)),1,1,"")</f>
        <v>5</v>
      </c>
      <c r="BA7" s="2"/>
      <c r="BB7" s="3"/>
      <c r="BC7" s="3"/>
      <c r="BD7" s="3"/>
      <c r="BE7" s="3"/>
    </row>
    <row r="8" spans="1:57" ht="15">
      <c r="A8" s="66" t="s">
        <v>342</v>
      </c>
      <c r="B8" s="67"/>
      <c r="C8" s="67"/>
      <c r="D8" s="68">
        <v>165.711187104379</v>
      </c>
      <c r="E8" s="70"/>
      <c r="F8" s="104" t="s">
        <v>2745</v>
      </c>
      <c r="G8" s="67"/>
      <c r="H8" s="71" t="s">
        <v>342</v>
      </c>
      <c r="I8" s="72"/>
      <c r="J8" s="72"/>
      <c r="K8" s="71" t="s">
        <v>2993</v>
      </c>
      <c r="L8" s="75"/>
      <c r="M8" s="76">
        <v>6403.72314453125</v>
      </c>
      <c r="N8" s="76">
        <v>5263.48779296875</v>
      </c>
      <c r="O8" s="77"/>
      <c r="P8" s="78"/>
      <c r="Q8" s="78"/>
      <c r="R8" s="88"/>
      <c r="S8" s="88"/>
      <c r="T8" s="88"/>
      <c r="U8" s="88"/>
      <c r="V8" s="50"/>
      <c r="W8" s="50"/>
      <c r="X8" s="50"/>
      <c r="Y8" s="50"/>
      <c r="Z8" s="49"/>
      <c r="AA8" s="73">
        <v>8</v>
      </c>
      <c r="AB8" s="73"/>
      <c r="AC8" s="74"/>
      <c r="AD8" s="80" t="s">
        <v>1964</v>
      </c>
      <c r="AE8" s="80">
        <v>4989</v>
      </c>
      <c r="AF8" s="80">
        <v>2663</v>
      </c>
      <c r="AG8" s="80">
        <v>6831</v>
      </c>
      <c r="AH8" s="80">
        <v>10951</v>
      </c>
      <c r="AI8" s="80"/>
      <c r="AJ8" s="80" t="s">
        <v>2143</v>
      </c>
      <c r="AK8" s="80" t="s">
        <v>2316</v>
      </c>
      <c r="AL8" s="84" t="s">
        <v>2439</v>
      </c>
      <c r="AM8" s="80"/>
      <c r="AN8" s="82">
        <v>40572.50071759259</v>
      </c>
      <c r="AO8" s="84" t="s">
        <v>2568</v>
      </c>
      <c r="AP8" s="80" t="b">
        <v>0</v>
      </c>
      <c r="AQ8" s="80" t="b">
        <v>0</v>
      </c>
      <c r="AR8" s="80" t="b">
        <v>0</v>
      </c>
      <c r="AS8" s="80" t="s">
        <v>1864</v>
      </c>
      <c r="AT8" s="80">
        <v>45</v>
      </c>
      <c r="AU8" s="84" t="s">
        <v>2725</v>
      </c>
      <c r="AV8" s="80" t="b">
        <v>0</v>
      </c>
      <c r="AW8" s="80" t="s">
        <v>2803</v>
      </c>
      <c r="AX8" s="84" t="s">
        <v>2809</v>
      </c>
      <c r="AY8" s="80" t="s">
        <v>65</v>
      </c>
      <c r="AZ8" s="80" t="str">
        <f>REPLACE(INDEX(GroupVertices[Group],MATCH(Vertices[[#This Row],[Vertex]],GroupVertices[Vertex],0)),1,1,"")</f>
        <v>5</v>
      </c>
      <c r="BA8" s="2"/>
      <c r="BB8" s="3"/>
      <c r="BC8" s="3"/>
      <c r="BD8" s="3"/>
      <c r="BE8" s="3"/>
    </row>
    <row r="9" spans="1:57" ht="15">
      <c r="A9" s="66" t="s">
        <v>343</v>
      </c>
      <c r="B9" s="67"/>
      <c r="C9" s="67"/>
      <c r="D9" s="68">
        <v>164.00766851248173</v>
      </c>
      <c r="E9" s="70"/>
      <c r="F9" s="104" t="s">
        <v>2746</v>
      </c>
      <c r="G9" s="67"/>
      <c r="H9" s="71" t="s">
        <v>343</v>
      </c>
      <c r="I9" s="72"/>
      <c r="J9" s="72"/>
      <c r="K9" s="71" t="s">
        <v>2994</v>
      </c>
      <c r="L9" s="75"/>
      <c r="M9" s="76">
        <v>5204.15771484375</v>
      </c>
      <c r="N9" s="76">
        <v>4362.75048828125</v>
      </c>
      <c r="O9" s="77"/>
      <c r="P9" s="78"/>
      <c r="Q9" s="78"/>
      <c r="R9" s="88"/>
      <c r="S9" s="88"/>
      <c r="T9" s="88"/>
      <c r="U9" s="88"/>
      <c r="V9" s="50"/>
      <c r="W9" s="50"/>
      <c r="X9" s="50"/>
      <c r="Y9" s="50"/>
      <c r="Z9" s="49"/>
      <c r="AA9" s="73">
        <v>9</v>
      </c>
      <c r="AB9" s="73"/>
      <c r="AC9" s="74"/>
      <c r="AD9" s="80" t="s">
        <v>1965</v>
      </c>
      <c r="AE9" s="80">
        <v>920</v>
      </c>
      <c r="AF9" s="80">
        <v>1442</v>
      </c>
      <c r="AG9" s="80">
        <v>3795</v>
      </c>
      <c r="AH9" s="80">
        <v>4328</v>
      </c>
      <c r="AI9" s="80"/>
      <c r="AJ9" s="80" t="s">
        <v>2144</v>
      </c>
      <c r="AK9" s="80" t="s">
        <v>2312</v>
      </c>
      <c r="AL9" s="84" t="s">
        <v>2440</v>
      </c>
      <c r="AM9" s="80"/>
      <c r="AN9" s="82">
        <v>39866.89178240741</v>
      </c>
      <c r="AO9" s="84" t="s">
        <v>2569</v>
      </c>
      <c r="AP9" s="80" t="b">
        <v>0</v>
      </c>
      <c r="AQ9" s="80" t="b">
        <v>0</v>
      </c>
      <c r="AR9" s="80" t="b">
        <v>1</v>
      </c>
      <c r="AS9" s="80" t="s">
        <v>1864</v>
      </c>
      <c r="AT9" s="80">
        <v>115</v>
      </c>
      <c r="AU9" s="84" t="s">
        <v>2728</v>
      </c>
      <c r="AV9" s="80" t="b">
        <v>0</v>
      </c>
      <c r="AW9" s="80" t="s">
        <v>2803</v>
      </c>
      <c r="AX9" s="84" t="s">
        <v>2810</v>
      </c>
      <c r="AY9" s="80" t="s">
        <v>65</v>
      </c>
      <c r="AZ9" s="80" t="str">
        <f>REPLACE(INDEX(GroupVertices[Group],MATCH(Vertices[[#This Row],[Vertex]],GroupVertices[Vertex],0)),1,1,"")</f>
        <v>5</v>
      </c>
      <c r="BA9" s="2"/>
      <c r="BB9" s="3"/>
      <c r="BC9" s="3"/>
      <c r="BD9" s="3"/>
      <c r="BE9" s="3"/>
    </row>
    <row r="10" spans="1:57" ht="15">
      <c r="A10" s="66" t="s">
        <v>213</v>
      </c>
      <c r="B10" s="67"/>
      <c r="C10" s="67"/>
      <c r="D10" s="68">
        <v>267.4897958504124</v>
      </c>
      <c r="E10" s="70"/>
      <c r="F10" s="104" t="s">
        <v>886</v>
      </c>
      <c r="G10" s="67"/>
      <c r="H10" s="71" t="s">
        <v>213</v>
      </c>
      <c r="I10" s="72"/>
      <c r="J10" s="72"/>
      <c r="K10" s="71" t="s">
        <v>2995</v>
      </c>
      <c r="L10" s="75"/>
      <c r="M10" s="76">
        <v>4034.560546875</v>
      </c>
      <c r="N10" s="76">
        <v>1730.216796875</v>
      </c>
      <c r="O10" s="77"/>
      <c r="P10" s="78"/>
      <c r="Q10" s="78"/>
      <c r="R10" s="88"/>
      <c r="S10" s="88"/>
      <c r="T10" s="88"/>
      <c r="U10" s="88"/>
      <c r="V10" s="50"/>
      <c r="W10" s="50"/>
      <c r="X10" s="50"/>
      <c r="Y10" s="50"/>
      <c r="Z10" s="49"/>
      <c r="AA10" s="73">
        <v>10</v>
      </c>
      <c r="AB10" s="73"/>
      <c r="AC10" s="74"/>
      <c r="AD10" s="80" t="s">
        <v>1966</v>
      </c>
      <c r="AE10" s="80">
        <v>21812</v>
      </c>
      <c r="AF10" s="80">
        <v>75613</v>
      </c>
      <c r="AG10" s="80">
        <v>18497</v>
      </c>
      <c r="AH10" s="80">
        <v>13004</v>
      </c>
      <c r="AI10" s="80"/>
      <c r="AJ10" s="80" t="s">
        <v>2145</v>
      </c>
      <c r="AK10" s="80" t="s">
        <v>2317</v>
      </c>
      <c r="AL10" s="84" t="s">
        <v>2441</v>
      </c>
      <c r="AM10" s="80"/>
      <c r="AN10" s="82">
        <v>40436.337118055555</v>
      </c>
      <c r="AO10" s="84" t="s">
        <v>2570</v>
      </c>
      <c r="AP10" s="80" t="b">
        <v>0</v>
      </c>
      <c r="AQ10" s="80" t="b">
        <v>0</v>
      </c>
      <c r="AR10" s="80" t="b">
        <v>1</v>
      </c>
      <c r="AS10" s="80"/>
      <c r="AT10" s="80">
        <v>1196</v>
      </c>
      <c r="AU10" s="84" t="s">
        <v>2729</v>
      </c>
      <c r="AV10" s="80" t="b">
        <v>0</v>
      </c>
      <c r="AW10" s="80" t="s">
        <v>2803</v>
      </c>
      <c r="AX10" s="84" t="s">
        <v>2811</v>
      </c>
      <c r="AY10" s="80" t="s">
        <v>66</v>
      </c>
      <c r="AZ10" s="80" t="str">
        <f>REPLACE(INDEX(GroupVertices[Group],MATCH(Vertices[[#This Row],[Vertex]],GroupVertices[Vertex],0)),1,1,"")</f>
        <v>2</v>
      </c>
      <c r="BA10" s="2"/>
      <c r="BB10" s="3"/>
      <c r="BC10" s="3"/>
      <c r="BD10" s="3"/>
      <c r="BE10" s="3"/>
    </row>
    <row r="11" spans="1:57" ht="15">
      <c r="A11" s="66" t="s">
        <v>344</v>
      </c>
      <c r="B11" s="67"/>
      <c r="C11" s="67"/>
      <c r="D11" s="68">
        <v>172.67036051665062</v>
      </c>
      <c r="E11" s="70"/>
      <c r="F11" s="104" t="s">
        <v>2747</v>
      </c>
      <c r="G11" s="67"/>
      <c r="H11" s="71" t="s">
        <v>344</v>
      </c>
      <c r="I11" s="72"/>
      <c r="J11" s="72"/>
      <c r="K11" s="71" t="s">
        <v>2996</v>
      </c>
      <c r="L11" s="75"/>
      <c r="M11" s="76">
        <v>5009.24560546875</v>
      </c>
      <c r="N11" s="76">
        <v>1022.494384765625</v>
      </c>
      <c r="O11" s="77"/>
      <c r="P11" s="78"/>
      <c r="Q11" s="78"/>
      <c r="R11" s="88"/>
      <c r="S11" s="88"/>
      <c r="T11" s="88"/>
      <c r="U11" s="88"/>
      <c r="V11" s="50"/>
      <c r="W11" s="50"/>
      <c r="X11" s="50"/>
      <c r="Y11" s="50"/>
      <c r="Z11" s="49"/>
      <c r="AA11" s="73">
        <v>11</v>
      </c>
      <c r="AB11" s="73"/>
      <c r="AC11" s="74"/>
      <c r="AD11" s="80" t="s">
        <v>1967</v>
      </c>
      <c r="AE11" s="80">
        <v>4809</v>
      </c>
      <c r="AF11" s="80">
        <v>7651</v>
      </c>
      <c r="AG11" s="80">
        <v>56052</v>
      </c>
      <c r="AH11" s="80">
        <v>55655</v>
      </c>
      <c r="AI11" s="80"/>
      <c r="AJ11" s="80" t="s">
        <v>2146</v>
      </c>
      <c r="AK11" s="80" t="s">
        <v>2318</v>
      </c>
      <c r="AL11" s="84" t="s">
        <v>2442</v>
      </c>
      <c r="AM11" s="80"/>
      <c r="AN11" s="82">
        <v>41215.77711805556</v>
      </c>
      <c r="AO11" s="84" t="s">
        <v>2571</v>
      </c>
      <c r="AP11" s="80" t="b">
        <v>0</v>
      </c>
      <c r="AQ11" s="80" t="b">
        <v>0</v>
      </c>
      <c r="AR11" s="80" t="b">
        <v>1</v>
      </c>
      <c r="AS11" s="80"/>
      <c r="AT11" s="80">
        <v>191</v>
      </c>
      <c r="AU11" s="84" t="s">
        <v>2730</v>
      </c>
      <c r="AV11" s="80" t="b">
        <v>0</v>
      </c>
      <c r="AW11" s="80" t="s">
        <v>2803</v>
      </c>
      <c r="AX11" s="84" t="s">
        <v>2812</v>
      </c>
      <c r="AY11" s="80" t="s">
        <v>65</v>
      </c>
      <c r="AZ11" s="80" t="str">
        <f>REPLACE(INDEX(GroupVertices[Group],MATCH(Vertices[[#This Row],[Vertex]],GroupVertices[Vertex],0)),1,1,"")</f>
        <v>2</v>
      </c>
      <c r="BA11" s="2"/>
      <c r="BB11" s="3"/>
      <c r="BC11" s="3"/>
      <c r="BD11" s="3"/>
      <c r="BE11" s="3"/>
    </row>
    <row r="12" spans="1:57" ht="15">
      <c r="A12" s="66" t="s">
        <v>214</v>
      </c>
      <c r="B12" s="67"/>
      <c r="C12" s="67"/>
      <c r="D12" s="68">
        <v>162.17439789024337</v>
      </c>
      <c r="E12" s="70"/>
      <c r="F12" s="104" t="s">
        <v>887</v>
      </c>
      <c r="G12" s="67"/>
      <c r="H12" s="71" t="s">
        <v>214</v>
      </c>
      <c r="I12" s="72"/>
      <c r="J12" s="72"/>
      <c r="K12" s="71" t="s">
        <v>2997</v>
      </c>
      <c r="L12" s="75"/>
      <c r="M12" s="76">
        <v>5903.90625</v>
      </c>
      <c r="N12" s="76">
        <v>7714.84375</v>
      </c>
      <c r="O12" s="77"/>
      <c r="P12" s="78"/>
      <c r="Q12" s="78"/>
      <c r="R12" s="88"/>
      <c r="S12" s="88"/>
      <c r="T12" s="88"/>
      <c r="U12" s="88"/>
      <c r="V12" s="50"/>
      <c r="W12" s="50"/>
      <c r="X12" s="50"/>
      <c r="Y12" s="50"/>
      <c r="Z12" s="49"/>
      <c r="AA12" s="73">
        <v>12</v>
      </c>
      <c r="AB12" s="73"/>
      <c r="AC12" s="74"/>
      <c r="AD12" s="80" t="s">
        <v>1968</v>
      </c>
      <c r="AE12" s="80">
        <v>55</v>
      </c>
      <c r="AF12" s="80">
        <v>128</v>
      </c>
      <c r="AG12" s="80">
        <v>418</v>
      </c>
      <c r="AH12" s="80">
        <v>69</v>
      </c>
      <c r="AI12" s="80"/>
      <c r="AJ12" s="80" t="s">
        <v>2147</v>
      </c>
      <c r="AK12" s="80"/>
      <c r="AL12" s="80"/>
      <c r="AM12" s="80"/>
      <c r="AN12" s="82">
        <v>39907.61019675926</v>
      </c>
      <c r="AO12" s="80"/>
      <c r="AP12" s="80" t="b">
        <v>0</v>
      </c>
      <c r="AQ12" s="80" t="b">
        <v>0</v>
      </c>
      <c r="AR12" s="80" t="b">
        <v>1</v>
      </c>
      <c r="AS12" s="80"/>
      <c r="AT12" s="80">
        <v>12</v>
      </c>
      <c r="AU12" s="84" t="s">
        <v>2727</v>
      </c>
      <c r="AV12" s="80" t="b">
        <v>0</v>
      </c>
      <c r="AW12" s="80" t="s">
        <v>2803</v>
      </c>
      <c r="AX12" s="84" t="s">
        <v>2813</v>
      </c>
      <c r="AY12" s="80" t="s">
        <v>66</v>
      </c>
      <c r="AZ12" s="80" t="str">
        <f>REPLACE(INDEX(GroupVertices[Group],MATCH(Vertices[[#This Row],[Vertex]],GroupVertices[Vertex],0)),1,1,"")</f>
        <v>3</v>
      </c>
      <c r="BA12" s="2"/>
      <c r="BB12" s="3"/>
      <c r="BC12" s="3"/>
      <c r="BD12" s="3"/>
      <c r="BE12" s="3"/>
    </row>
    <row r="13" spans="1:57" ht="15">
      <c r="A13" s="66" t="s">
        <v>345</v>
      </c>
      <c r="B13" s="67"/>
      <c r="C13" s="67"/>
      <c r="D13" s="68">
        <v>192.98701713844278</v>
      </c>
      <c r="E13" s="70"/>
      <c r="F13" s="104" t="s">
        <v>2748</v>
      </c>
      <c r="G13" s="67"/>
      <c r="H13" s="71" t="s">
        <v>345</v>
      </c>
      <c r="I13" s="72"/>
      <c r="J13" s="72"/>
      <c r="K13" s="71" t="s">
        <v>2998</v>
      </c>
      <c r="L13" s="75"/>
      <c r="M13" s="76">
        <v>5204.15771484375</v>
      </c>
      <c r="N13" s="76">
        <v>7849.86865234375</v>
      </c>
      <c r="O13" s="77"/>
      <c r="P13" s="78"/>
      <c r="Q13" s="78"/>
      <c r="R13" s="88"/>
      <c r="S13" s="88"/>
      <c r="T13" s="88"/>
      <c r="U13" s="88"/>
      <c r="V13" s="50"/>
      <c r="W13" s="50"/>
      <c r="X13" s="50"/>
      <c r="Y13" s="50"/>
      <c r="Z13" s="49"/>
      <c r="AA13" s="73">
        <v>13</v>
      </c>
      <c r="AB13" s="73"/>
      <c r="AC13" s="74"/>
      <c r="AD13" s="80" t="s">
        <v>1969</v>
      </c>
      <c r="AE13" s="80">
        <v>1500</v>
      </c>
      <c r="AF13" s="80">
        <v>22213</v>
      </c>
      <c r="AG13" s="80">
        <v>25923</v>
      </c>
      <c r="AH13" s="80">
        <v>9611</v>
      </c>
      <c r="AI13" s="80"/>
      <c r="AJ13" s="80" t="s">
        <v>2148</v>
      </c>
      <c r="AK13" s="80" t="s">
        <v>2319</v>
      </c>
      <c r="AL13" s="84" t="s">
        <v>2443</v>
      </c>
      <c r="AM13" s="80"/>
      <c r="AN13" s="82">
        <v>39948.760787037034</v>
      </c>
      <c r="AO13" s="84" t="s">
        <v>2572</v>
      </c>
      <c r="AP13" s="80" t="b">
        <v>0</v>
      </c>
      <c r="AQ13" s="80" t="b">
        <v>0</v>
      </c>
      <c r="AR13" s="80" t="b">
        <v>1</v>
      </c>
      <c r="AS13" s="80" t="s">
        <v>1864</v>
      </c>
      <c r="AT13" s="80">
        <v>434</v>
      </c>
      <c r="AU13" s="84" t="s">
        <v>2726</v>
      </c>
      <c r="AV13" s="80" t="b">
        <v>0</v>
      </c>
      <c r="AW13" s="80" t="s">
        <v>2803</v>
      </c>
      <c r="AX13" s="84" t="s">
        <v>2814</v>
      </c>
      <c r="AY13" s="80" t="s">
        <v>65</v>
      </c>
      <c r="AZ13" s="80" t="str">
        <f>REPLACE(INDEX(GroupVertices[Group],MATCH(Vertices[[#This Row],[Vertex]],GroupVertices[Vertex],0)),1,1,"")</f>
        <v>3</v>
      </c>
      <c r="BA13" s="2"/>
      <c r="BB13" s="3"/>
      <c r="BC13" s="3"/>
      <c r="BD13" s="3"/>
      <c r="BE13" s="3"/>
    </row>
    <row r="14" spans="1:57" ht="15">
      <c r="A14" s="66" t="s">
        <v>215</v>
      </c>
      <c r="B14" s="67"/>
      <c r="C14" s="67"/>
      <c r="D14" s="68">
        <v>162.09626763541434</v>
      </c>
      <c r="E14" s="70"/>
      <c r="F14" s="104" t="s">
        <v>888</v>
      </c>
      <c r="G14" s="67"/>
      <c r="H14" s="71" t="s">
        <v>215</v>
      </c>
      <c r="I14" s="72"/>
      <c r="J14" s="72"/>
      <c r="K14" s="71" t="s">
        <v>2999</v>
      </c>
      <c r="L14" s="75"/>
      <c r="M14" s="76">
        <v>9439.6142578125</v>
      </c>
      <c r="N14" s="76">
        <v>4784.72412109375</v>
      </c>
      <c r="O14" s="77"/>
      <c r="P14" s="78"/>
      <c r="Q14" s="78"/>
      <c r="R14" s="88"/>
      <c r="S14" s="88"/>
      <c r="T14" s="88"/>
      <c r="U14" s="88"/>
      <c r="V14" s="50"/>
      <c r="W14" s="50"/>
      <c r="X14" s="50"/>
      <c r="Y14" s="50"/>
      <c r="Z14" s="49"/>
      <c r="AA14" s="73">
        <v>14</v>
      </c>
      <c r="AB14" s="73"/>
      <c r="AC14" s="74"/>
      <c r="AD14" s="80" t="s">
        <v>1970</v>
      </c>
      <c r="AE14" s="80">
        <v>272</v>
      </c>
      <c r="AF14" s="80">
        <v>72</v>
      </c>
      <c r="AG14" s="80">
        <v>107</v>
      </c>
      <c r="AH14" s="80">
        <v>70</v>
      </c>
      <c r="AI14" s="80"/>
      <c r="AJ14" s="80" t="s">
        <v>2149</v>
      </c>
      <c r="AK14" s="80"/>
      <c r="AL14" s="84" t="s">
        <v>2444</v>
      </c>
      <c r="AM14" s="80"/>
      <c r="AN14" s="82">
        <v>43526.71864583333</v>
      </c>
      <c r="AO14" s="84" t="s">
        <v>2573</v>
      </c>
      <c r="AP14" s="80" t="b">
        <v>1</v>
      </c>
      <c r="AQ14" s="80" t="b">
        <v>0</v>
      </c>
      <c r="AR14" s="80" t="b">
        <v>0</v>
      </c>
      <c r="AS14" s="80"/>
      <c r="AT14" s="80">
        <v>1</v>
      </c>
      <c r="AU14" s="80"/>
      <c r="AV14" s="80" t="b">
        <v>0</v>
      </c>
      <c r="AW14" s="80" t="s">
        <v>2803</v>
      </c>
      <c r="AX14" s="84" t="s">
        <v>2815</v>
      </c>
      <c r="AY14" s="80" t="s">
        <v>66</v>
      </c>
      <c r="AZ14" s="80" t="str">
        <f>REPLACE(INDEX(GroupVertices[Group],MATCH(Vertices[[#This Row],[Vertex]],GroupVertices[Vertex],0)),1,1,"")</f>
        <v>9</v>
      </c>
      <c r="BA14" s="2"/>
      <c r="BB14" s="3"/>
      <c r="BC14" s="3"/>
      <c r="BD14" s="3"/>
      <c r="BE14" s="3"/>
    </row>
    <row r="15" spans="1:57" ht="15">
      <c r="A15" s="66" t="s">
        <v>346</v>
      </c>
      <c r="B15" s="67"/>
      <c r="C15" s="67"/>
      <c r="D15" s="68">
        <v>1000</v>
      </c>
      <c r="E15" s="70"/>
      <c r="F15" s="104" t="s">
        <v>2749</v>
      </c>
      <c r="G15" s="67"/>
      <c r="H15" s="71" t="s">
        <v>346</v>
      </c>
      <c r="I15" s="72"/>
      <c r="J15" s="72"/>
      <c r="K15" s="71" t="s">
        <v>3000</v>
      </c>
      <c r="L15" s="75"/>
      <c r="M15" s="76">
        <v>9030.935546875</v>
      </c>
      <c r="N15" s="76">
        <v>4895.6982421875</v>
      </c>
      <c r="O15" s="77"/>
      <c r="P15" s="78"/>
      <c r="Q15" s="78"/>
      <c r="R15" s="88"/>
      <c r="S15" s="88"/>
      <c r="T15" s="88"/>
      <c r="U15" s="88"/>
      <c r="V15" s="50"/>
      <c r="W15" s="50"/>
      <c r="X15" s="50"/>
      <c r="Y15" s="50"/>
      <c r="Z15" s="49"/>
      <c r="AA15" s="73">
        <v>15</v>
      </c>
      <c r="AB15" s="73"/>
      <c r="AC15" s="74"/>
      <c r="AD15" s="80" t="s">
        <v>1971</v>
      </c>
      <c r="AE15" s="80">
        <v>257</v>
      </c>
      <c r="AF15" s="80">
        <v>2643230</v>
      </c>
      <c r="AG15" s="80">
        <v>576429</v>
      </c>
      <c r="AH15" s="80">
        <v>561</v>
      </c>
      <c r="AI15" s="80"/>
      <c r="AJ15" s="80" t="s">
        <v>2150</v>
      </c>
      <c r="AK15" s="80" t="s">
        <v>2320</v>
      </c>
      <c r="AL15" s="84" t="s">
        <v>2445</v>
      </c>
      <c r="AM15" s="80"/>
      <c r="AN15" s="82">
        <v>39855.054375</v>
      </c>
      <c r="AO15" s="84" t="s">
        <v>2574</v>
      </c>
      <c r="AP15" s="80" t="b">
        <v>0</v>
      </c>
      <c r="AQ15" s="80" t="b">
        <v>0</v>
      </c>
      <c r="AR15" s="80" t="b">
        <v>0</v>
      </c>
      <c r="AS15" s="80"/>
      <c r="AT15" s="80">
        <v>31496</v>
      </c>
      <c r="AU15" s="84" t="s">
        <v>2723</v>
      </c>
      <c r="AV15" s="80" t="b">
        <v>1</v>
      </c>
      <c r="AW15" s="80" t="s">
        <v>2803</v>
      </c>
      <c r="AX15" s="84" t="s">
        <v>2816</v>
      </c>
      <c r="AY15" s="80" t="s">
        <v>65</v>
      </c>
      <c r="AZ15" s="80" t="str">
        <f>REPLACE(INDEX(GroupVertices[Group],MATCH(Vertices[[#This Row],[Vertex]],GroupVertices[Vertex],0)),1,1,"")</f>
        <v>9</v>
      </c>
      <c r="BA15" s="2"/>
      <c r="BB15" s="3"/>
      <c r="BC15" s="3"/>
      <c r="BD15" s="3"/>
      <c r="BE15" s="3"/>
    </row>
    <row r="16" spans="1:57" ht="15">
      <c r="A16" s="66" t="s">
        <v>216</v>
      </c>
      <c r="B16" s="67"/>
      <c r="C16" s="67"/>
      <c r="D16" s="68">
        <v>162.05441214175593</v>
      </c>
      <c r="E16" s="70"/>
      <c r="F16" s="104" t="s">
        <v>889</v>
      </c>
      <c r="G16" s="67"/>
      <c r="H16" s="71" t="s">
        <v>216</v>
      </c>
      <c r="I16" s="72"/>
      <c r="J16" s="72"/>
      <c r="K16" s="71" t="s">
        <v>3001</v>
      </c>
      <c r="L16" s="75"/>
      <c r="M16" s="76">
        <v>3896.430419921875</v>
      </c>
      <c r="N16" s="76">
        <v>4178.94140625</v>
      </c>
      <c r="O16" s="77"/>
      <c r="P16" s="78"/>
      <c r="Q16" s="78"/>
      <c r="R16" s="88"/>
      <c r="S16" s="88"/>
      <c r="T16" s="88"/>
      <c r="U16" s="88"/>
      <c r="V16" s="50"/>
      <c r="W16" s="50"/>
      <c r="X16" s="50"/>
      <c r="Y16" s="50"/>
      <c r="Z16" s="49"/>
      <c r="AA16" s="73">
        <v>16</v>
      </c>
      <c r="AB16" s="73"/>
      <c r="AC16" s="74"/>
      <c r="AD16" s="80" t="s">
        <v>1972</v>
      </c>
      <c r="AE16" s="80">
        <v>115</v>
      </c>
      <c r="AF16" s="80">
        <v>42</v>
      </c>
      <c r="AG16" s="80">
        <v>36</v>
      </c>
      <c r="AH16" s="80">
        <v>363</v>
      </c>
      <c r="AI16" s="80"/>
      <c r="AJ16" s="80" t="s">
        <v>2151</v>
      </c>
      <c r="AK16" s="80"/>
      <c r="AL16" s="84" t="s">
        <v>2446</v>
      </c>
      <c r="AM16" s="80"/>
      <c r="AN16" s="82">
        <v>43574.36738425926</v>
      </c>
      <c r="AO16" s="84" t="s">
        <v>2575</v>
      </c>
      <c r="AP16" s="80" t="b">
        <v>1</v>
      </c>
      <c r="AQ16" s="80" t="b">
        <v>0</v>
      </c>
      <c r="AR16" s="80" t="b">
        <v>0</v>
      </c>
      <c r="AS16" s="80"/>
      <c r="AT16" s="80">
        <v>0</v>
      </c>
      <c r="AU16" s="80"/>
      <c r="AV16" s="80" t="b">
        <v>0</v>
      </c>
      <c r="AW16" s="80" t="s">
        <v>2803</v>
      </c>
      <c r="AX16" s="84" t="s">
        <v>2817</v>
      </c>
      <c r="AY16" s="80" t="s">
        <v>66</v>
      </c>
      <c r="AZ16" s="80" t="str">
        <f>REPLACE(INDEX(GroupVertices[Group],MATCH(Vertices[[#This Row],[Vertex]],GroupVertices[Vertex],0)),1,1,"")</f>
        <v>2</v>
      </c>
      <c r="BA16" s="2"/>
      <c r="BB16" s="3"/>
      <c r="BC16" s="3"/>
      <c r="BD16" s="3"/>
      <c r="BE16" s="3"/>
    </row>
    <row r="17" spans="1:57" ht="15">
      <c r="A17" s="66" t="s">
        <v>337</v>
      </c>
      <c r="B17" s="67"/>
      <c r="C17" s="67"/>
      <c r="D17" s="68">
        <v>234.07934562914767</v>
      </c>
      <c r="E17" s="70"/>
      <c r="F17" s="104" t="s">
        <v>1005</v>
      </c>
      <c r="G17" s="67"/>
      <c r="H17" s="71" t="s">
        <v>337</v>
      </c>
      <c r="I17" s="72"/>
      <c r="J17" s="72"/>
      <c r="K17" s="71" t="s">
        <v>3002</v>
      </c>
      <c r="L17" s="75"/>
      <c r="M17" s="76">
        <v>3235.720703125</v>
      </c>
      <c r="N17" s="76">
        <v>2965.340576171875</v>
      </c>
      <c r="O17" s="77"/>
      <c r="P17" s="78"/>
      <c r="Q17" s="78"/>
      <c r="R17" s="88"/>
      <c r="S17" s="88"/>
      <c r="T17" s="88"/>
      <c r="U17" s="88"/>
      <c r="V17" s="50"/>
      <c r="W17" s="50"/>
      <c r="X17" s="50"/>
      <c r="Y17" s="50"/>
      <c r="Z17" s="49"/>
      <c r="AA17" s="73">
        <v>17</v>
      </c>
      <c r="AB17" s="73"/>
      <c r="AC17" s="74"/>
      <c r="AD17" s="80" t="s">
        <v>1973</v>
      </c>
      <c r="AE17" s="80">
        <v>4763</v>
      </c>
      <c r="AF17" s="80">
        <v>51666</v>
      </c>
      <c r="AG17" s="80">
        <v>30995</v>
      </c>
      <c r="AH17" s="80">
        <v>2401</v>
      </c>
      <c r="AI17" s="80"/>
      <c r="AJ17" s="80" t="s">
        <v>2152</v>
      </c>
      <c r="AK17" s="80" t="s">
        <v>2321</v>
      </c>
      <c r="AL17" s="84" t="s">
        <v>2447</v>
      </c>
      <c r="AM17" s="80"/>
      <c r="AN17" s="82">
        <v>40631.51185185185</v>
      </c>
      <c r="AO17" s="84" t="s">
        <v>2576</v>
      </c>
      <c r="AP17" s="80" t="b">
        <v>0</v>
      </c>
      <c r="AQ17" s="80" t="b">
        <v>0</v>
      </c>
      <c r="AR17" s="80" t="b">
        <v>0</v>
      </c>
      <c r="AS17" s="80"/>
      <c r="AT17" s="80">
        <v>1768</v>
      </c>
      <c r="AU17" s="84" t="s">
        <v>2731</v>
      </c>
      <c r="AV17" s="80" t="b">
        <v>0</v>
      </c>
      <c r="AW17" s="80" t="s">
        <v>2803</v>
      </c>
      <c r="AX17" s="84" t="s">
        <v>2818</v>
      </c>
      <c r="AY17" s="80" t="s">
        <v>66</v>
      </c>
      <c r="AZ17" s="80" t="str">
        <f>REPLACE(INDEX(GroupVertices[Group],MATCH(Vertices[[#This Row],[Vertex]],GroupVertices[Vertex],0)),1,1,"")</f>
        <v>2</v>
      </c>
      <c r="BA17" s="2"/>
      <c r="BB17" s="3"/>
      <c r="BC17" s="3"/>
      <c r="BD17" s="3"/>
      <c r="BE17" s="3"/>
    </row>
    <row r="18" spans="1:57" ht="15">
      <c r="A18" s="66" t="s">
        <v>303</v>
      </c>
      <c r="B18" s="67"/>
      <c r="C18" s="67"/>
      <c r="D18" s="68">
        <v>177.13634169000295</v>
      </c>
      <c r="E18" s="70"/>
      <c r="F18" s="104" t="s">
        <v>974</v>
      </c>
      <c r="G18" s="67"/>
      <c r="H18" s="71" t="s">
        <v>303</v>
      </c>
      <c r="I18" s="72"/>
      <c r="J18" s="72"/>
      <c r="K18" s="71" t="s">
        <v>3003</v>
      </c>
      <c r="L18" s="75"/>
      <c r="M18" s="76">
        <v>2793.20556640625</v>
      </c>
      <c r="N18" s="76">
        <v>7754.18359375</v>
      </c>
      <c r="O18" s="77"/>
      <c r="P18" s="78"/>
      <c r="Q18" s="78"/>
      <c r="R18" s="88"/>
      <c r="S18" s="88"/>
      <c r="T18" s="88"/>
      <c r="U18" s="88"/>
      <c r="V18" s="50"/>
      <c r="W18" s="50"/>
      <c r="X18" s="50"/>
      <c r="Y18" s="50"/>
      <c r="Z18" s="49"/>
      <c r="AA18" s="73">
        <v>18</v>
      </c>
      <c r="AB18" s="73"/>
      <c r="AC18" s="74"/>
      <c r="AD18" s="80" t="s">
        <v>1974</v>
      </c>
      <c r="AE18" s="80">
        <v>6387</v>
      </c>
      <c r="AF18" s="80">
        <v>10852</v>
      </c>
      <c r="AG18" s="80">
        <v>16284</v>
      </c>
      <c r="AH18" s="80">
        <v>24189</v>
      </c>
      <c r="AI18" s="80"/>
      <c r="AJ18" s="80" t="s">
        <v>2153</v>
      </c>
      <c r="AK18" s="80" t="s">
        <v>2322</v>
      </c>
      <c r="AL18" s="84" t="s">
        <v>2448</v>
      </c>
      <c r="AM18" s="80"/>
      <c r="AN18" s="82">
        <v>41583.670011574075</v>
      </c>
      <c r="AO18" s="84" t="s">
        <v>2577</v>
      </c>
      <c r="AP18" s="80" t="b">
        <v>0</v>
      </c>
      <c r="AQ18" s="80" t="b">
        <v>0</v>
      </c>
      <c r="AR18" s="80" t="b">
        <v>1</v>
      </c>
      <c r="AS18" s="80"/>
      <c r="AT18" s="80">
        <v>345</v>
      </c>
      <c r="AU18" s="84" t="s">
        <v>2725</v>
      </c>
      <c r="AV18" s="80" t="b">
        <v>0</v>
      </c>
      <c r="AW18" s="80" t="s">
        <v>2803</v>
      </c>
      <c r="AX18" s="84" t="s">
        <v>2819</v>
      </c>
      <c r="AY18" s="80" t="s">
        <v>66</v>
      </c>
      <c r="AZ18" s="80" t="str">
        <f>REPLACE(INDEX(GroupVertices[Group],MATCH(Vertices[[#This Row],[Vertex]],GroupVertices[Vertex],0)),1,1,"")</f>
        <v>1</v>
      </c>
      <c r="BA18" s="2"/>
      <c r="BB18" s="3"/>
      <c r="BC18" s="3"/>
      <c r="BD18" s="3"/>
      <c r="BE18" s="3"/>
    </row>
    <row r="19" spans="1:57" ht="15">
      <c r="A19" s="66" t="s">
        <v>302</v>
      </c>
      <c r="B19" s="67"/>
      <c r="C19" s="67"/>
      <c r="D19" s="68">
        <v>195.99224158311662</v>
      </c>
      <c r="E19" s="70"/>
      <c r="F19" s="104" t="s">
        <v>973</v>
      </c>
      <c r="G19" s="67"/>
      <c r="H19" s="71" t="s">
        <v>302</v>
      </c>
      <c r="I19" s="72"/>
      <c r="J19" s="72"/>
      <c r="K19" s="71" t="s">
        <v>3004</v>
      </c>
      <c r="L19" s="75"/>
      <c r="M19" s="76">
        <v>3765.616943359375</v>
      </c>
      <c r="N19" s="76">
        <v>3162.108154296875</v>
      </c>
      <c r="O19" s="77"/>
      <c r="P19" s="78"/>
      <c r="Q19" s="78"/>
      <c r="R19" s="88"/>
      <c r="S19" s="88"/>
      <c r="T19" s="88"/>
      <c r="U19" s="88"/>
      <c r="V19" s="50"/>
      <c r="W19" s="50"/>
      <c r="X19" s="50"/>
      <c r="Y19" s="50"/>
      <c r="Z19" s="49"/>
      <c r="AA19" s="73">
        <v>19</v>
      </c>
      <c r="AB19" s="73"/>
      <c r="AC19" s="74"/>
      <c r="AD19" s="80" t="s">
        <v>1975</v>
      </c>
      <c r="AE19" s="80">
        <v>1332</v>
      </c>
      <c r="AF19" s="80">
        <v>24367</v>
      </c>
      <c r="AG19" s="80">
        <v>8909</v>
      </c>
      <c r="AH19" s="80">
        <v>12356</v>
      </c>
      <c r="AI19" s="80"/>
      <c r="AJ19" s="80" t="s">
        <v>2154</v>
      </c>
      <c r="AK19" s="80" t="s">
        <v>2323</v>
      </c>
      <c r="AL19" s="84" t="s">
        <v>2449</v>
      </c>
      <c r="AM19" s="80"/>
      <c r="AN19" s="82">
        <v>40640.51116898148</v>
      </c>
      <c r="AO19" s="84" t="s">
        <v>2578</v>
      </c>
      <c r="AP19" s="80" t="b">
        <v>0</v>
      </c>
      <c r="AQ19" s="80" t="b">
        <v>0</v>
      </c>
      <c r="AR19" s="80" t="b">
        <v>1</v>
      </c>
      <c r="AS19" s="80"/>
      <c r="AT19" s="80">
        <v>358</v>
      </c>
      <c r="AU19" s="84" t="s">
        <v>2725</v>
      </c>
      <c r="AV19" s="80" t="b">
        <v>0</v>
      </c>
      <c r="AW19" s="80" t="s">
        <v>2803</v>
      </c>
      <c r="AX19" s="84" t="s">
        <v>2820</v>
      </c>
      <c r="AY19" s="80" t="s">
        <v>66</v>
      </c>
      <c r="AZ19" s="80" t="str">
        <f>REPLACE(INDEX(GroupVertices[Group],MATCH(Vertices[[#This Row],[Vertex]],GroupVertices[Vertex],0)),1,1,"")</f>
        <v>2</v>
      </c>
      <c r="BA19" s="2"/>
      <c r="BB19" s="3"/>
      <c r="BC19" s="3"/>
      <c r="BD19" s="3"/>
      <c r="BE19" s="3"/>
    </row>
    <row r="20" spans="1:57" ht="15">
      <c r="A20" s="66" t="s">
        <v>217</v>
      </c>
      <c r="B20" s="67"/>
      <c r="C20" s="67"/>
      <c r="D20" s="68">
        <v>170.2259996869995</v>
      </c>
      <c r="E20" s="70"/>
      <c r="F20" s="104" t="s">
        <v>890</v>
      </c>
      <c r="G20" s="67"/>
      <c r="H20" s="71" t="s">
        <v>217</v>
      </c>
      <c r="I20" s="72"/>
      <c r="J20" s="72"/>
      <c r="K20" s="71" t="s">
        <v>3005</v>
      </c>
      <c r="L20" s="75"/>
      <c r="M20" s="76">
        <v>3511.778076171875</v>
      </c>
      <c r="N20" s="76">
        <v>3869.78466796875</v>
      </c>
      <c r="O20" s="77"/>
      <c r="P20" s="78"/>
      <c r="Q20" s="78"/>
      <c r="R20" s="88"/>
      <c r="S20" s="88"/>
      <c r="T20" s="88"/>
      <c r="U20" s="88"/>
      <c r="V20" s="50"/>
      <c r="W20" s="50"/>
      <c r="X20" s="50"/>
      <c r="Y20" s="50"/>
      <c r="Z20" s="49"/>
      <c r="AA20" s="73">
        <v>20</v>
      </c>
      <c r="AB20" s="73"/>
      <c r="AC20" s="74"/>
      <c r="AD20" s="80" t="s">
        <v>1976</v>
      </c>
      <c r="AE20" s="80">
        <v>5390</v>
      </c>
      <c r="AF20" s="80">
        <v>5899</v>
      </c>
      <c r="AG20" s="80">
        <v>15310</v>
      </c>
      <c r="AH20" s="80">
        <v>609</v>
      </c>
      <c r="AI20" s="80"/>
      <c r="AJ20" s="80" t="s">
        <v>2155</v>
      </c>
      <c r="AK20" s="80" t="s">
        <v>2324</v>
      </c>
      <c r="AL20" s="80"/>
      <c r="AM20" s="80"/>
      <c r="AN20" s="82">
        <v>40927.88841435185</v>
      </c>
      <c r="AO20" s="84" t="s">
        <v>2579</v>
      </c>
      <c r="AP20" s="80" t="b">
        <v>0</v>
      </c>
      <c r="AQ20" s="80" t="b">
        <v>0</v>
      </c>
      <c r="AR20" s="80" t="b">
        <v>1</v>
      </c>
      <c r="AS20" s="80"/>
      <c r="AT20" s="80">
        <v>46</v>
      </c>
      <c r="AU20" s="84" t="s">
        <v>2731</v>
      </c>
      <c r="AV20" s="80" t="b">
        <v>0</v>
      </c>
      <c r="AW20" s="80" t="s">
        <v>2803</v>
      </c>
      <c r="AX20" s="84" t="s">
        <v>2821</v>
      </c>
      <c r="AY20" s="80" t="s">
        <v>66</v>
      </c>
      <c r="AZ20" s="80" t="str">
        <f>REPLACE(INDEX(GroupVertices[Group],MATCH(Vertices[[#This Row],[Vertex]],GroupVertices[Vertex],0)),1,1,"")</f>
        <v>2</v>
      </c>
      <c r="BA20" s="2"/>
      <c r="BB20" s="3"/>
      <c r="BC20" s="3"/>
      <c r="BD20" s="3"/>
      <c r="BE20" s="3"/>
    </row>
    <row r="21" spans="1:57" ht="15">
      <c r="A21" s="66" t="s">
        <v>218</v>
      </c>
      <c r="B21" s="67"/>
      <c r="C21" s="67"/>
      <c r="D21" s="68">
        <v>162.36693316107207</v>
      </c>
      <c r="E21" s="70"/>
      <c r="F21" s="104" t="s">
        <v>891</v>
      </c>
      <c r="G21" s="67"/>
      <c r="H21" s="71" t="s">
        <v>218</v>
      </c>
      <c r="I21" s="72"/>
      <c r="J21" s="72"/>
      <c r="K21" s="71" t="s">
        <v>3006</v>
      </c>
      <c r="L21" s="75"/>
      <c r="M21" s="76">
        <v>3022.984130859375</v>
      </c>
      <c r="N21" s="76">
        <v>3952.6494140625</v>
      </c>
      <c r="O21" s="77"/>
      <c r="P21" s="78"/>
      <c r="Q21" s="78"/>
      <c r="R21" s="88"/>
      <c r="S21" s="88"/>
      <c r="T21" s="88"/>
      <c r="U21" s="88"/>
      <c r="V21" s="50"/>
      <c r="W21" s="50"/>
      <c r="X21" s="50"/>
      <c r="Y21" s="50"/>
      <c r="Z21" s="49"/>
      <c r="AA21" s="73">
        <v>21</v>
      </c>
      <c r="AB21" s="73"/>
      <c r="AC21" s="74"/>
      <c r="AD21" s="80" t="s">
        <v>1977</v>
      </c>
      <c r="AE21" s="80">
        <v>422</v>
      </c>
      <c r="AF21" s="80">
        <v>266</v>
      </c>
      <c r="AG21" s="80">
        <v>2121</v>
      </c>
      <c r="AH21" s="80">
        <v>3186</v>
      </c>
      <c r="AI21" s="80"/>
      <c r="AJ21" s="80" t="s">
        <v>2156</v>
      </c>
      <c r="AK21" s="80" t="s">
        <v>2325</v>
      </c>
      <c r="AL21" s="80"/>
      <c r="AM21" s="80"/>
      <c r="AN21" s="82">
        <v>43433.894849537035</v>
      </c>
      <c r="AO21" s="84" t="s">
        <v>2580</v>
      </c>
      <c r="AP21" s="80" t="b">
        <v>1</v>
      </c>
      <c r="AQ21" s="80" t="b">
        <v>0</v>
      </c>
      <c r="AR21" s="80" t="b">
        <v>0</v>
      </c>
      <c r="AS21" s="80"/>
      <c r="AT21" s="80">
        <v>1</v>
      </c>
      <c r="AU21" s="80"/>
      <c r="AV21" s="80" t="b">
        <v>0</v>
      </c>
      <c r="AW21" s="80" t="s">
        <v>2803</v>
      </c>
      <c r="AX21" s="84" t="s">
        <v>2822</v>
      </c>
      <c r="AY21" s="80" t="s">
        <v>66</v>
      </c>
      <c r="AZ21" s="80" t="str">
        <f>REPLACE(INDEX(GroupVertices[Group],MATCH(Vertices[[#This Row],[Vertex]],GroupVertices[Vertex],0)),1,1,"")</f>
        <v>2</v>
      </c>
      <c r="BA21" s="2"/>
      <c r="BB21" s="3"/>
      <c r="BC21" s="3"/>
      <c r="BD21" s="3"/>
      <c r="BE21" s="3"/>
    </row>
    <row r="22" spans="1:57" ht="15">
      <c r="A22" s="66" t="s">
        <v>219</v>
      </c>
      <c r="B22" s="67"/>
      <c r="C22" s="67"/>
      <c r="D22" s="68">
        <v>162.789673647022</v>
      </c>
      <c r="E22" s="70"/>
      <c r="F22" s="104" t="s">
        <v>892</v>
      </c>
      <c r="G22" s="67"/>
      <c r="H22" s="71" t="s">
        <v>219</v>
      </c>
      <c r="I22" s="72"/>
      <c r="J22" s="72"/>
      <c r="K22" s="71" t="s">
        <v>3007</v>
      </c>
      <c r="L22" s="75"/>
      <c r="M22" s="76">
        <v>3961.945068359375</v>
      </c>
      <c r="N22" s="76">
        <v>3590.334228515625</v>
      </c>
      <c r="O22" s="77"/>
      <c r="P22" s="78"/>
      <c r="Q22" s="78"/>
      <c r="R22" s="88"/>
      <c r="S22" s="88"/>
      <c r="T22" s="88"/>
      <c r="U22" s="88"/>
      <c r="V22" s="50"/>
      <c r="W22" s="50"/>
      <c r="X22" s="50"/>
      <c r="Y22" s="50"/>
      <c r="Z22" s="49"/>
      <c r="AA22" s="73">
        <v>22</v>
      </c>
      <c r="AB22" s="73"/>
      <c r="AC22" s="74"/>
      <c r="AD22" s="80" t="s">
        <v>1978</v>
      </c>
      <c r="AE22" s="80">
        <v>766</v>
      </c>
      <c r="AF22" s="80">
        <v>569</v>
      </c>
      <c r="AG22" s="80">
        <v>1163</v>
      </c>
      <c r="AH22" s="80">
        <v>5014</v>
      </c>
      <c r="AI22" s="80"/>
      <c r="AJ22" s="80" t="s">
        <v>2157</v>
      </c>
      <c r="AK22" s="80" t="s">
        <v>2326</v>
      </c>
      <c r="AL22" s="80"/>
      <c r="AM22" s="80"/>
      <c r="AN22" s="82">
        <v>43064.70195601852</v>
      </c>
      <c r="AO22" s="84" t="s">
        <v>2581</v>
      </c>
      <c r="AP22" s="80" t="b">
        <v>1</v>
      </c>
      <c r="AQ22" s="80" t="b">
        <v>0</v>
      </c>
      <c r="AR22" s="80" t="b">
        <v>0</v>
      </c>
      <c r="AS22" s="80"/>
      <c r="AT22" s="80">
        <v>3</v>
      </c>
      <c r="AU22" s="80"/>
      <c r="AV22" s="80" t="b">
        <v>0</v>
      </c>
      <c r="AW22" s="80" t="s">
        <v>2803</v>
      </c>
      <c r="AX22" s="84" t="s">
        <v>2823</v>
      </c>
      <c r="AY22" s="80" t="s">
        <v>66</v>
      </c>
      <c r="AZ22" s="80" t="str">
        <f>REPLACE(INDEX(GroupVertices[Group],MATCH(Vertices[[#This Row],[Vertex]],GroupVertices[Vertex],0)),1,1,"")</f>
        <v>2</v>
      </c>
      <c r="BA22" s="2"/>
      <c r="BB22" s="3"/>
      <c r="BC22" s="3"/>
      <c r="BD22" s="3"/>
      <c r="BE22" s="3"/>
    </row>
    <row r="23" spans="1:57" ht="15">
      <c r="A23" s="66" t="s">
        <v>220</v>
      </c>
      <c r="B23" s="67"/>
      <c r="C23" s="67"/>
      <c r="D23" s="68">
        <v>162.76456035082694</v>
      </c>
      <c r="E23" s="70"/>
      <c r="F23" s="104" t="s">
        <v>893</v>
      </c>
      <c r="G23" s="67"/>
      <c r="H23" s="71" t="s">
        <v>220</v>
      </c>
      <c r="I23" s="72"/>
      <c r="J23" s="72"/>
      <c r="K23" s="71" t="s">
        <v>3008</v>
      </c>
      <c r="L23" s="75"/>
      <c r="M23" s="76">
        <v>4276.42578125</v>
      </c>
      <c r="N23" s="76">
        <v>2651.4638671875</v>
      </c>
      <c r="O23" s="77"/>
      <c r="P23" s="78"/>
      <c r="Q23" s="78"/>
      <c r="R23" s="88"/>
      <c r="S23" s="88"/>
      <c r="T23" s="88"/>
      <c r="U23" s="88"/>
      <c r="V23" s="50"/>
      <c r="W23" s="50"/>
      <c r="X23" s="50"/>
      <c r="Y23" s="50"/>
      <c r="Z23" s="49"/>
      <c r="AA23" s="73">
        <v>23</v>
      </c>
      <c r="AB23" s="73"/>
      <c r="AC23" s="74"/>
      <c r="AD23" s="80" t="s">
        <v>1979</v>
      </c>
      <c r="AE23" s="80">
        <v>752</v>
      </c>
      <c r="AF23" s="80">
        <v>551</v>
      </c>
      <c r="AG23" s="80">
        <v>1496</v>
      </c>
      <c r="AH23" s="80">
        <v>1158</v>
      </c>
      <c r="AI23" s="80"/>
      <c r="AJ23" s="80" t="s">
        <v>2158</v>
      </c>
      <c r="AK23" s="80" t="s">
        <v>2327</v>
      </c>
      <c r="AL23" s="84" t="s">
        <v>2450</v>
      </c>
      <c r="AM23" s="80"/>
      <c r="AN23" s="82">
        <v>39986.796631944446</v>
      </c>
      <c r="AO23" s="84" t="s">
        <v>2582</v>
      </c>
      <c r="AP23" s="80" t="b">
        <v>1</v>
      </c>
      <c r="AQ23" s="80" t="b">
        <v>0</v>
      </c>
      <c r="AR23" s="80" t="b">
        <v>0</v>
      </c>
      <c r="AS23" s="80"/>
      <c r="AT23" s="80">
        <v>69</v>
      </c>
      <c r="AU23" s="84" t="s">
        <v>2725</v>
      </c>
      <c r="AV23" s="80" t="b">
        <v>0</v>
      </c>
      <c r="AW23" s="80" t="s">
        <v>2803</v>
      </c>
      <c r="AX23" s="84" t="s">
        <v>2824</v>
      </c>
      <c r="AY23" s="80" t="s">
        <v>66</v>
      </c>
      <c r="AZ23" s="80" t="str">
        <f>REPLACE(INDEX(GroupVertices[Group],MATCH(Vertices[[#This Row],[Vertex]],GroupVertices[Vertex],0)),1,1,"")</f>
        <v>2</v>
      </c>
      <c r="BA23" s="2"/>
      <c r="BB23" s="3"/>
      <c r="BC23" s="3"/>
      <c r="BD23" s="3"/>
      <c r="BE23" s="3"/>
    </row>
    <row r="24" spans="1:57" ht="15">
      <c r="A24" s="66" t="s">
        <v>221</v>
      </c>
      <c r="B24" s="67"/>
      <c r="C24" s="67"/>
      <c r="D24" s="68">
        <v>162.24834259570656</v>
      </c>
      <c r="E24" s="70"/>
      <c r="F24" s="104" t="s">
        <v>894</v>
      </c>
      <c r="G24" s="67"/>
      <c r="H24" s="71" t="s">
        <v>221</v>
      </c>
      <c r="I24" s="72"/>
      <c r="J24" s="72"/>
      <c r="K24" s="71" t="s">
        <v>3009</v>
      </c>
      <c r="L24" s="75"/>
      <c r="M24" s="76">
        <v>4602.919921875</v>
      </c>
      <c r="N24" s="76">
        <v>2758.744384765625</v>
      </c>
      <c r="O24" s="77"/>
      <c r="P24" s="78"/>
      <c r="Q24" s="78"/>
      <c r="R24" s="88"/>
      <c r="S24" s="88"/>
      <c r="T24" s="88"/>
      <c r="U24" s="88"/>
      <c r="V24" s="50"/>
      <c r="W24" s="50"/>
      <c r="X24" s="50"/>
      <c r="Y24" s="50"/>
      <c r="Z24" s="49"/>
      <c r="AA24" s="73">
        <v>24</v>
      </c>
      <c r="AB24" s="73"/>
      <c r="AC24" s="74"/>
      <c r="AD24" s="80" t="s">
        <v>1980</v>
      </c>
      <c r="AE24" s="80">
        <v>441</v>
      </c>
      <c r="AF24" s="80">
        <v>181</v>
      </c>
      <c r="AG24" s="80">
        <v>585</v>
      </c>
      <c r="AH24" s="80">
        <v>498</v>
      </c>
      <c r="AI24" s="80"/>
      <c r="AJ24" s="80" t="s">
        <v>2159</v>
      </c>
      <c r="AK24" s="80" t="s">
        <v>2328</v>
      </c>
      <c r="AL24" s="84" t="s">
        <v>2451</v>
      </c>
      <c r="AM24" s="80"/>
      <c r="AN24" s="82">
        <v>43166.415497685186</v>
      </c>
      <c r="AO24" s="84" t="s">
        <v>2583</v>
      </c>
      <c r="AP24" s="80" t="b">
        <v>0</v>
      </c>
      <c r="AQ24" s="80" t="b">
        <v>0</v>
      </c>
      <c r="AR24" s="80" t="b">
        <v>0</v>
      </c>
      <c r="AS24" s="80"/>
      <c r="AT24" s="80">
        <v>0</v>
      </c>
      <c r="AU24" s="84" t="s">
        <v>2725</v>
      </c>
      <c r="AV24" s="80" t="b">
        <v>0</v>
      </c>
      <c r="AW24" s="80" t="s">
        <v>2803</v>
      </c>
      <c r="AX24" s="84" t="s">
        <v>2825</v>
      </c>
      <c r="AY24" s="80" t="s">
        <v>66</v>
      </c>
      <c r="AZ24" s="80" t="str">
        <f>REPLACE(INDEX(GroupVertices[Group],MATCH(Vertices[[#This Row],[Vertex]],GroupVertices[Vertex],0)),1,1,"")</f>
        <v>2</v>
      </c>
      <c r="BA24" s="2"/>
      <c r="BB24" s="3"/>
      <c r="BC24" s="3"/>
      <c r="BD24" s="3"/>
      <c r="BE24" s="3"/>
    </row>
    <row r="25" spans="1:57" ht="15">
      <c r="A25" s="66" t="s">
        <v>222</v>
      </c>
      <c r="B25" s="67"/>
      <c r="C25" s="67"/>
      <c r="D25" s="68">
        <v>162.82455322507067</v>
      </c>
      <c r="E25" s="70"/>
      <c r="F25" s="104" t="s">
        <v>895</v>
      </c>
      <c r="G25" s="67"/>
      <c r="H25" s="71" t="s">
        <v>222</v>
      </c>
      <c r="I25" s="72"/>
      <c r="J25" s="72"/>
      <c r="K25" s="71" t="s">
        <v>3010</v>
      </c>
      <c r="L25" s="75"/>
      <c r="M25" s="76">
        <v>3734.810546875</v>
      </c>
      <c r="N25" s="76">
        <v>2112.3798828125</v>
      </c>
      <c r="O25" s="77"/>
      <c r="P25" s="78"/>
      <c r="Q25" s="78"/>
      <c r="R25" s="88"/>
      <c r="S25" s="88"/>
      <c r="T25" s="88"/>
      <c r="U25" s="88"/>
      <c r="V25" s="50"/>
      <c r="W25" s="50"/>
      <c r="X25" s="50"/>
      <c r="Y25" s="50"/>
      <c r="Z25" s="49"/>
      <c r="AA25" s="73">
        <v>25</v>
      </c>
      <c r="AB25" s="73"/>
      <c r="AC25" s="74"/>
      <c r="AD25" s="80" t="s">
        <v>1981</v>
      </c>
      <c r="AE25" s="80">
        <v>2396</v>
      </c>
      <c r="AF25" s="80">
        <v>594</v>
      </c>
      <c r="AG25" s="80">
        <v>5702</v>
      </c>
      <c r="AH25" s="80">
        <v>2676</v>
      </c>
      <c r="AI25" s="80"/>
      <c r="AJ25" s="80" t="s">
        <v>2160</v>
      </c>
      <c r="AK25" s="80" t="s">
        <v>2329</v>
      </c>
      <c r="AL25" s="80"/>
      <c r="AM25" s="80"/>
      <c r="AN25" s="82">
        <v>40933.88034722222</v>
      </c>
      <c r="AO25" s="84" t="s">
        <v>2584</v>
      </c>
      <c r="AP25" s="80" t="b">
        <v>0</v>
      </c>
      <c r="AQ25" s="80" t="b">
        <v>0</v>
      </c>
      <c r="AR25" s="80" t="b">
        <v>1</v>
      </c>
      <c r="AS25" s="80"/>
      <c r="AT25" s="80">
        <v>11</v>
      </c>
      <c r="AU25" s="84" t="s">
        <v>2732</v>
      </c>
      <c r="AV25" s="80" t="b">
        <v>0</v>
      </c>
      <c r="AW25" s="80" t="s">
        <v>2803</v>
      </c>
      <c r="AX25" s="84" t="s">
        <v>2826</v>
      </c>
      <c r="AY25" s="80" t="s">
        <v>66</v>
      </c>
      <c r="AZ25" s="80" t="str">
        <f>REPLACE(INDEX(GroupVertices[Group],MATCH(Vertices[[#This Row],[Vertex]],GroupVertices[Vertex],0)),1,1,"")</f>
        <v>2</v>
      </c>
      <c r="BA25" s="2"/>
      <c r="BB25" s="3"/>
      <c r="BC25" s="3"/>
      <c r="BD25" s="3"/>
      <c r="BE25" s="3"/>
    </row>
    <row r="26" spans="1:57" ht="15">
      <c r="A26" s="66" t="s">
        <v>223</v>
      </c>
      <c r="B26" s="67"/>
      <c r="C26" s="67"/>
      <c r="D26" s="68">
        <v>165.0428943889664</v>
      </c>
      <c r="E26" s="70"/>
      <c r="F26" s="104" t="s">
        <v>896</v>
      </c>
      <c r="G26" s="67"/>
      <c r="H26" s="71" t="s">
        <v>223</v>
      </c>
      <c r="I26" s="72"/>
      <c r="J26" s="72"/>
      <c r="K26" s="71" t="s">
        <v>3011</v>
      </c>
      <c r="L26" s="75"/>
      <c r="M26" s="76">
        <v>7888.91357421875</v>
      </c>
      <c r="N26" s="76">
        <v>6778.81005859375</v>
      </c>
      <c r="O26" s="77"/>
      <c r="P26" s="78"/>
      <c r="Q26" s="78"/>
      <c r="R26" s="88"/>
      <c r="S26" s="88"/>
      <c r="T26" s="88"/>
      <c r="U26" s="88"/>
      <c r="V26" s="50"/>
      <c r="W26" s="50"/>
      <c r="X26" s="50"/>
      <c r="Y26" s="50"/>
      <c r="Z26" s="49"/>
      <c r="AA26" s="73">
        <v>26</v>
      </c>
      <c r="AB26" s="73"/>
      <c r="AC26" s="74"/>
      <c r="AD26" s="80" t="s">
        <v>1982</v>
      </c>
      <c r="AE26" s="80">
        <v>266</v>
      </c>
      <c r="AF26" s="80">
        <v>2184</v>
      </c>
      <c r="AG26" s="80">
        <v>75481</v>
      </c>
      <c r="AH26" s="80">
        <v>67</v>
      </c>
      <c r="AI26" s="80"/>
      <c r="AJ26" s="80" t="s">
        <v>2161</v>
      </c>
      <c r="AK26" s="80" t="s">
        <v>2330</v>
      </c>
      <c r="AL26" s="80"/>
      <c r="AM26" s="80"/>
      <c r="AN26" s="82">
        <v>43422.45193287037</v>
      </c>
      <c r="AO26" s="84" t="s">
        <v>2585</v>
      </c>
      <c r="AP26" s="80" t="b">
        <v>0</v>
      </c>
      <c r="AQ26" s="80" t="b">
        <v>0</v>
      </c>
      <c r="AR26" s="80" t="b">
        <v>0</v>
      </c>
      <c r="AS26" s="80"/>
      <c r="AT26" s="80">
        <v>80</v>
      </c>
      <c r="AU26" s="84" t="s">
        <v>2725</v>
      </c>
      <c r="AV26" s="80" t="b">
        <v>0</v>
      </c>
      <c r="AW26" s="80" t="s">
        <v>2803</v>
      </c>
      <c r="AX26" s="84" t="s">
        <v>2827</v>
      </c>
      <c r="AY26" s="80" t="s">
        <v>66</v>
      </c>
      <c r="AZ26" s="80" t="str">
        <f>REPLACE(INDEX(GroupVertices[Group],MATCH(Vertices[[#This Row],[Vertex]],GroupVertices[Vertex],0)),1,1,"")</f>
        <v>3</v>
      </c>
      <c r="BA26" s="2"/>
      <c r="BB26" s="3"/>
      <c r="BC26" s="3"/>
      <c r="BD26" s="3"/>
      <c r="BE26" s="3"/>
    </row>
    <row r="27" spans="1:57" ht="15">
      <c r="A27" s="66" t="s">
        <v>279</v>
      </c>
      <c r="B27" s="67"/>
      <c r="C27" s="67"/>
      <c r="D27" s="68">
        <v>168.70106453471143</v>
      </c>
      <c r="E27" s="70"/>
      <c r="F27" s="104" t="s">
        <v>951</v>
      </c>
      <c r="G27" s="67"/>
      <c r="H27" s="71" t="s">
        <v>279</v>
      </c>
      <c r="I27" s="72"/>
      <c r="J27" s="72"/>
      <c r="K27" s="71" t="s">
        <v>3012</v>
      </c>
      <c r="L27" s="75"/>
      <c r="M27" s="76">
        <v>7150.009765625</v>
      </c>
      <c r="N27" s="76">
        <v>6739.48095703125</v>
      </c>
      <c r="O27" s="77"/>
      <c r="P27" s="78"/>
      <c r="Q27" s="78"/>
      <c r="R27" s="88"/>
      <c r="S27" s="88"/>
      <c r="T27" s="88"/>
      <c r="U27" s="88"/>
      <c r="V27" s="50"/>
      <c r="W27" s="50"/>
      <c r="X27" s="50"/>
      <c r="Y27" s="50"/>
      <c r="Z27" s="49"/>
      <c r="AA27" s="73">
        <v>27</v>
      </c>
      <c r="AB27" s="73"/>
      <c r="AC27" s="74"/>
      <c r="AD27" s="80" t="s">
        <v>1983</v>
      </c>
      <c r="AE27" s="80">
        <v>13</v>
      </c>
      <c r="AF27" s="80">
        <v>4806</v>
      </c>
      <c r="AG27" s="80">
        <v>663007</v>
      </c>
      <c r="AH27" s="80">
        <v>41</v>
      </c>
      <c r="AI27" s="80"/>
      <c r="AJ27" s="80" t="s">
        <v>2162</v>
      </c>
      <c r="AK27" s="80" t="s">
        <v>2331</v>
      </c>
      <c r="AL27" s="80"/>
      <c r="AM27" s="80"/>
      <c r="AN27" s="82">
        <v>42520.19642361111</v>
      </c>
      <c r="AO27" s="84" t="s">
        <v>2586</v>
      </c>
      <c r="AP27" s="80" t="b">
        <v>1</v>
      </c>
      <c r="AQ27" s="80" t="b">
        <v>0</v>
      </c>
      <c r="AR27" s="80" t="b">
        <v>1</v>
      </c>
      <c r="AS27" s="80"/>
      <c r="AT27" s="80">
        <v>4653</v>
      </c>
      <c r="AU27" s="80"/>
      <c r="AV27" s="80" t="b">
        <v>0</v>
      </c>
      <c r="AW27" s="80" t="s">
        <v>2803</v>
      </c>
      <c r="AX27" s="84" t="s">
        <v>2828</v>
      </c>
      <c r="AY27" s="80" t="s">
        <v>66</v>
      </c>
      <c r="AZ27" s="80" t="str">
        <f>REPLACE(INDEX(GroupVertices[Group],MATCH(Vertices[[#This Row],[Vertex]],GroupVertices[Vertex],0)),1,1,"")</f>
        <v>3</v>
      </c>
      <c r="BA27" s="2"/>
      <c r="BB27" s="3"/>
      <c r="BC27" s="3"/>
      <c r="BD27" s="3"/>
      <c r="BE27" s="3"/>
    </row>
    <row r="28" spans="1:57" ht="15">
      <c r="A28" s="66" t="s">
        <v>347</v>
      </c>
      <c r="B28" s="67"/>
      <c r="C28" s="67"/>
      <c r="D28" s="68">
        <v>164.20997006516404</v>
      </c>
      <c r="E28" s="70"/>
      <c r="F28" s="104" t="s">
        <v>2750</v>
      </c>
      <c r="G28" s="67"/>
      <c r="H28" s="71" t="s">
        <v>347</v>
      </c>
      <c r="I28" s="72"/>
      <c r="J28" s="72"/>
      <c r="K28" s="71" t="s">
        <v>3013</v>
      </c>
      <c r="L28" s="75"/>
      <c r="M28" s="76">
        <v>7482.7666015625</v>
      </c>
      <c r="N28" s="76">
        <v>6275.1865234375</v>
      </c>
      <c r="O28" s="77"/>
      <c r="P28" s="78"/>
      <c r="Q28" s="78"/>
      <c r="R28" s="88"/>
      <c r="S28" s="88"/>
      <c r="T28" s="88"/>
      <c r="U28" s="88"/>
      <c r="V28" s="50"/>
      <c r="W28" s="50"/>
      <c r="X28" s="50"/>
      <c r="Y28" s="50"/>
      <c r="Z28" s="49"/>
      <c r="AA28" s="73">
        <v>28</v>
      </c>
      <c r="AB28" s="73"/>
      <c r="AC28" s="74"/>
      <c r="AD28" s="80" t="s">
        <v>1984</v>
      </c>
      <c r="AE28" s="80">
        <v>1219</v>
      </c>
      <c r="AF28" s="80">
        <v>1587</v>
      </c>
      <c r="AG28" s="80">
        <v>1842</v>
      </c>
      <c r="AH28" s="80">
        <v>22551</v>
      </c>
      <c r="AI28" s="80"/>
      <c r="AJ28" s="80" t="s">
        <v>2163</v>
      </c>
      <c r="AK28" s="80" t="s">
        <v>2332</v>
      </c>
      <c r="AL28" s="84" t="s">
        <v>2452</v>
      </c>
      <c r="AM28" s="80"/>
      <c r="AN28" s="82">
        <v>40333.691087962965</v>
      </c>
      <c r="AO28" s="84" t="s">
        <v>2587</v>
      </c>
      <c r="AP28" s="80" t="b">
        <v>1</v>
      </c>
      <c r="AQ28" s="80" t="b">
        <v>0</v>
      </c>
      <c r="AR28" s="80" t="b">
        <v>0</v>
      </c>
      <c r="AS28" s="80"/>
      <c r="AT28" s="80">
        <v>205</v>
      </c>
      <c r="AU28" s="84" t="s">
        <v>2725</v>
      </c>
      <c r="AV28" s="80" t="b">
        <v>0</v>
      </c>
      <c r="AW28" s="80" t="s">
        <v>2803</v>
      </c>
      <c r="AX28" s="84" t="s">
        <v>2829</v>
      </c>
      <c r="AY28" s="80" t="s">
        <v>65</v>
      </c>
      <c r="AZ28" s="80" t="str">
        <f>REPLACE(INDEX(GroupVertices[Group],MATCH(Vertices[[#This Row],[Vertex]],GroupVertices[Vertex],0)),1,1,"")</f>
        <v>3</v>
      </c>
      <c r="BA28" s="2"/>
      <c r="BB28" s="3"/>
      <c r="BC28" s="3"/>
      <c r="BD28" s="3"/>
      <c r="BE28" s="3"/>
    </row>
    <row r="29" spans="1:57" ht="15">
      <c r="A29" s="66" t="s">
        <v>280</v>
      </c>
      <c r="B29" s="67"/>
      <c r="C29" s="67"/>
      <c r="D29" s="68">
        <v>167.63933017890974</v>
      </c>
      <c r="E29" s="70"/>
      <c r="F29" s="104" t="s">
        <v>952</v>
      </c>
      <c r="G29" s="67"/>
      <c r="H29" s="71" t="s">
        <v>280</v>
      </c>
      <c r="I29" s="72"/>
      <c r="J29" s="72"/>
      <c r="K29" s="71" t="s">
        <v>3014</v>
      </c>
      <c r="L29" s="75"/>
      <c r="M29" s="76">
        <v>7328.97802734375</v>
      </c>
      <c r="N29" s="76">
        <v>6870.361328125</v>
      </c>
      <c r="O29" s="77"/>
      <c r="P29" s="78"/>
      <c r="Q29" s="78"/>
      <c r="R29" s="88"/>
      <c r="S29" s="88"/>
      <c r="T29" s="88"/>
      <c r="U29" s="88"/>
      <c r="V29" s="50"/>
      <c r="W29" s="50"/>
      <c r="X29" s="50"/>
      <c r="Y29" s="50"/>
      <c r="Z29" s="49"/>
      <c r="AA29" s="73">
        <v>29</v>
      </c>
      <c r="AB29" s="73"/>
      <c r="AC29" s="74"/>
      <c r="AD29" s="80" t="s">
        <v>1985</v>
      </c>
      <c r="AE29" s="80">
        <v>4821</v>
      </c>
      <c r="AF29" s="80">
        <v>4045</v>
      </c>
      <c r="AG29" s="80">
        <v>51622</v>
      </c>
      <c r="AH29" s="80">
        <v>42944</v>
      </c>
      <c r="AI29" s="80"/>
      <c r="AJ29" s="80" t="s">
        <v>2164</v>
      </c>
      <c r="AK29" s="80" t="s">
        <v>2333</v>
      </c>
      <c r="AL29" s="84" t="s">
        <v>2453</v>
      </c>
      <c r="AM29" s="80"/>
      <c r="AN29" s="82">
        <v>40080.55136574074</v>
      </c>
      <c r="AO29" s="84" t="s">
        <v>2588</v>
      </c>
      <c r="AP29" s="80" t="b">
        <v>0</v>
      </c>
      <c r="AQ29" s="80" t="b">
        <v>0</v>
      </c>
      <c r="AR29" s="80" t="b">
        <v>0</v>
      </c>
      <c r="AS29" s="80"/>
      <c r="AT29" s="80">
        <v>323</v>
      </c>
      <c r="AU29" s="84" t="s">
        <v>2725</v>
      </c>
      <c r="AV29" s="80" t="b">
        <v>0</v>
      </c>
      <c r="AW29" s="80" t="s">
        <v>2803</v>
      </c>
      <c r="AX29" s="84" t="s">
        <v>2830</v>
      </c>
      <c r="AY29" s="80" t="s">
        <v>66</v>
      </c>
      <c r="AZ29" s="80" t="str">
        <f>REPLACE(INDEX(GroupVertices[Group],MATCH(Vertices[[#This Row],[Vertex]],GroupVertices[Vertex],0)),1,1,"")</f>
        <v>3</v>
      </c>
      <c r="BA29" s="2"/>
      <c r="BB29" s="3"/>
      <c r="BC29" s="3"/>
      <c r="BD29" s="3"/>
      <c r="BE29" s="3"/>
    </row>
    <row r="30" spans="1:57" ht="15">
      <c r="A30" s="66" t="s">
        <v>348</v>
      </c>
      <c r="B30" s="67"/>
      <c r="C30" s="67"/>
      <c r="D30" s="68">
        <v>174.70453750844933</v>
      </c>
      <c r="E30" s="70"/>
      <c r="F30" s="104" t="s">
        <v>2751</v>
      </c>
      <c r="G30" s="67"/>
      <c r="H30" s="71" t="s">
        <v>348</v>
      </c>
      <c r="I30" s="72"/>
      <c r="J30" s="72"/>
      <c r="K30" s="71" t="s">
        <v>3015</v>
      </c>
      <c r="L30" s="75"/>
      <c r="M30" s="76">
        <v>7483.2421875</v>
      </c>
      <c r="N30" s="76">
        <v>7731.8671875</v>
      </c>
      <c r="O30" s="77"/>
      <c r="P30" s="78"/>
      <c r="Q30" s="78"/>
      <c r="R30" s="88"/>
      <c r="S30" s="88"/>
      <c r="T30" s="88"/>
      <c r="U30" s="88"/>
      <c r="V30" s="50"/>
      <c r="W30" s="50"/>
      <c r="X30" s="50"/>
      <c r="Y30" s="50"/>
      <c r="Z30" s="49"/>
      <c r="AA30" s="73">
        <v>30</v>
      </c>
      <c r="AB30" s="73"/>
      <c r="AC30" s="74"/>
      <c r="AD30" s="80" t="s">
        <v>1986</v>
      </c>
      <c r="AE30" s="80">
        <v>3837</v>
      </c>
      <c r="AF30" s="80">
        <v>9109</v>
      </c>
      <c r="AG30" s="80">
        <v>8560</v>
      </c>
      <c r="AH30" s="80">
        <v>32899</v>
      </c>
      <c r="AI30" s="80"/>
      <c r="AJ30" s="80" t="s">
        <v>2165</v>
      </c>
      <c r="AK30" s="80" t="s">
        <v>2334</v>
      </c>
      <c r="AL30" s="84" t="s">
        <v>2454</v>
      </c>
      <c r="AM30" s="80"/>
      <c r="AN30" s="82">
        <v>40122.1453587963</v>
      </c>
      <c r="AO30" s="84" t="s">
        <v>2589</v>
      </c>
      <c r="AP30" s="80" t="b">
        <v>0</v>
      </c>
      <c r="AQ30" s="80" t="b">
        <v>0</v>
      </c>
      <c r="AR30" s="80" t="b">
        <v>1</v>
      </c>
      <c r="AS30" s="80"/>
      <c r="AT30" s="80">
        <v>859</v>
      </c>
      <c r="AU30" s="84" t="s">
        <v>2733</v>
      </c>
      <c r="AV30" s="80" t="b">
        <v>1</v>
      </c>
      <c r="AW30" s="80" t="s">
        <v>2803</v>
      </c>
      <c r="AX30" s="84" t="s">
        <v>2831</v>
      </c>
      <c r="AY30" s="80" t="s">
        <v>65</v>
      </c>
      <c r="AZ30" s="80" t="str">
        <f>REPLACE(INDEX(GroupVertices[Group],MATCH(Vertices[[#This Row],[Vertex]],GroupVertices[Vertex],0)),1,1,"")</f>
        <v>3</v>
      </c>
      <c r="BA30" s="2"/>
      <c r="BB30" s="3"/>
      <c r="BC30" s="3"/>
      <c r="BD30" s="3"/>
      <c r="BE30" s="3"/>
    </row>
    <row r="31" spans="1:57" ht="15">
      <c r="A31" s="66" t="s">
        <v>281</v>
      </c>
      <c r="B31" s="67"/>
      <c r="C31" s="67"/>
      <c r="D31" s="68">
        <v>165.33867321081917</v>
      </c>
      <c r="E31" s="70"/>
      <c r="F31" s="104" t="s">
        <v>2752</v>
      </c>
      <c r="G31" s="67"/>
      <c r="H31" s="71" t="s">
        <v>281</v>
      </c>
      <c r="I31" s="72"/>
      <c r="J31" s="72"/>
      <c r="K31" s="71" t="s">
        <v>3016</v>
      </c>
      <c r="L31" s="75"/>
      <c r="M31" s="76">
        <v>7193.28662109375</v>
      </c>
      <c r="N31" s="76">
        <v>7064.9658203125</v>
      </c>
      <c r="O31" s="77"/>
      <c r="P31" s="78"/>
      <c r="Q31" s="78"/>
      <c r="R31" s="88"/>
      <c r="S31" s="88"/>
      <c r="T31" s="88"/>
      <c r="U31" s="88"/>
      <c r="V31" s="50"/>
      <c r="W31" s="50"/>
      <c r="X31" s="50"/>
      <c r="Y31" s="50"/>
      <c r="Z31" s="49"/>
      <c r="AA31" s="73">
        <v>31</v>
      </c>
      <c r="AB31" s="73"/>
      <c r="AC31" s="74"/>
      <c r="AD31" s="80" t="s">
        <v>1987</v>
      </c>
      <c r="AE31" s="80">
        <v>889</v>
      </c>
      <c r="AF31" s="80">
        <v>2396</v>
      </c>
      <c r="AG31" s="80">
        <v>7867</v>
      </c>
      <c r="AH31" s="80">
        <v>1074</v>
      </c>
      <c r="AI31" s="80"/>
      <c r="AJ31" s="80" t="s">
        <v>2166</v>
      </c>
      <c r="AK31" s="80" t="s">
        <v>2335</v>
      </c>
      <c r="AL31" s="84" t="s">
        <v>2455</v>
      </c>
      <c r="AM31" s="80"/>
      <c r="AN31" s="82">
        <v>41376.70628472222</v>
      </c>
      <c r="AO31" s="84" t="s">
        <v>2590</v>
      </c>
      <c r="AP31" s="80" t="b">
        <v>0</v>
      </c>
      <c r="AQ31" s="80" t="b">
        <v>0</v>
      </c>
      <c r="AR31" s="80" t="b">
        <v>0</v>
      </c>
      <c r="AS31" s="80"/>
      <c r="AT31" s="80">
        <v>108</v>
      </c>
      <c r="AU31" s="84" t="s">
        <v>2729</v>
      </c>
      <c r="AV31" s="80" t="b">
        <v>0</v>
      </c>
      <c r="AW31" s="80" t="s">
        <v>2803</v>
      </c>
      <c r="AX31" s="84" t="s">
        <v>2832</v>
      </c>
      <c r="AY31" s="80" t="s">
        <v>66</v>
      </c>
      <c r="AZ31" s="80" t="str">
        <f>REPLACE(INDEX(GroupVertices[Group],MATCH(Vertices[[#This Row],[Vertex]],GroupVertices[Vertex],0)),1,1,"")</f>
        <v>3</v>
      </c>
      <c r="BA31" s="2"/>
      <c r="BB31" s="3"/>
      <c r="BC31" s="3"/>
      <c r="BD31" s="3"/>
      <c r="BE31" s="3"/>
    </row>
    <row r="32" spans="1:57" ht="15">
      <c r="A32" s="66" t="s">
        <v>224</v>
      </c>
      <c r="B32" s="67"/>
      <c r="C32" s="67"/>
      <c r="D32" s="68">
        <v>162.1395183121947</v>
      </c>
      <c r="E32" s="70"/>
      <c r="F32" s="104" t="s">
        <v>897</v>
      </c>
      <c r="G32" s="67"/>
      <c r="H32" s="71" t="s">
        <v>224</v>
      </c>
      <c r="I32" s="72"/>
      <c r="J32" s="72"/>
      <c r="K32" s="71" t="s">
        <v>3017</v>
      </c>
      <c r="L32" s="75"/>
      <c r="M32" s="76">
        <v>6788.7646484375</v>
      </c>
      <c r="N32" s="76">
        <v>6977.798828125</v>
      </c>
      <c r="O32" s="77"/>
      <c r="P32" s="78"/>
      <c r="Q32" s="78"/>
      <c r="R32" s="88"/>
      <c r="S32" s="88"/>
      <c r="T32" s="88"/>
      <c r="U32" s="88"/>
      <c r="V32" s="50"/>
      <c r="W32" s="50"/>
      <c r="X32" s="50"/>
      <c r="Y32" s="50"/>
      <c r="Z32" s="49"/>
      <c r="AA32" s="73">
        <v>32</v>
      </c>
      <c r="AB32" s="73"/>
      <c r="AC32" s="74"/>
      <c r="AD32" s="80" t="s">
        <v>1988</v>
      </c>
      <c r="AE32" s="80">
        <v>3</v>
      </c>
      <c r="AF32" s="80">
        <v>103</v>
      </c>
      <c r="AG32" s="80">
        <v>3930</v>
      </c>
      <c r="AH32" s="80">
        <v>17</v>
      </c>
      <c r="AI32" s="80"/>
      <c r="AJ32" s="80" t="s">
        <v>2167</v>
      </c>
      <c r="AK32" s="80" t="s">
        <v>1908</v>
      </c>
      <c r="AL32" s="84" t="s">
        <v>2456</v>
      </c>
      <c r="AM32" s="80"/>
      <c r="AN32" s="82">
        <v>43612.25443287037</v>
      </c>
      <c r="AO32" s="84" t="s">
        <v>2591</v>
      </c>
      <c r="AP32" s="80" t="b">
        <v>1</v>
      </c>
      <c r="AQ32" s="80" t="b">
        <v>0</v>
      </c>
      <c r="AR32" s="80" t="b">
        <v>0</v>
      </c>
      <c r="AS32" s="80"/>
      <c r="AT32" s="80">
        <v>8</v>
      </c>
      <c r="AU32" s="80"/>
      <c r="AV32" s="80" t="b">
        <v>0</v>
      </c>
      <c r="AW32" s="80" t="s">
        <v>2803</v>
      </c>
      <c r="AX32" s="84" t="s">
        <v>2833</v>
      </c>
      <c r="AY32" s="80" t="s">
        <v>66</v>
      </c>
      <c r="AZ32" s="80" t="str">
        <f>REPLACE(INDEX(GroupVertices[Group],MATCH(Vertices[[#This Row],[Vertex]],GroupVertices[Vertex],0)),1,1,"")</f>
        <v>3</v>
      </c>
      <c r="BA32" s="2"/>
      <c r="BB32" s="3"/>
      <c r="BC32" s="3"/>
      <c r="BD32" s="3"/>
      <c r="BE32" s="3"/>
    </row>
    <row r="33" spans="1:57" ht="15">
      <c r="A33" s="66" t="s">
        <v>349</v>
      </c>
      <c r="B33" s="67"/>
      <c r="C33" s="67"/>
      <c r="D33" s="68">
        <v>164.58666950808973</v>
      </c>
      <c r="E33" s="70"/>
      <c r="F33" s="104" t="s">
        <v>2753</v>
      </c>
      <c r="G33" s="67"/>
      <c r="H33" s="71" t="s">
        <v>349</v>
      </c>
      <c r="I33" s="72"/>
      <c r="J33" s="72"/>
      <c r="K33" s="71" t="s">
        <v>3018</v>
      </c>
      <c r="L33" s="75"/>
      <c r="M33" s="76">
        <v>7040.8955078125</v>
      </c>
      <c r="N33" s="76">
        <v>6096.24365234375</v>
      </c>
      <c r="O33" s="77"/>
      <c r="P33" s="78"/>
      <c r="Q33" s="78"/>
      <c r="R33" s="88"/>
      <c r="S33" s="88"/>
      <c r="T33" s="88"/>
      <c r="U33" s="88"/>
      <c r="V33" s="50"/>
      <c r="W33" s="50"/>
      <c r="X33" s="50"/>
      <c r="Y33" s="50"/>
      <c r="Z33" s="49"/>
      <c r="AA33" s="73">
        <v>33</v>
      </c>
      <c r="AB33" s="73"/>
      <c r="AC33" s="74"/>
      <c r="AD33" s="80" t="s">
        <v>1989</v>
      </c>
      <c r="AE33" s="80">
        <v>5002</v>
      </c>
      <c r="AF33" s="80">
        <v>1857</v>
      </c>
      <c r="AG33" s="80">
        <v>9869</v>
      </c>
      <c r="AH33" s="80">
        <v>8514</v>
      </c>
      <c r="AI33" s="80"/>
      <c r="AJ33" s="80" t="s">
        <v>2168</v>
      </c>
      <c r="AK33" s="80" t="s">
        <v>2336</v>
      </c>
      <c r="AL33" s="80"/>
      <c r="AM33" s="80"/>
      <c r="AN33" s="82">
        <v>42639.26744212963</v>
      </c>
      <c r="AO33" s="80"/>
      <c r="AP33" s="80" t="b">
        <v>1</v>
      </c>
      <c r="AQ33" s="80" t="b">
        <v>0</v>
      </c>
      <c r="AR33" s="80" t="b">
        <v>0</v>
      </c>
      <c r="AS33" s="80"/>
      <c r="AT33" s="80">
        <v>103</v>
      </c>
      <c r="AU33" s="80"/>
      <c r="AV33" s="80" t="b">
        <v>0</v>
      </c>
      <c r="AW33" s="80" t="s">
        <v>2803</v>
      </c>
      <c r="AX33" s="84" t="s">
        <v>2834</v>
      </c>
      <c r="AY33" s="80" t="s">
        <v>65</v>
      </c>
      <c r="AZ33" s="80" t="str">
        <f>REPLACE(INDEX(GroupVertices[Group],MATCH(Vertices[[#This Row],[Vertex]],GroupVertices[Vertex],0)),1,1,"")</f>
        <v>3</v>
      </c>
      <c r="BA33" s="2"/>
      <c r="BB33" s="3"/>
      <c r="BC33" s="3"/>
      <c r="BD33" s="3"/>
      <c r="BE33" s="3"/>
    </row>
    <row r="34" spans="1:57" ht="15">
      <c r="A34" s="66" t="s">
        <v>350</v>
      </c>
      <c r="B34" s="67"/>
      <c r="C34" s="67"/>
      <c r="D34" s="68">
        <v>179.58767843526383</v>
      </c>
      <c r="E34" s="70"/>
      <c r="F34" s="104" t="s">
        <v>2754</v>
      </c>
      <c r="G34" s="67"/>
      <c r="H34" s="71" t="s">
        <v>350</v>
      </c>
      <c r="I34" s="72"/>
      <c r="J34" s="72"/>
      <c r="K34" s="71" t="s">
        <v>3019</v>
      </c>
      <c r="L34" s="75"/>
      <c r="M34" s="76">
        <v>6743.8134765625</v>
      </c>
      <c r="N34" s="76">
        <v>6244.603515625</v>
      </c>
      <c r="O34" s="77"/>
      <c r="P34" s="78"/>
      <c r="Q34" s="78"/>
      <c r="R34" s="88"/>
      <c r="S34" s="88"/>
      <c r="T34" s="88"/>
      <c r="U34" s="88"/>
      <c r="V34" s="50"/>
      <c r="W34" s="50"/>
      <c r="X34" s="50"/>
      <c r="Y34" s="50"/>
      <c r="Z34" s="49"/>
      <c r="AA34" s="73">
        <v>34</v>
      </c>
      <c r="AB34" s="73"/>
      <c r="AC34" s="74"/>
      <c r="AD34" s="80" t="s">
        <v>1990</v>
      </c>
      <c r="AE34" s="80">
        <v>13507</v>
      </c>
      <c r="AF34" s="80">
        <v>12609</v>
      </c>
      <c r="AG34" s="80">
        <v>37150</v>
      </c>
      <c r="AH34" s="80">
        <v>29849</v>
      </c>
      <c r="AI34" s="80"/>
      <c r="AJ34" s="80" t="s">
        <v>2169</v>
      </c>
      <c r="AK34" s="80" t="s">
        <v>2337</v>
      </c>
      <c r="AL34" s="84" t="s">
        <v>2457</v>
      </c>
      <c r="AM34" s="80"/>
      <c r="AN34" s="82">
        <v>41326.92630787037</v>
      </c>
      <c r="AO34" s="84" t="s">
        <v>2592</v>
      </c>
      <c r="AP34" s="80" t="b">
        <v>0</v>
      </c>
      <c r="AQ34" s="80" t="b">
        <v>0</v>
      </c>
      <c r="AR34" s="80" t="b">
        <v>1</v>
      </c>
      <c r="AS34" s="80"/>
      <c r="AT34" s="80">
        <v>368</v>
      </c>
      <c r="AU34" s="84" t="s">
        <v>2725</v>
      </c>
      <c r="AV34" s="80" t="b">
        <v>0</v>
      </c>
      <c r="AW34" s="80" t="s">
        <v>2803</v>
      </c>
      <c r="AX34" s="84" t="s">
        <v>2835</v>
      </c>
      <c r="AY34" s="80" t="s">
        <v>65</v>
      </c>
      <c r="AZ34" s="80" t="str">
        <f>REPLACE(INDEX(GroupVertices[Group],MATCH(Vertices[[#This Row],[Vertex]],GroupVertices[Vertex],0)),1,1,"")</f>
        <v>3</v>
      </c>
      <c r="BA34" s="2"/>
      <c r="BB34" s="3"/>
      <c r="BC34" s="3"/>
      <c r="BD34" s="3"/>
      <c r="BE34" s="3"/>
    </row>
    <row r="35" spans="1:57" ht="15">
      <c r="A35" s="66" t="s">
        <v>336</v>
      </c>
      <c r="B35" s="67"/>
      <c r="C35" s="67"/>
      <c r="D35" s="68">
        <v>178.37665948541385</v>
      </c>
      <c r="E35" s="70"/>
      <c r="F35" s="104" t="s">
        <v>1004</v>
      </c>
      <c r="G35" s="67"/>
      <c r="H35" s="71" t="s">
        <v>336</v>
      </c>
      <c r="I35" s="72"/>
      <c r="J35" s="72"/>
      <c r="K35" s="71" t="s">
        <v>3020</v>
      </c>
      <c r="L35" s="75"/>
      <c r="M35" s="76">
        <v>6697.64697265625</v>
      </c>
      <c r="N35" s="76">
        <v>7566.1240234375</v>
      </c>
      <c r="O35" s="77"/>
      <c r="P35" s="78"/>
      <c r="Q35" s="78"/>
      <c r="R35" s="88"/>
      <c r="S35" s="88"/>
      <c r="T35" s="88"/>
      <c r="U35" s="88"/>
      <c r="V35" s="50"/>
      <c r="W35" s="50"/>
      <c r="X35" s="50"/>
      <c r="Y35" s="50"/>
      <c r="Z35" s="49"/>
      <c r="AA35" s="73">
        <v>35</v>
      </c>
      <c r="AB35" s="73"/>
      <c r="AC35" s="74"/>
      <c r="AD35" s="80" t="s">
        <v>1991</v>
      </c>
      <c r="AE35" s="80">
        <v>6683</v>
      </c>
      <c r="AF35" s="80">
        <v>11741</v>
      </c>
      <c r="AG35" s="80">
        <v>12373</v>
      </c>
      <c r="AH35" s="80">
        <v>42172</v>
      </c>
      <c r="AI35" s="80"/>
      <c r="AJ35" s="80" t="s">
        <v>2170</v>
      </c>
      <c r="AK35" s="80" t="s">
        <v>2338</v>
      </c>
      <c r="AL35" s="84" t="s">
        <v>2458</v>
      </c>
      <c r="AM35" s="80"/>
      <c r="AN35" s="82">
        <v>39459.80023148148</v>
      </c>
      <c r="AO35" s="84" t="s">
        <v>2593</v>
      </c>
      <c r="AP35" s="80" t="b">
        <v>0</v>
      </c>
      <c r="AQ35" s="80" t="b">
        <v>0</v>
      </c>
      <c r="AR35" s="80" t="b">
        <v>1</v>
      </c>
      <c r="AS35" s="80"/>
      <c r="AT35" s="80">
        <v>1396</v>
      </c>
      <c r="AU35" s="84" t="s">
        <v>2734</v>
      </c>
      <c r="AV35" s="80" t="b">
        <v>1</v>
      </c>
      <c r="AW35" s="80" t="s">
        <v>2803</v>
      </c>
      <c r="AX35" s="84" t="s">
        <v>2836</v>
      </c>
      <c r="AY35" s="80" t="s">
        <v>66</v>
      </c>
      <c r="AZ35" s="80" t="str">
        <f>REPLACE(INDEX(GroupVertices[Group],MATCH(Vertices[[#This Row],[Vertex]],GroupVertices[Vertex],0)),1,1,"")</f>
        <v>3</v>
      </c>
      <c r="BA35" s="2"/>
      <c r="BB35" s="3"/>
      <c r="BC35" s="3"/>
      <c r="BD35" s="3"/>
      <c r="BE35" s="3"/>
    </row>
    <row r="36" spans="1:57" ht="15">
      <c r="A36" s="66" t="s">
        <v>351</v>
      </c>
      <c r="B36" s="67"/>
      <c r="C36" s="67"/>
      <c r="D36" s="68">
        <v>163.7872295792141</v>
      </c>
      <c r="E36" s="70"/>
      <c r="F36" s="104" t="s">
        <v>2755</v>
      </c>
      <c r="G36" s="67"/>
      <c r="H36" s="71" t="s">
        <v>351</v>
      </c>
      <c r="I36" s="72"/>
      <c r="J36" s="72"/>
      <c r="K36" s="71" t="s">
        <v>3021</v>
      </c>
      <c r="L36" s="75"/>
      <c r="M36" s="76">
        <v>6512.36865234375</v>
      </c>
      <c r="N36" s="76">
        <v>6539.5068359375</v>
      </c>
      <c r="O36" s="77"/>
      <c r="P36" s="78"/>
      <c r="Q36" s="78"/>
      <c r="R36" s="88"/>
      <c r="S36" s="88"/>
      <c r="T36" s="88"/>
      <c r="U36" s="88"/>
      <c r="V36" s="50"/>
      <c r="W36" s="50"/>
      <c r="X36" s="50"/>
      <c r="Y36" s="50"/>
      <c r="Z36" s="49"/>
      <c r="AA36" s="73">
        <v>36</v>
      </c>
      <c r="AB36" s="73"/>
      <c r="AC36" s="74"/>
      <c r="AD36" s="80" t="s">
        <v>1992</v>
      </c>
      <c r="AE36" s="80">
        <v>487</v>
      </c>
      <c r="AF36" s="80">
        <v>1284</v>
      </c>
      <c r="AG36" s="80">
        <v>4550</v>
      </c>
      <c r="AH36" s="80">
        <v>6</v>
      </c>
      <c r="AI36" s="80"/>
      <c r="AJ36" s="80" t="s">
        <v>2171</v>
      </c>
      <c r="AK36" s="80" t="s">
        <v>2339</v>
      </c>
      <c r="AL36" s="84" t="s">
        <v>2459</v>
      </c>
      <c r="AM36" s="80"/>
      <c r="AN36" s="82">
        <v>39818.36402777778</v>
      </c>
      <c r="AO36" s="84" t="s">
        <v>2594</v>
      </c>
      <c r="AP36" s="80" t="b">
        <v>0</v>
      </c>
      <c r="AQ36" s="80" t="b">
        <v>0</v>
      </c>
      <c r="AR36" s="80" t="b">
        <v>1</v>
      </c>
      <c r="AS36" s="80"/>
      <c r="AT36" s="80">
        <v>136</v>
      </c>
      <c r="AU36" s="84" t="s">
        <v>2723</v>
      </c>
      <c r="AV36" s="80" t="b">
        <v>0</v>
      </c>
      <c r="AW36" s="80" t="s">
        <v>2803</v>
      </c>
      <c r="AX36" s="84" t="s">
        <v>2837</v>
      </c>
      <c r="AY36" s="80" t="s">
        <v>65</v>
      </c>
      <c r="AZ36" s="80" t="str">
        <f>REPLACE(INDEX(GroupVertices[Group],MATCH(Vertices[[#This Row],[Vertex]],GroupVertices[Vertex],0)),1,1,"")</f>
        <v>3</v>
      </c>
      <c r="BA36" s="2"/>
      <c r="BB36" s="3"/>
      <c r="BC36" s="3"/>
      <c r="BD36" s="3"/>
      <c r="BE36" s="3"/>
    </row>
    <row r="37" spans="1:57" ht="15">
      <c r="A37" s="66" t="s">
        <v>225</v>
      </c>
      <c r="B37" s="67"/>
      <c r="C37" s="67"/>
      <c r="D37" s="68">
        <v>162.62504203863224</v>
      </c>
      <c r="E37" s="70"/>
      <c r="F37" s="104" t="s">
        <v>898</v>
      </c>
      <c r="G37" s="67"/>
      <c r="H37" s="71" t="s">
        <v>225</v>
      </c>
      <c r="I37" s="72"/>
      <c r="J37" s="72"/>
      <c r="K37" s="71" t="s">
        <v>3022</v>
      </c>
      <c r="L37" s="75"/>
      <c r="M37" s="76">
        <v>3269.03369140625</v>
      </c>
      <c r="N37" s="76">
        <v>2444.12744140625</v>
      </c>
      <c r="O37" s="77"/>
      <c r="P37" s="78"/>
      <c r="Q37" s="78"/>
      <c r="R37" s="88"/>
      <c r="S37" s="88"/>
      <c r="T37" s="88"/>
      <c r="U37" s="88"/>
      <c r="V37" s="50"/>
      <c r="W37" s="50"/>
      <c r="X37" s="50"/>
      <c r="Y37" s="50"/>
      <c r="Z37" s="49"/>
      <c r="AA37" s="73">
        <v>37</v>
      </c>
      <c r="AB37" s="73"/>
      <c r="AC37" s="74"/>
      <c r="AD37" s="80" t="s">
        <v>1993</v>
      </c>
      <c r="AE37" s="80">
        <v>567</v>
      </c>
      <c r="AF37" s="80">
        <v>451</v>
      </c>
      <c r="AG37" s="80">
        <v>1787</v>
      </c>
      <c r="AH37" s="80">
        <v>579</v>
      </c>
      <c r="AI37" s="80"/>
      <c r="AJ37" s="80" t="s">
        <v>2172</v>
      </c>
      <c r="AK37" s="80" t="s">
        <v>2340</v>
      </c>
      <c r="AL37" s="84" t="s">
        <v>2460</v>
      </c>
      <c r="AM37" s="80"/>
      <c r="AN37" s="82">
        <v>42416.71616898148</v>
      </c>
      <c r="AO37" s="84" t="s">
        <v>2595</v>
      </c>
      <c r="AP37" s="80" t="b">
        <v>0</v>
      </c>
      <c r="AQ37" s="80" t="b">
        <v>0</v>
      </c>
      <c r="AR37" s="80" t="b">
        <v>1</v>
      </c>
      <c r="AS37" s="80"/>
      <c r="AT37" s="80">
        <v>24</v>
      </c>
      <c r="AU37" s="84" t="s">
        <v>2734</v>
      </c>
      <c r="AV37" s="80" t="b">
        <v>0</v>
      </c>
      <c r="AW37" s="80" t="s">
        <v>2803</v>
      </c>
      <c r="AX37" s="84" t="s">
        <v>2838</v>
      </c>
      <c r="AY37" s="80" t="s">
        <v>66</v>
      </c>
      <c r="AZ37" s="80" t="str">
        <f>REPLACE(INDEX(GroupVertices[Group],MATCH(Vertices[[#This Row],[Vertex]],GroupVertices[Vertex],0)),1,1,"")</f>
        <v>2</v>
      </c>
      <c r="BA37" s="2"/>
      <c r="BB37" s="3"/>
      <c r="BC37" s="3"/>
      <c r="BD37" s="3"/>
      <c r="BE37" s="3"/>
    </row>
    <row r="38" spans="1:57" ht="15">
      <c r="A38" s="66" t="s">
        <v>226</v>
      </c>
      <c r="B38" s="67"/>
      <c r="C38" s="67"/>
      <c r="D38" s="68">
        <v>170.34459025236498</v>
      </c>
      <c r="E38" s="70"/>
      <c r="F38" s="104" t="s">
        <v>899</v>
      </c>
      <c r="G38" s="67"/>
      <c r="H38" s="71" t="s">
        <v>226</v>
      </c>
      <c r="I38" s="72"/>
      <c r="J38" s="72"/>
      <c r="K38" s="71" t="s">
        <v>3023</v>
      </c>
      <c r="L38" s="75"/>
      <c r="M38" s="76">
        <v>4112.66552734375</v>
      </c>
      <c r="N38" s="76">
        <v>2221.8955078125</v>
      </c>
      <c r="O38" s="77"/>
      <c r="P38" s="78"/>
      <c r="Q38" s="78"/>
      <c r="R38" s="88"/>
      <c r="S38" s="88"/>
      <c r="T38" s="88"/>
      <c r="U38" s="88"/>
      <c r="V38" s="50"/>
      <c r="W38" s="50"/>
      <c r="X38" s="50"/>
      <c r="Y38" s="50"/>
      <c r="Z38" s="49"/>
      <c r="AA38" s="73">
        <v>38</v>
      </c>
      <c r="AB38" s="73"/>
      <c r="AC38" s="74"/>
      <c r="AD38" s="80" t="s">
        <v>1994</v>
      </c>
      <c r="AE38" s="80">
        <v>3509</v>
      </c>
      <c r="AF38" s="80">
        <v>5984</v>
      </c>
      <c r="AG38" s="80">
        <v>41194</v>
      </c>
      <c r="AH38" s="80">
        <v>4090</v>
      </c>
      <c r="AI38" s="80"/>
      <c r="AJ38" s="80" t="s">
        <v>2173</v>
      </c>
      <c r="AK38" s="80" t="s">
        <v>2341</v>
      </c>
      <c r="AL38" s="84" t="s">
        <v>2461</v>
      </c>
      <c r="AM38" s="80"/>
      <c r="AN38" s="82">
        <v>40654.819386574076</v>
      </c>
      <c r="AO38" s="80"/>
      <c r="AP38" s="80" t="b">
        <v>0</v>
      </c>
      <c r="AQ38" s="80" t="b">
        <v>0</v>
      </c>
      <c r="AR38" s="80" t="b">
        <v>0</v>
      </c>
      <c r="AS38" s="80"/>
      <c r="AT38" s="80">
        <v>385</v>
      </c>
      <c r="AU38" s="84" t="s">
        <v>2724</v>
      </c>
      <c r="AV38" s="80" t="b">
        <v>0</v>
      </c>
      <c r="AW38" s="80" t="s">
        <v>2803</v>
      </c>
      <c r="AX38" s="84" t="s">
        <v>2839</v>
      </c>
      <c r="AY38" s="80" t="s">
        <v>66</v>
      </c>
      <c r="AZ38" s="80" t="str">
        <f>REPLACE(INDEX(GroupVertices[Group],MATCH(Vertices[[#This Row],[Vertex]],GroupVertices[Vertex],0)),1,1,"")</f>
        <v>2</v>
      </c>
      <c r="BA38" s="2"/>
      <c r="BB38" s="3"/>
      <c r="BC38" s="3"/>
      <c r="BD38" s="3"/>
      <c r="BE38" s="3"/>
    </row>
    <row r="39" spans="1:57" ht="15">
      <c r="A39" s="66" t="s">
        <v>227</v>
      </c>
      <c r="B39" s="67"/>
      <c r="C39" s="67"/>
      <c r="D39" s="68">
        <v>165.21868746233173</v>
      </c>
      <c r="E39" s="70"/>
      <c r="F39" s="104" t="s">
        <v>900</v>
      </c>
      <c r="G39" s="67"/>
      <c r="H39" s="71" t="s">
        <v>227</v>
      </c>
      <c r="I39" s="72"/>
      <c r="J39" s="72"/>
      <c r="K39" s="71" t="s">
        <v>3024</v>
      </c>
      <c r="L39" s="75"/>
      <c r="M39" s="76">
        <v>3765.760498046875</v>
      </c>
      <c r="N39" s="76">
        <v>2646.968505859375</v>
      </c>
      <c r="O39" s="77"/>
      <c r="P39" s="78"/>
      <c r="Q39" s="78"/>
      <c r="R39" s="88"/>
      <c r="S39" s="88"/>
      <c r="T39" s="88"/>
      <c r="U39" s="88"/>
      <c r="V39" s="50"/>
      <c r="W39" s="50"/>
      <c r="X39" s="50"/>
      <c r="Y39" s="50"/>
      <c r="Z39" s="49"/>
      <c r="AA39" s="73">
        <v>39</v>
      </c>
      <c r="AB39" s="73"/>
      <c r="AC39" s="74"/>
      <c r="AD39" s="80" t="s">
        <v>1995</v>
      </c>
      <c r="AE39" s="80">
        <v>3279</v>
      </c>
      <c r="AF39" s="80">
        <v>2310</v>
      </c>
      <c r="AG39" s="80">
        <v>6380</v>
      </c>
      <c r="AH39" s="80">
        <v>14858</v>
      </c>
      <c r="AI39" s="80"/>
      <c r="AJ39" s="80" t="s">
        <v>2174</v>
      </c>
      <c r="AK39" s="80" t="s">
        <v>2342</v>
      </c>
      <c r="AL39" s="80"/>
      <c r="AM39" s="80"/>
      <c r="AN39" s="82">
        <v>40805.359930555554</v>
      </c>
      <c r="AO39" s="84" t="s">
        <v>2596</v>
      </c>
      <c r="AP39" s="80" t="b">
        <v>0</v>
      </c>
      <c r="AQ39" s="80" t="b">
        <v>0</v>
      </c>
      <c r="AR39" s="80" t="b">
        <v>1</v>
      </c>
      <c r="AS39" s="80"/>
      <c r="AT39" s="80">
        <v>367</v>
      </c>
      <c r="AU39" s="84" t="s">
        <v>2725</v>
      </c>
      <c r="AV39" s="80" t="b">
        <v>0</v>
      </c>
      <c r="AW39" s="80" t="s">
        <v>2803</v>
      </c>
      <c r="AX39" s="84" t="s">
        <v>2840</v>
      </c>
      <c r="AY39" s="80" t="s">
        <v>66</v>
      </c>
      <c r="AZ39" s="80" t="str">
        <f>REPLACE(INDEX(GroupVertices[Group],MATCH(Vertices[[#This Row],[Vertex]],GroupVertices[Vertex],0)),1,1,"")</f>
        <v>2</v>
      </c>
      <c r="BA39" s="2"/>
      <c r="BB39" s="3"/>
      <c r="BC39" s="3"/>
      <c r="BD39" s="3"/>
      <c r="BE39" s="3"/>
    </row>
    <row r="40" spans="1:57" ht="15">
      <c r="A40" s="66" t="s">
        <v>228</v>
      </c>
      <c r="B40" s="67"/>
      <c r="C40" s="67"/>
      <c r="D40" s="68">
        <v>163.90442496145766</v>
      </c>
      <c r="E40" s="70"/>
      <c r="F40" s="104" t="s">
        <v>901</v>
      </c>
      <c r="G40" s="67"/>
      <c r="H40" s="71" t="s">
        <v>228</v>
      </c>
      <c r="I40" s="72"/>
      <c r="J40" s="72"/>
      <c r="K40" s="71" t="s">
        <v>3025</v>
      </c>
      <c r="L40" s="75"/>
      <c r="M40" s="76">
        <v>7227.29296875</v>
      </c>
      <c r="N40" s="76">
        <v>7654.4306640625</v>
      </c>
      <c r="O40" s="77"/>
      <c r="P40" s="78"/>
      <c r="Q40" s="78"/>
      <c r="R40" s="88"/>
      <c r="S40" s="88"/>
      <c r="T40" s="88"/>
      <c r="U40" s="88"/>
      <c r="V40" s="50"/>
      <c r="W40" s="50"/>
      <c r="X40" s="50"/>
      <c r="Y40" s="50"/>
      <c r="Z40" s="49"/>
      <c r="AA40" s="73">
        <v>40</v>
      </c>
      <c r="AB40" s="73"/>
      <c r="AC40" s="74"/>
      <c r="AD40" s="80" t="s">
        <v>1996</v>
      </c>
      <c r="AE40" s="80">
        <v>2003</v>
      </c>
      <c r="AF40" s="80">
        <v>1368</v>
      </c>
      <c r="AG40" s="80">
        <v>44177</v>
      </c>
      <c r="AH40" s="80">
        <v>2241</v>
      </c>
      <c r="AI40" s="80"/>
      <c r="AJ40" s="80" t="s">
        <v>2175</v>
      </c>
      <c r="AK40" s="80" t="s">
        <v>2343</v>
      </c>
      <c r="AL40" s="84" t="s">
        <v>2462</v>
      </c>
      <c r="AM40" s="80"/>
      <c r="AN40" s="82">
        <v>40925.582407407404</v>
      </c>
      <c r="AO40" s="84" t="s">
        <v>2597</v>
      </c>
      <c r="AP40" s="80" t="b">
        <v>0</v>
      </c>
      <c r="AQ40" s="80" t="b">
        <v>0</v>
      </c>
      <c r="AR40" s="80" t="b">
        <v>1</v>
      </c>
      <c r="AS40" s="80"/>
      <c r="AT40" s="80">
        <v>969</v>
      </c>
      <c r="AU40" s="84" t="s">
        <v>2725</v>
      </c>
      <c r="AV40" s="80" t="b">
        <v>0</v>
      </c>
      <c r="AW40" s="80" t="s">
        <v>2803</v>
      </c>
      <c r="AX40" s="84" t="s">
        <v>2841</v>
      </c>
      <c r="AY40" s="80" t="s">
        <v>66</v>
      </c>
      <c r="AZ40" s="80" t="str">
        <f>REPLACE(INDEX(GroupVertices[Group],MATCH(Vertices[[#This Row],[Vertex]],GroupVertices[Vertex],0)),1,1,"")</f>
        <v>3</v>
      </c>
      <c r="BA40" s="2"/>
      <c r="BB40" s="3"/>
      <c r="BC40" s="3"/>
      <c r="BD40" s="3"/>
      <c r="BE40" s="3"/>
    </row>
    <row r="41" spans="1:57" ht="15">
      <c r="A41" s="66" t="s">
        <v>277</v>
      </c>
      <c r="B41" s="67"/>
      <c r="C41" s="67"/>
      <c r="D41" s="68">
        <v>163.58074247716596</v>
      </c>
      <c r="E41" s="70"/>
      <c r="F41" s="104" t="s">
        <v>950</v>
      </c>
      <c r="G41" s="67"/>
      <c r="H41" s="71" t="s">
        <v>277</v>
      </c>
      <c r="I41" s="72"/>
      <c r="J41" s="72"/>
      <c r="K41" s="71" t="s">
        <v>3026</v>
      </c>
      <c r="L41" s="75"/>
      <c r="M41" s="76">
        <v>7629.1298828125</v>
      </c>
      <c r="N41" s="76">
        <v>7144.7529296875</v>
      </c>
      <c r="O41" s="77"/>
      <c r="P41" s="78"/>
      <c r="Q41" s="78"/>
      <c r="R41" s="88"/>
      <c r="S41" s="88"/>
      <c r="T41" s="88"/>
      <c r="U41" s="88"/>
      <c r="V41" s="50"/>
      <c r="W41" s="50"/>
      <c r="X41" s="50"/>
      <c r="Y41" s="50"/>
      <c r="Z41" s="49"/>
      <c r="AA41" s="73">
        <v>41</v>
      </c>
      <c r="AB41" s="73"/>
      <c r="AC41" s="74"/>
      <c r="AD41" s="80" t="s">
        <v>1997</v>
      </c>
      <c r="AE41" s="80">
        <v>502</v>
      </c>
      <c r="AF41" s="80">
        <v>1136</v>
      </c>
      <c r="AG41" s="80">
        <v>42295</v>
      </c>
      <c r="AH41" s="80">
        <v>141</v>
      </c>
      <c r="AI41" s="80"/>
      <c r="AJ41" s="80" t="s">
        <v>2176</v>
      </c>
      <c r="AK41" s="80" t="s">
        <v>2344</v>
      </c>
      <c r="AL41" s="80"/>
      <c r="AM41" s="80"/>
      <c r="AN41" s="82">
        <v>39746.63415509259</v>
      </c>
      <c r="AO41" s="84" t="s">
        <v>2598</v>
      </c>
      <c r="AP41" s="80" t="b">
        <v>0</v>
      </c>
      <c r="AQ41" s="80" t="b">
        <v>0</v>
      </c>
      <c r="AR41" s="80" t="b">
        <v>0</v>
      </c>
      <c r="AS41" s="80"/>
      <c r="AT41" s="80">
        <v>44</v>
      </c>
      <c r="AU41" s="84" t="s">
        <v>2725</v>
      </c>
      <c r="AV41" s="80" t="b">
        <v>0</v>
      </c>
      <c r="AW41" s="80" t="s">
        <v>2803</v>
      </c>
      <c r="AX41" s="84" t="s">
        <v>2842</v>
      </c>
      <c r="AY41" s="80" t="s">
        <v>66</v>
      </c>
      <c r="AZ41" s="80" t="str">
        <f>REPLACE(INDEX(GroupVertices[Group],MATCH(Vertices[[#This Row],[Vertex]],GroupVertices[Vertex],0)),1,1,"")</f>
        <v>3</v>
      </c>
      <c r="BA41" s="2"/>
      <c r="BB41" s="3"/>
      <c r="BC41" s="3"/>
      <c r="BD41" s="3"/>
      <c r="BE41" s="3"/>
    </row>
    <row r="42" spans="1:57" ht="15">
      <c r="A42" s="66" t="s">
        <v>278</v>
      </c>
      <c r="B42" s="67"/>
      <c r="C42" s="67"/>
      <c r="D42" s="68">
        <v>163.80955250916526</v>
      </c>
      <c r="E42" s="70"/>
      <c r="F42" s="104" t="s">
        <v>2756</v>
      </c>
      <c r="G42" s="67"/>
      <c r="H42" s="71" t="s">
        <v>278</v>
      </c>
      <c r="I42" s="72"/>
      <c r="J42" s="72"/>
      <c r="K42" s="71" t="s">
        <v>3027</v>
      </c>
      <c r="L42" s="75"/>
      <c r="M42" s="76">
        <v>7026.6015625</v>
      </c>
      <c r="N42" s="76">
        <v>7167.0224609375</v>
      </c>
      <c r="O42" s="77"/>
      <c r="P42" s="78"/>
      <c r="Q42" s="78"/>
      <c r="R42" s="88"/>
      <c r="S42" s="88"/>
      <c r="T42" s="88"/>
      <c r="U42" s="88"/>
      <c r="V42" s="50"/>
      <c r="W42" s="50"/>
      <c r="X42" s="50"/>
      <c r="Y42" s="50"/>
      <c r="Z42" s="49"/>
      <c r="AA42" s="73">
        <v>42</v>
      </c>
      <c r="AB42" s="73"/>
      <c r="AC42" s="74"/>
      <c r="AD42" s="80" t="s">
        <v>1998</v>
      </c>
      <c r="AE42" s="80">
        <v>515</v>
      </c>
      <c r="AF42" s="80">
        <v>1300</v>
      </c>
      <c r="AG42" s="80">
        <v>13602</v>
      </c>
      <c r="AH42" s="80">
        <v>82</v>
      </c>
      <c r="AI42" s="80"/>
      <c r="AJ42" s="80" t="s">
        <v>2177</v>
      </c>
      <c r="AK42" s="80" t="s">
        <v>2345</v>
      </c>
      <c r="AL42" s="80"/>
      <c r="AM42" s="80"/>
      <c r="AN42" s="82">
        <v>43522.65287037037</v>
      </c>
      <c r="AO42" s="80"/>
      <c r="AP42" s="80" t="b">
        <v>0</v>
      </c>
      <c r="AQ42" s="80" t="b">
        <v>0</v>
      </c>
      <c r="AR42" s="80" t="b">
        <v>0</v>
      </c>
      <c r="AS42" s="80"/>
      <c r="AT42" s="80">
        <v>22</v>
      </c>
      <c r="AU42" s="84" t="s">
        <v>2725</v>
      </c>
      <c r="AV42" s="80" t="b">
        <v>0</v>
      </c>
      <c r="AW42" s="80" t="s">
        <v>2803</v>
      </c>
      <c r="AX42" s="84" t="s">
        <v>2843</v>
      </c>
      <c r="AY42" s="80" t="s">
        <v>66</v>
      </c>
      <c r="AZ42" s="80" t="str">
        <f>REPLACE(INDEX(GroupVertices[Group],MATCH(Vertices[[#This Row],[Vertex]],GroupVertices[Vertex],0)),1,1,"")</f>
        <v>3</v>
      </c>
      <c r="BA42" s="2"/>
      <c r="BB42" s="3"/>
      <c r="BC42" s="3"/>
      <c r="BD42" s="3"/>
      <c r="BE42" s="3"/>
    </row>
    <row r="43" spans="1:57" ht="15">
      <c r="A43" s="66" t="s">
        <v>229</v>
      </c>
      <c r="B43" s="67"/>
      <c r="C43" s="67"/>
      <c r="D43" s="68">
        <v>162.10463873414602</v>
      </c>
      <c r="E43" s="70"/>
      <c r="F43" s="104" t="s">
        <v>902</v>
      </c>
      <c r="G43" s="67"/>
      <c r="H43" s="71" t="s">
        <v>229</v>
      </c>
      <c r="I43" s="72"/>
      <c r="J43" s="72"/>
      <c r="K43" s="71" t="s">
        <v>3028</v>
      </c>
      <c r="L43" s="75"/>
      <c r="M43" s="76">
        <v>8236.66796875</v>
      </c>
      <c r="N43" s="76">
        <v>1385.1556396484375</v>
      </c>
      <c r="O43" s="77"/>
      <c r="P43" s="78"/>
      <c r="Q43" s="78"/>
      <c r="R43" s="88"/>
      <c r="S43" s="88"/>
      <c r="T43" s="88"/>
      <c r="U43" s="88"/>
      <c r="V43" s="50"/>
      <c r="W43" s="50"/>
      <c r="X43" s="50"/>
      <c r="Y43" s="50"/>
      <c r="Z43" s="49"/>
      <c r="AA43" s="73">
        <v>43</v>
      </c>
      <c r="AB43" s="73"/>
      <c r="AC43" s="74"/>
      <c r="AD43" s="80" t="s">
        <v>1999</v>
      </c>
      <c r="AE43" s="80">
        <v>128</v>
      </c>
      <c r="AF43" s="80">
        <v>78</v>
      </c>
      <c r="AG43" s="80">
        <v>161</v>
      </c>
      <c r="AH43" s="80">
        <v>675</v>
      </c>
      <c r="AI43" s="80"/>
      <c r="AJ43" s="80" t="s">
        <v>2178</v>
      </c>
      <c r="AK43" s="80"/>
      <c r="AL43" s="80"/>
      <c r="AM43" s="80"/>
      <c r="AN43" s="82">
        <v>42290.710069444445</v>
      </c>
      <c r="AO43" s="84" t="s">
        <v>2599</v>
      </c>
      <c r="AP43" s="80" t="b">
        <v>1</v>
      </c>
      <c r="AQ43" s="80" t="b">
        <v>0</v>
      </c>
      <c r="AR43" s="80" t="b">
        <v>1</v>
      </c>
      <c r="AS43" s="80"/>
      <c r="AT43" s="80">
        <v>0</v>
      </c>
      <c r="AU43" s="84" t="s">
        <v>2725</v>
      </c>
      <c r="AV43" s="80" t="b">
        <v>0</v>
      </c>
      <c r="AW43" s="80" t="s">
        <v>2803</v>
      </c>
      <c r="AX43" s="84" t="s">
        <v>2844</v>
      </c>
      <c r="AY43" s="80" t="s">
        <v>66</v>
      </c>
      <c r="AZ43" s="80" t="str">
        <f>REPLACE(INDEX(GroupVertices[Group],MATCH(Vertices[[#This Row],[Vertex]],GroupVertices[Vertex],0)),1,1,"")</f>
        <v>12</v>
      </c>
      <c r="BA43" s="2"/>
      <c r="BB43" s="3"/>
      <c r="BC43" s="3"/>
      <c r="BD43" s="3"/>
      <c r="BE43" s="3"/>
    </row>
    <row r="44" spans="1:57" ht="15">
      <c r="A44" s="66" t="s">
        <v>352</v>
      </c>
      <c r="B44" s="67"/>
      <c r="C44" s="67"/>
      <c r="D44" s="68">
        <v>1000</v>
      </c>
      <c r="E44" s="70"/>
      <c r="F44" s="104" t="s">
        <v>2757</v>
      </c>
      <c r="G44" s="67"/>
      <c r="H44" s="71" t="s">
        <v>352</v>
      </c>
      <c r="I44" s="72"/>
      <c r="J44" s="72"/>
      <c r="K44" s="71" t="s">
        <v>3029</v>
      </c>
      <c r="L44" s="75"/>
      <c r="M44" s="76">
        <v>8236.66796875</v>
      </c>
      <c r="N44" s="76">
        <v>696.9891357421875</v>
      </c>
      <c r="O44" s="77"/>
      <c r="P44" s="78"/>
      <c r="Q44" s="78"/>
      <c r="R44" s="88"/>
      <c r="S44" s="88"/>
      <c r="T44" s="88"/>
      <c r="U44" s="88"/>
      <c r="V44" s="50"/>
      <c r="W44" s="50"/>
      <c r="X44" s="50"/>
      <c r="Y44" s="50"/>
      <c r="Z44" s="49"/>
      <c r="AA44" s="73">
        <v>44</v>
      </c>
      <c r="AB44" s="73"/>
      <c r="AC44" s="74"/>
      <c r="AD44" s="80" t="s">
        <v>2000</v>
      </c>
      <c r="AE44" s="80">
        <v>2635</v>
      </c>
      <c r="AF44" s="80">
        <v>600641</v>
      </c>
      <c r="AG44" s="80">
        <v>52629</v>
      </c>
      <c r="AH44" s="80">
        <v>23825</v>
      </c>
      <c r="AI44" s="80"/>
      <c r="AJ44" s="80" t="s">
        <v>2179</v>
      </c>
      <c r="AK44" s="80"/>
      <c r="AL44" s="84" t="s">
        <v>2463</v>
      </c>
      <c r="AM44" s="80"/>
      <c r="AN44" s="82">
        <v>39811.59887731481</v>
      </c>
      <c r="AO44" s="84" t="s">
        <v>2600</v>
      </c>
      <c r="AP44" s="80" t="b">
        <v>0</v>
      </c>
      <c r="AQ44" s="80" t="b">
        <v>0</v>
      </c>
      <c r="AR44" s="80" t="b">
        <v>0</v>
      </c>
      <c r="AS44" s="80" t="s">
        <v>1864</v>
      </c>
      <c r="AT44" s="80">
        <v>2664</v>
      </c>
      <c r="AU44" s="84" t="s">
        <v>2734</v>
      </c>
      <c r="AV44" s="80" t="b">
        <v>1</v>
      </c>
      <c r="AW44" s="80" t="s">
        <v>2803</v>
      </c>
      <c r="AX44" s="84" t="s">
        <v>2845</v>
      </c>
      <c r="AY44" s="80" t="s">
        <v>65</v>
      </c>
      <c r="AZ44" s="80" t="str">
        <f>REPLACE(INDEX(GroupVertices[Group],MATCH(Vertices[[#This Row],[Vertex]],GroupVertices[Vertex],0)),1,1,"")</f>
        <v>12</v>
      </c>
      <c r="BA44" s="2"/>
      <c r="BB44" s="3"/>
      <c r="BC44" s="3"/>
      <c r="BD44" s="3"/>
      <c r="BE44" s="3"/>
    </row>
    <row r="45" spans="1:57" ht="15">
      <c r="A45" s="66" t="s">
        <v>353</v>
      </c>
      <c r="B45" s="67"/>
      <c r="C45" s="67"/>
      <c r="D45" s="68">
        <v>162</v>
      </c>
      <c r="E45" s="70"/>
      <c r="F45" s="104" t="s">
        <v>935</v>
      </c>
      <c r="G45" s="67"/>
      <c r="H45" s="71" t="s">
        <v>353</v>
      </c>
      <c r="I45" s="72"/>
      <c r="J45" s="72"/>
      <c r="K45" s="71" t="s">
        <v>3030</v>
      </c>
      <c r="L45" s="75"/>
      <c r="M45" s="76">
        <v>8584.26171875</v>
      </c>
      <c r="N45" s="76">
        <v>1385.1556396484375</v>
      </c>
      <c r="O45" s="77"/>
      <c r="P45" s="78"/>
      <c r="Q45" s="78"/>
      <c r="R45" s="88"/>
      <c r="S45" s="88"/>
      <c r="T45" s="88"/>
      <c r="U45" s="88"/>
      <c r="V45" s="50"/>
      <c r="W45" s="50"/>
      <c r="X45" s="50"/>
      <c r="Y45" s="50"/>
      <c r="Z45" s="49"/>
      <c r="AA45" s="73">
        <v>45</v>
      </c>
      <c r="AB45" s="73"/>
      <c r="AC45" s="74"/>
      <c r="AD45" s="80" t="s">
        <v>2001</v>
      </c>
      <c r="AE45" s="80">
        <v>27</v>
      </c>
      <c r="AF45" s="80">
        <v>3</v>
      </c>
      <c r="AG45" s="80">
        <v>27</v>
      </c>
      <c r="AH45" s="80">
        <v>221</v>
      </c>
      <c r="AI45" s="80"/>
      <c r="AJ45" s="80"/>
      <c r="AK45" s="80"/>
      <c r="AL45" s="80"/>
      <c r="AM45" s="80"/>
      <c r="AN45" s="82">
        <v>42344.08996527778</v>
      </c>
      <c r="AO45" s="80"/>
      <c r="AP45" s="80" t="b">
        <v>1</v>
      </c>
      <c r="AQ45" s="80" t="b">
        <v>1</v>
      </c>
      <c r="AR45" s="80" t="b">
        <v>0</v>
      </c>
      <c r="AS45" s="80" t="s">
        <v>1864</v>
      </c>
      <c r="AT45" s="80">
        <v>0</v>
      </c>
      <c r="AU45" s="84" t="s">
        <v>2725</v>
      </c>
      <c r="AV45" s="80" t="b">
        <v>0</v>
      </c>
      <c r="AW45" s="80" t="s">
        <v>2803</v>
      </c>
      <c r="AX45" s="84" t="s">
        <v>2846</v>
      </c>
      <c r="AY45" s="80" t="s">
        <v>65</v>
      </c>
      <c r="AZ45" s="80" t="str">
        <f>REPLACE(INDEX(GroupVertices[Group],MATCH(Vertices[[#This Row],[Vertex]],GroupVertices[Vertex],0)),1,1,"")</f>
        <v>12</v>
      </c>
      <c r="BA45" s="2"/>
      <c r="BB45" s="3"/>
      <c r="BC45" s="3"/>
      <c r="BD45" s="3"/>
      <c r="BE45" s="3"/>
    </row>
    <row r="46" spans="1:57" ht="15">
      <c r="A46" s="66" t="s">
        <v>230</v>
      </c>
      <c r="B46" s="67"/>
      <c r="C46" s="67"/>
      <c r="D46" s="68">
        <v>164.237873727603</v>
      </c>
      <c r="E46" s="70"/>
      <c r="F46" s="104" t="s">
        <v>903</v>
      </c>
      <c r="G46" s="67"/>
      <c r="H46" s="71" t="s">
        <v>230</v>
      </c>
      <c r="I46" s="72"/>
      <c r="J46" s="72"/>
      <c r="K46" s="71" t="s">
        <v>3031</v>
      </c>
      <c r="L46" s="75"/>
      <c r="M46" s="76">
        <v>4125.31298828125</v>
      </c>
      <c r="N46" s="76">
        <v>3958.4248046875</v>
      </c>
      <c r="O46" s="77"/>
      <c r="P46" s="78"/>
      <c r="Q46" s="78"/>
      <c r="R46" s="88"/>
      <c r="S46" s="88"/>
      <c r="T46" s="88"/>
      <c r="U46" s="88"/>
      <c r="V46" s="50"/>
      <c r="W46" s="50"/>
      <c r="X46" s="50"/>
      <c r="Y46" s="50"/>
      <c r="Z46" s="49"/>
      <c r="AA46" s="73">
        <v>46</v>
      </c>
      <c r="AB46" s="73"/>
      <c r="AC46" s="74"/>
      <c r="AD46" s="80" t="s">
        <v>2002</v>
      </c>
      <c r="AE46" s="80">
        <v>2347</v>
      </c>
      <c r="AF46" s="80">
        <v>1607</v>
      </c>
      <c r="AG46" s="80">
        <v>4406</v>
      </c>
      <c r="AH46" s="80">
        <v>4807</v>
      </c>
      <c r="AI46" s="80"/>
      <c r="AJ46" s="80" t="s">
        <v>2180</v>
      </c>
      <c r="AK46" s="80" t="s">
        <v>2346</v>
      </c>
      <c r="AL46" s="84" t="s">
        <v>2464</v>
      </c>
      <c r="AM46" s="80"/>
      <c r="AN46" s="82">
        <v>42893.37616898148</v>
      </c>
      <c r="AO46" s="84" t="s">
        <v>2601</v>
      </c>
      <c r="AP46" s="80" t="b">
        <v>1</v>
      </c>
      <c r="AQ46" s="80" t="b">
        <v>0</v>
      </c>
      <c r="AR46" s="80" t="b">
        <v>0</v>
      </c>
      <c r="AS46" s="80"/>
      <c r="AT46" s="80">
        <v>18</v>
      </c>
      <c r="AU46" s="80"/>
      <c r="AV46" s="80" t="b">
        <v>0</v>
      </c>
      <c r="AW46" s="80" t="s">
        <v>2803</v>
      </c>
      <c r="AX46" s="84" t="s">
        <v>2847</v>
      </c>
      <c r="AY46" s="80" t="s">
        <v>66</v>
      </c>
      <c r="AZ46" s="80" t="str">
        <f>REPLACE(INDEX(GroupVertices[Group],MATCH(Vertices[[#This Row],[Vertex]],GroupVertices[Vertex],0)),1,1,"")</f>
        <v>2</v>
      </c>
      <c r="BA46" s="2"/>
      <c r="BB46" s="3"/>
      <c r="BC46" s="3"/>
      <c r="BD46" s="3"/>
      <c r="BE46" s="3"/>
    </row>
    <row r="47" spans="1:57" ht="15">
      <c r="A47" s="66" t="s">
        <v>231</v>
      </c>
      <c r="B47" s="67"/>
      <c r="C47" s="67"/>
      <c r="D47" s="68">
        <v>165.14334757374658</v>
      </c>
      <c r="E47" s="70"/>
      <c r="F47" s="104" t="s">
        <v>904</v>
      </c>
      <c r="G47" s="67"/>
      <c r="H47" s="71" t="s">
        <v>231</v>
      </c>
      <c r="I47" s="72"/>
      <c r="J47" s="72"/>
      <c r="K47" s="71" t="s">
        <v>3032</v>
      </c>
      <c r="L47" s="75"/>
      <c r="M47" s="76">
        <v>4476.71875</v>
      </c>
      <c r="N47" s="76">
        <v>3468.707763671875</v>
      </c>
      <c r="O47" s="77"/>
      <c r="P47" s="78"/>
      <c r="Q47" s="78"/>
      <c r="R47" s="88"/>
      <c r="S47" s="88"/>
      <c r="T47" s="88"/>
      <c r="U47" s="88"/>
      <c r="V47" s="50"/>
      <c r="W47" s="50"/>
      <c r="X47" s="50"/>
      <c r="Y47" s="50"/>
      <c r="Z47" s="49"/>
      <c r="AA47" s="73">
        <v>47</v>
      </c>
      <c r="AB47" s="73"/>
      <c r="AC47" s="74"/>
      <c r="AD47" s="80" t="s">
        <v>2003</v>
      </c>
      <c r="AE47" s="80">
        <v>4649</v>
      </c>
      <c r="AF47" s="80">
        <v>2256</v>
      </c>
      <c r="AG47" s="80">
        <v>3787</v>
      </c>
      <c r="AH47" s="80">
        <v>5323</v>
      </c>
      <c r="AI47" s="80"/>
      <c r="AJ47" s="80" t="s">
        <v>2181</v>
      </c>
      <c r="AK47" s="80" t="s">
        <v>2347</v>
      </c>
      <c r="AL47" s="84" t="s">
        <v>2465</v>
      </c>
      <c r="AM47" s="80"/>
      <c r="AN47" s="82">
        <v>40305.30189814815</v>
      </c>
      <c r="AO47" s="84" t="s">
        <v>2602</v>
      </c>
      <c r="AP47" s="80" t="b">
        <v>0</v>
      </c>
      <c r="AQ47" s="80" t="b">
        <v>0</v>
      </c>
      <c r="AR47" s="80" t="b">
        <v>1</v>
      </c>
      <c r="AS47" s="80"/>
      <c r="AT47" s="80">
        <v>68</v>
      </c>
      <c r="AU47" s="84" t="s">
        <v>2725</v>
      </c>
      <c r="AV47" s="80" t="b">
        <v>0</v>
      </c>
      <c r="AW47" s="80" t="s">
        <v>2803</v>
      </c>
      <c r="AX47" s="84" t="s">
        <v>2848</v>
      </c>
      <c r="AY47" s="80" t="s">
        <v>66</v>
      </c>
      <c r="AZ47" s="80" t="str">
        <f>REPLACE(INDEX(GroupVertices[Group],MATCH(Vertices[[#This Row],[Vertex]],GroupVertices[Vertex],0)),1,1,"")</f>
        <v>2</v>
      </c>
      <c r="BA47" s="2"/>
      <c r="BB47" s="3"/>
      <c r="BC47" s="3"/>
      <c r="BD47" s="3"/>
      <c r="BE47" s="3"/>
    </row>
    <row r="48" spans="1:57" ht="15">
      <c r="A48" s="66" t="s">
        <v>232</v>
      </c>
      <c r="B48" s="67"/>
      <c r="C48" s="67"/>
      <c r="D48" s="68">
        <v>163.2793829228254</v>
      </c>
      <c r="E48" s="70"/>
      <c r="F48" s="104" t="s">
        <v>905</v>
      </c>
      <c r="G48" s="67"/>
      <c r="H48" s="71" t="s">
        <v>232</v>
      </c>
      <c r="I48" s="72"/>
      <c r="J48" s="72"/>
      <c r="K48" s="71" t="s">
        <v>3033</v>
      </c>
      <c r="L48" s="75"/>
      <c r="M48" s="76">
        <v>3131.986083984375</v>
      </c>
      <c r="N48" s="76">
        <v>2044.1416015625</v>
      </c>
      <c r="O48" s="77"/>
      <c r="P48" s="78"/>
      <c r="Q48" s="78"/>
      <c r="R48" s="88"/>
      <c r="S48" s="88"/>
      <c r="T48" s="88"/>
      <c r="U48" s="88"/>
      <c r="V48" s="50"/>
      <c r="W48" s="50"/>
      <c r="X48" s="50"/>
      <c r="Y48" s="50"/>
      <c r="Z48" s="49"/>
      <c r="AA48" s="73">
        <v>48</v>
      </c>
      <c r="AB48" s="73"/>
      <c r="AC48" s="74"/>
      <c r="AD48" s="80" t="s">
        <v>2004</v>
      </c>
      <c r="AE48" s="80">
        <v>1429</v>
      </c>
      <c r="AF48" s="80">
        <v>920</v>
      </c>
      <c r="AG48" s="80">
        <v>1922</v>
      </c>
      <c r="AH48" s="80">
        <v>919</v>
      </c>
      <c r="AI48" s="80"/>
      <c r="AJ48" s="80" t="s">
        <v>2182</v>
      </c>
      <c r="AK48" s="80" t="s">
        <v>2348</v>
      </c>
      <c r="AL48" s="84" t="s">
        <v>2466</v>
      </c>
      <c r="AM48" s="80"/>
      <c r="AN48" s="82">
        <v>40316.48813657407</v>
      </c>
      <c r="AO48" s="84" t="s">
        <v>2603</v>
      </c>
      <c r="AP48" s="80" t="b">
        <v>0</v>
      </c>
      <c r="AQ48" s="80" t="b">
        <v>0</v>
      </c>
      <c r="AR48" s="80" t="b">
        <v>0</v>
      </c>
      <c r="AS48" s="80"/>
      <c r="AT48" s="80">
        <v>72</v>
      </c>
      <c r="AU48" s="84" t="s">
        <v>2725</v>
      </c>
      <c r="AV48" s="80" t="b">
        <v>0</v>
      </c>
      <c r="AW48" s="80" t="s">
        <v>2803</v>
      </c>
      <c r="AX48" s="84" t="s">
        <v>2849</v>
      </c>
      <c r="AY48" s="80" t="s">
        <v>66</v>
      </c>
      <c r="AZ48" s="80" t="str">
        <f>REPLACE(INDEX(GroupVertices[Group],MATCH(Vertices[[#This Row],[Vertex]],GroupVertices[Vertex],0)),1,1,"")</f>
        <v>2</v>
      </c>
      <c r="BA48" s="2"/>
      <c r="BB48" s="3"/>
      <c r="BC48" s="3"/>
      <c r="BD48" s="3"/>
      <c r="BE48" s="3"/>
    </row>
    <row r="49" spans="1:57" ht="15">
      <c r="A49" s="66" t="s">
        <v>233</v>
      </c>
      <c r="B49" s="67"/>
      <c r="C49" s="67"/>
      <c r="D49" s="68">
        <v>162.75200370272944</v>
      </c>
      <c r="E49" s="70"/>
      <c r="F49" s="104" t="s">
        <v>906</v>
      </c>
      <c r="G49" s="67"/>
      <c r="H49" s="71" t="s">
        <v>233</v>
      </c>
      <c r="I49" s="72"/>
      <c r="J49" s="72"/>
      <c r="K49" s="71" t="s">
        <v>3034</v>
      </c>
      <c r="L49" s="75"/>
      <c r="M49" s="76">
        <v>3582.336181640625</v>
      </c>
      <c r="N49" s="76">
        <v>4296.8232421875</v>
      </c>
      <c r="O49" s="77"/>
      <c r="P49" s="78"/>
      <c r="Q49" s="78"/>
      <c r="R49" s="88"/>
      <c r="S49" s="88"/>
      <c r="T49" s="88"/>
      <c r="U49" s="88"/>
      <c r="V49" s="50"/>
      <c r="W49" s="50"/>
      <c r="X49" s="50"/>
      <c r="Y49" s="50"/>
      <c r="Z49" s="49"/>
      <c r="AA49" s="73">
        <v>49</v>
      </c>
      <c r="AB49" s="73"/>
      <c r="AC49" s="74"/>
      <c r="AD49" s="80" t="s">
        <v>2005</v>
      </c>
      <c r="AE49" s="80">
        <v>1064</v>
      </c>
      <c r="AF49" s="80">
        <v>542</v>
      </c>
      <c r="AG49" s="80">
        <v>11365</v>
      </c>
      <c r="AH49" s="80">
        <v>27720</v>
      </c>
      <c r="AI49" s="80"/>
      <c r="AJ49" s="80" t="s">
        <v>2183</v>
      </c>
      <c r="AK49" s="80" t="s">
        <v>2349</v>
      </c>
      <c r="AL49" s="80"/>
      <c r="AM49" s="80"/>
      <c r="AN49" s="82">
        <v>41559.45508101852</v>
      </c>
      <c r="AO49" s="80"/>
      <c r="AP49" s="80" t="b">
        <v>1</v>
      </c>
      <c r="AQ49" s="80" t="b">
        <v>0</v>
      </c>
      <c r="AR49" s="80" t="b">
        <v>1</v>
      </c>
      <c r="AS49" s="80"/>
      <c r="AT49" s="80">
        <v>34</v>
      </c>
      <c r="AU49" s="84" t="s">
        <v>2725</v>
      </c>
      <c r="AV49" s="80" t="b">
        <v>0</v>
      </c>
      <c r="AW49" s="80" t="s">
        <v>2803</v>
      </c>
      <c r="AX49" s="84" t="s">
        <v>2850</v>
      </c>
      <c r="AY49" s="80" t="s">
        <v>66</v>
      </c>
      <c r="AZ49" s="80" t="str">
        <f>REPLACE(INDEX(GroupVertices[Group],MATCH(Vertices[[#This Row],[Vertex]],GroupVertices[Vertex],0)),1,1,"")</f>
        <v>2</v>
      </c>
      <c r="BA49" s="2"/>
      <c r="BB49" s="3"/>
      <c r="BC49" s="3"/>
      <c r="BD49" s="3"/>
      <c r="BE49" s="3"/>
    </row>
    <row r="50" spans="1:57" ht="15">
      <c r="A50" s="66" t="s">
        <v>234</v>
      </c>
      <c r="B50" s="67"/>
      <c r="C50" s="67"/>
      <c r="D50" s="68">
        <v>162.01953256370726</v>
      </c>
      <c r="E50" s="70"/>
      <c r="F50" s="104" t="s">
        <v>907</v>
      </c>
      <c r="G50" s="67"/>
      <c r="H50" s="71" t="s">
        <v>234</v>
      </c>
      <c r="I50" s="72"/>
      <c r="J50" s="72"/>
      <c r="K50" s="71" t="s">
        <v>3035</v>
      </c>
      <c r="L50" s="75"/>
      <c r="M50" s="76">
        <v>1756.5068359375</v>
      </c>
      <c r="N50" s="76">
        <v>9168.794921875</v>
      </c>
      <c r="O50" s="77"/>
      <c r="P50" s="78"/>
      <c r="Q50" s="78"/>
      <c r="R50" s="88"/>
      <c r="S50" s="88"/>
      <c r="T50" s="88"/>
      <c r="U50" s="88"/>
      <c r="V50" s="50"/>
      <c r="W50" s="50"/>
      <c r="X50" s="50"/>
      <c r="Y50" s="50"/>
      <c r="Z50" s="49"/>
      <c r="AA50" s="73">
        <v>50</v>
      </c>
      <c r="AB50" s="73"/>
      <c r="AC50" s="74"/>
      <c r="AD50" s="80" t="s">
        <v>2006</v>
      </c>
      <c r="AE50" s="80">
        <v>174</v>
      </c>
      <c r="AF50" s="80">
        <v>17</v>
      </c>
      <c r="AG50" s="80">
        <v>476</v>
      </c>
      <c r="AH50" s="80">
        <v>2729</v>
      </c>
      <c r="AI50" s="80"/>
      <c r="AJ50" s="80" t="s">
        <v>2184</v>
      </c>
      <c r="AK50" s="80"/>
      <c r="AL50" s="80"/>
      <c r="AM50" s="80"/>
      <c r="AN50" s="82">
        <v>41168.1165625</v>
      </c>
      <c r="AO50" s="84" t="s">
        <v>2604</v>
      </c>
      <c r="AP50" s="80" t="b">
        <v>0</v>
      </c>
      <c r="AQ50" s="80" t="b">
        <v>0</v>
      </c>
      <c r="AR50" s="80" t="b">
        <v>0</v>
      </c>
      <c r="AS50" s="80"/>
      <c r="AT50" s="80">
        <v>0</v>
      </c>
      <c r="AU50" s="84" t="s">
        <v>2735</v>
      </c>
      <c r="AV50" s="80" t="b">
        <v>0</v>
      </c>
      <c r="AW50" s="80" t="s">
        <v>2803</v>
      </c>
      <c r="AX50" s="84" t="s">
        <v>2851</v>
      </c>
      <c r="AY50" s="80" t="s">
        <v>66</v>
      </c>
      <c r="AZ50" s="80" t="str">
        <f>REPLACE(INDEX(GroupVertices[Group],MATCH(Vertices[[#This Row],[Vertex]],GroupVertices[Vertex],0)),1,1,"")</f>
        <v>1</v>
      </c>
      <c r="BA50" s="2"/>
      <c r="BB50" s="3"/>
      <c r="BC50" s="3"/>
      <c r="BD50" s="3"/>
      <c r="BE50" s="3"/>
    </row>
    <row r="51" spans="1:57" ht="15">
      <c r="A51" s="66" t="s">
        <v>235</v>
      </c>
      <c r="B51" s="67"/>
      <c r="C51" s="67"/>
      <c r="D51" s="68">
        <v>162.03069402868283</v>
      </c>
      <c r="E51" s="70"/>
      <c r="F51" s="104" t="s">
        <v>908</v>
      </c>
      <c r="G51" s="67"/>
      <c r="H51" s="71" t="s">
        <v>235</v>
      </c>
      <c r="I51" s="72"/>
      <c r="J51" s="72"/>
      <c r="K51" s="71" t="s">
        <v>3036</v>
      </c>
      <c r="L51" s="75"/>
      <c r="M51" s="76">
        <v>4292.2568359375</v>
      </c>
      <c r="N51" s="76">
        <v>3119.283203125</v>
      </c>
      <c r="O51" s="77"/>
      <c r="P51" s="78"/>
      <c r="Q51" s="78"/>
      <c r="R51" s="88"/>
      <c r="S51" s="88"/>
      <c r="T51" s="88"/>
      <c r="U51" s="88"/>
      <c r="V51" s="50"/>
      <c r="W51" s="50"/>
      <c r="X51" s="50"/>
      <c r="Y51" s="50"/>
      <c r="Z51" s="49"/>
      <c r="AA51" s="73">
        <v>51</v>
      </c>
      <c r="AB51" s="73"/>
      <c r="AC51" s="74"/>
      <c r="AD51" s="80" t="s">
        <v>2007</v>
      </c>
      <c r="AE51" s="80">
        <v>19</v>
      </c>
      <c r="AF51" s="80">
        <v>25</v>
      </c>
      <c r="AG51" s="80">
        <v>22</v>
      </c>
      <c r="AH51" s="80">
        <v>19</v>
      </c>
      <c r="AI51" s="80"/>
      <c r="AJ51" s="80" t="s">
        <v>2185</v>
      </c>
      <c r="AK51" s="80" t="s">
        <v>2350</v>
      </c>
      <c r="AL51" s="84" t="s">
        <v>2467</v>
      </c>
      <c r="AM51" s="80"/>
      <c r="AN51" s="82">
        <v>43636.44497685185</v>
      </c>
      <c r="AO51" s="80"/>
      <c r="AP51" s="80" t="b">
        <v>1</v>
      </c>
      <c r="AQ51" s="80" t="b">
        <v>0</v>
      </c>
      <c r="AR51" s="80" t="b">
        <v>0</v>
      </c>
      <c r="AS51" s="80"/>
      <c r="AT51" s="80">
        <v>0</v>
      </c>
      <c r="AU51" s="80"/>
      <c r="AV51" s="80" t="b">
        <v>0</v>
      </c>
      <c r="AW51" s="80" t="s">
        <v>2803</v>
      </c>
      <c r="AX51" s="84" t="s">
        <v>2852</v>
      </c>
      <c r="AY51" s="80" t="s">
        <v>66</v>
      </c>
      <c r="AZ51" s="80" t="str">
        <f>REPLACE(INDEX(GroupVertices[Group],MATCH(Vertices[[#This Row],[Vertex]],GroupVertices[Vertex],0)),1,1,"")</f>
        <v>2</v>
      </c>
      <c r="BA51" s="2"/>
      <c r="BB51" s="3"/>
      <c r="BC51" s="3"/>
      <c r="BD51" s="3"/>
      <c r="BE51" s="3"/>
    </row>
    <row r="52" spans="1:57" ht="15">
      <c r="A52" s="66" t="s">
        <v>236</v>
      </c>
      <c r="B52" s="67"/>
      <c r="C52" s="67"/>
      <c r="D52" s="68">
        <v>162.21625338390177</v>
      </c>
      <c r="E52" s="70"/>
      <c r="F52" s="104" t="s">
        <v>909</v>
      </c>
      <c r="G52" s="67"/>
      <c r="H52" s="71" t="s">
        <v>236</v>
      </c>
      <c r="I52" s="72"/>
      <c r="J52" s="72"/>
      <c r="K52" s="71" t="s">
        <v>3037</v>
      </c>
      <c r="L52" s="75"/>
      <c r="M52" s="76">
        <v>7421.0927734375</v>
      </c>
      <c r="N52" s="76">
        <v>8731.05859375</v>
      </c>
      <c r="O52" s="77"/>
      <c r="P52" s="78"/>
      <c r="Q52" s="78"/>
      <c r="R52" s="88"/>
      <c r="S52" s="88"/>
      <c r="T52" s="88"/>
      <c r="U52" s="88"/>
      <c r="V52" s="50"/>
      <c r="W52" s="50"/>
      <c r="X52" s="50"/>
      <c r="Y52" s="50"/>
      <c r="Z52" s="49"/>
      <c r="AA52" s="73">
        <v>52</v>
      </c>
      <c r="AB52" s="73"/>
      <c r="AC52" s="74"/>
      <c r="AD52" s="80" t="s">
        <v>2008</v>
      </c>
      <c r="AE52" s="80">
        <v>157</v>
      </c>
      <c r="AF52" s="80">
        <v>158</v>
      </c>
      <c r="AG52" s="80">
        <v>1584</v>
      </c>
      <c r="AH52" s="80">
        <v>878</v>
      </c>
      <c r="AI52" s="80"/>
      <c r="AJ52" s="80" t="s">
        <v>2186</v>
      </c>
      <c r="AK52" s="80" t="s">
        <v>2324</v>
      </c>
      <c r="AL52" s="80"/>
      <c r="AM52" s="80"/>
      <c r="AN52" s="82">
        <v>40500.98321759259</v>
      </c>
      <c r="AO52" s="84" t="s">
        <v>2605</v>
      </c>
      <c r="AP52" s="80" t="b">
        <v>0</v>
      </c>
      <c r="AQ52" s="80" t="b">
        <v>0</v>
      </c>
      <c r="AR52" s="80" t="b">
        <v>0</v>
      </c>
      <c r="AS52" s="80"/>
      <c r="AT52" s="80">
        <v>8</v>
      </c>
      <c r="AU52" s="84" t="s">
        <v>2725</v>
      </c>
      <c r="AV52" s="80" t="b">
        <v>0</v>
      </c>
      <c r="AW52" s="80" t="s">
        <v>2803</v>
      </c>
      <c r="AX52" s="84" t="s">
        <v>2853</v>
      </c>
      <c r="AY52" s="80" t="s">
        <v>66</v>
      </c>
      <c r="AZ52" s="80" t="str">
        <f>REPLACE(INDEX(GroupVertices[Group],MATCH(Vertices[[#This Row],[Vertex]],GroupVertices[Vertex],0)),1,1,"")</f>
        <v>3</v>
      </c>
      <c r="BA52" s="2"/>
      <c r="BB52" s="3"/>
      <c r="BC52" s="3"/>
      <c r="BD52" s="3"/>
      <c r="BE52" s="3"/>
    </row>
    <row r="53" spans="1:57" ht="15">
      <c r="A53" s="66" t="s">
        <v>354</v>
      </c>
      <c r="B53" s="67"/>
      <c r="C53" s="67"/>
      <c r="D53" s="68">
        <v>163.42727233375177</v>
      </c>
      <c r="E53" s="70"/>
      <c r="F53" s="104" t="s">
        <v>2758</v>
      </c>
      <c r="G53" s="67"/>
      <c r="H53" s="71" t="s">
        <v>354</v>
      </c>
      <c r="I53" s="72"/>
      <c r="J53" s="72"/>
      <c r="K53" s="71" t="s">
        <v>3038</v>
      </c>
      <c r="L53" s="75"/>
      <c r="M53" s="76">
        <v>7591.5361328125</v>
      </c>
      <c r="N53" s="76">
        <v>9646.09375</v>
      </c>
      <c r="O53" s="77"/>
      <c r="P53" s="78"/>
      <c r="Q53" s="78"/>
      <c r="R53" s="88"/>
      <c r="S53" s="88"/>
      <c r="T53" s="88"/>
      <c r="U53" s="88"/>
      <c r="V53" s="50"/>
      <c r="W53" s="50"/>
      <c r="X53" s="50"/>
      <c r="Y53" s="50"/>
      <c r="Z53" s="49"/>
      <c r="AA53" s="73">
        <v>53</v>
      </c>
      <c r="AB53" s="73"/>
      <c r="AC53" s="74"/>
      <c r="AD53" s="80" t="s">
        <v>2009</v>
      </c>
      <c r="AE53" s="80">
        <v>368</v>
      </c>
      <c r="AF53" s="80">
        <v>1026</v>
      </c>
      <c r="AG53" s="80">
        <v>1060</v>
      </c>
      <c r="AH53" s="80">
        <v>2244</v>
      </c>
      <c r="AI53" s="80"/>
      <c r="AJ53" s="80" t="s">
        <v>2187</v>
      </c>
      <c r="AK53" s="80" t="s">
        <v>2351</v>
      </c>
      <c r="AL53" s="84" t="s">
        <v>2468</v>
      </c>
      <c r="AM53" s="80"/>
      <c r="AN53" s="82">
        <v>40524.62751157407</v>
      </c>
      <c r="AO53" s="84" t="s">
        <v>2606</v>
      </c>
      <c r="AP53" s="80" t="b">
        <v>0</v>
      </c>
      <c r="AQ53" s="80" t="b">
        <v>0</v>
      </c>
      <c r="AR53" s="80" t="b">
        <v>1</v>
      </c>
      <c r="AS53" s="80" t="s">
        <v>1864</v>
      </c>
      <c r="AT53" s="80">
        <v>21</v>
      </c>
      <c r="AU53" s="84" t="s">
        <v>2736</v>
      </c>
      <c r="AV53" s="80" t="b">
        <v>0</v>
      </c>
      <c r="AW53" s="80" t="s">
        <v>2803</v>
      </c>
      <c r="AX53" s="84" t="s">
        <v>2854</v>
      </c>
      <c r="AY53" s="80" t="s">
        <v>65</v>
      </c>
      <c r="AZ53" s="80" t="str">
        <f>REPLACE(INDEX(GroupVertices[Group],MATCH(Vertices[[#This Row],[Vertex]],GroupVertices[Vertex],0)),1,1,"")</f>
        <v>3</v>
      </c>
      <c r="BA53" s="2"/>
      <c r="BB53" s="3"/>
      <c r="BC53" s="3"/>
      <c r="BD53" s="3"/>
      <c r="BE53" s="3"/>
    </row>
    <row r="54" spans="1:57" ht="15">
      <c r="A54" s="66" t="s">
        <v>237</v>
      </c>
      <c r="B54" s="67"/>
      <c r="C54" s="67"/>
      <c r="D54" s="68">
        <v>170.39621202787703</v>
      </c>
      <c r="E54" s="70"/>
      <c r="F54" s="104" t="s">
        <v>910</v>
      </c>
      <c r="G54" s="67"/>
      <c r="H54" s="71" t="s">
        <v>237</v>
      </c>
      <c r="I54" s="72"/>
      <c r="J54" s="72"/>
      <c r="K54" s="71" t="s">
        <v>3039</v>
      </c>
      <c r="L54" s="75"/>
      <c r="M54" s="76">
        <v>3252.080322265625</v>
      </c>
      <c r="N54" s="76">
        <v>4287.63037109375</v>
      </c>
      <c r="O54" s="77"/>
      <c r="P54" s="78"/>
      <c r="Q54" s="78"/>
      <c r="R54" s="88"/>
      <c r="S54" s="88"/>
      <c r="T54" s="88"/>
      <c r="U54" s="88"/>
      <c r="V54" s="50"/>
      <c r="W54" s="50"/>
      <c r="X54" s="50"/>
      <c r="Y54" s="50"/>
      <c r="Z54" s="49"/>
      <c r="AA54" s="73">
        <v>54</v>
      </c>
      <c r="AB54" s="73"/>
      <c r="AC54" s="74"/>
      <c r="AD54" s="80" t="s">
        <v>2010</v>
      </c>
      <c r="AE54" s="80">
        <v>4785</v>
      </c>
      <c r="AF54" s="80">
        <v>6021</v>
      </c>
      <c r="AG54" s="80">
        <v>12744</v>
      </c>
      <c r="AH54" s="80">
        <v>3618</v>
      </c>
      <c r="AI54" s="80"/>
      <c r="AJ54" s="80" t="s">
        <v>2188</v>
      </c>
      <c r="AK54" s="80" t="s">
        <v>2352</v>
      </c>
      <c r="AL54" s="84" t="s">
        <v>2469</v>
      </c>
      <c r="AM54" s="80"/>
      <c r="AN54" s="82">
        <v>39477.05050925926</v>
      </c>
      <c r="AO54" s="84" t="s">
        <v>2607</v>
      </c>
      <c r="AP54" s="80" t="b">
        <v>0</v>
      </c>
      <c r="AQ54" s="80" t="b">
        <v>0</v>
      </c>
      <c r="AR54" s="80" t="b">
        <v>1</v>
      </c>
      <c r="AS54" s="80"/>
      <c r="AT54" s="80">
        <v>682</v>
      </c>
      <c r="AU54" s="84" t="s">
        <v>2725</v>
      </c>
      <c r="AV54" s="80" t="b">
        <v>0</v>
      </c>
      <c r="AW54" s="80" t="s">
        <v>2803</v>
      </c>
      <c r="AX54" s="84" t="s">
        <v>2855</v>
      </c>
      <c r="AY54" s="80" t="s">
        <v>66</v>
      </c>
      <c r="AZ54" s="80" t="str">
        <f>REPLACE(INDEX(GroupVertices[Group],MATCH(Vertices[[#This Row],[Vertex]],GroupVertices[Vertex],0)),1,1,"")</f>
        <v>2</v>
      </c>
      <c r="BA54" s="2"/>
      <c r="BB54" s="3"/>
      <c r="BC54" s="3"/>
      <c r="BD54" s="3"/>
      <c r="BE54" s="3"/>
    </row>
    <row r="55" spans="1:57" ht="15">
      <c r="A55" s="66" t="s">
        <v>238</v>
      </c>
      <c r="B55" s="67"/>
      <c r="C55" s="67"/>
      <c r="D55" s="68">
        <v>162.1185905653655</v>
      </c>
      <c r="E55" s="70"/>
      <c r="F55" s="104" t="s">
        <v>911</v>
      </c>
      <c r="G55" s="67"/>
      <c r="H55" s="71" t="s">
        <v>238</v>
      </c>
      <c r="I55" s="72"/>
      <c r="J55" s="72"/>
      <c r="K55" s="71" t="s">
        <v>3040</v>
      </c>
      <c r="L55" s="75"/>
      <c r="M55" s="76">
        <v>6723.41796875</v>
      </c>
      <c r="N55" s="76">
        <v>8283.00390625</v>
      </c>
      <c r="O55" s="77"/>
      <c r="P55" s="78"/>
      <c r="Q55" s="78"/>
      <c r="R55" s="88"/>
      <c r="S55" s="88"/>
      <c r="T55" s="88"/>
      <c r="U55" s="88"/>
      <c r="V55" s="50"/>
      <c r="W55" s="50"/>
      <c r="X55" s="50"/>
      <c r="Y55" s="50"/>
      <c r="Z55" s="49"/>
      <c r="AA55" s="73">
        <v>55</v>
      </c>
      <c r="AB55" s="73"/>
      <c r="AC55" s="74"/>
      <c r="AD55" s="80" t="s">
        <v>2011</v>
      </c>
      <c r="AE55" s="80">
        <v>58</v>
      </c>
      <c r="AF55" s="80">
        <v>88</v>
      </c>
      <c r="AG55" s="80">
        <v>115</v>
      </c>
      <c r="AH55" s="80">
        <v>80</v>
      </c>
      <c r="AI55" s="80"/>
      <c r="AJ55" s="80" t="s">
        <v>2189</v>
      </c>
      <c r="AK55" s="80" t="s">
        <v>2353</v>
      </c>
      <c r="AL55" s="84" t="s">
        <v>2470</v>
      </c>
      <c r="AM55" s="80"/>
      <c r="AN55" s="82">
        <v>40264.060590277775</v>
      </c>
      <c r="AO55" s="84" t="s">
        <v>2608</v>
      </c>
      <c r="AP55" s="80" t="b">
        <v>1</v>
      </c>
      <c r="AQ55" s="80" t="b">
        <v>0</v>
      </c>
      <c r="AR55" s="80" t="b">
        <v>0</v>
      </c>
      <c r="AS55" s="80"/>
      <c r="AT55" s="80">
        <v>5</v>
      </c>
      <c r="AU55" s="84" t="s">
        <v>2725</v>
      </c>
      <c r="AV55" s="80" t="b">
        <v>0</v>
      </c>
      <c r="AW55" s="80" t="s">
        <v>2803</v>
      </c>
      <c r="AX55" s="84" t="s">
        <v>2856</v>
      </c>
      <c r="AY55" s="80" t="s">
        <v>66</v>
      </c>
      <c r="AZ55" s="80" t="str">
        <f>REPLACE(INDEX(GroupVertices[Group],MATCH(Vertices[[#This Row],[Vertex]],GroupVertices[Vertex],0)),1,1,"")</f>
        <v>3</v>
      </c>
      <c r="BA55" s="2"/>
      <c r="BB55" s="3"/>
      <c r="BC55" s="3"/>
      <c r="BD55" s="3"/>
      <c r="BE55" s="3"/>
    </row>
    <row r="56" spans="1:57" ht="15">
      <c r="A56" s="66" t="s">
        <v>239</v>
      </c>
      <c r="B56" s="67"/>
      <c r="C56" s="67"/>
      <c r="D56" s="68">
        <v>188.5963758536756</v>
      </c>
      <c r="E56" s="70"/>
      <c r="F56" s="104" t="s">
        <v>912</v>
      </c>
      <c r="G56" s="67"/>
      <c r="H56" s="71" t="s">
        <v>239</v>
      </c>
      <c r="I56" s="72"/>
      <c r="J56" s="72"/>
      <c r="K56" s="71" t="s">
        <v>3041</v>
      </c>
      <c r="L56" s="75"/>
      <c r="M56" s="76">
        <v>2215.68359375</v>
      </c>
      <c r="N56" s="76">
        <v>9086.0029296875</v>
      </c>
      <c r="O56" s="77"/>
      <c r="P56" s="78"/>
      <c r="Q56" s="78"/>
      <c r="R56" s="88"/>
      <c r="S56" s="88"/>
      <c r="T56" s="88"/>
      <c r="U56" s="88"/>
      <c r="V56" s="50"/>
      <c r="W56" s="50"/>
      <c r="X56" s="50"/>
      <c r="Y56" s="50"/>
      <c r="Z56" s="49"/>
      <c r="AA56" s="73">
        <v>56</v>
      </c>
      <c r="AB56" s="73"/>
      <c r="AC56" s="74"/>
      <c r="AD56" s="80" t="s">
        <v>1885</v>
      </c>
      <c r="AE56" s="80">
        <v>1664</v>
      </c>
      <c r="AF56" s="80">
        <v>19066</v>
      </c>
      <c r="AG56" s="80">
        <v>179287</v>
      </c>
      <c r="AH56" s="80">
        <v>112428</v>
      </c>
      <c r="AI56" s="80"/>
      <c r="AJ56" s="80" t="s">
        <v>2190</v>
      </c>
      <c r="AK56" s="80"/>
      <c r="AL56" s="80"/>
      <c r="AM56" s="80"/>
      <c r="AN56" s="82">
        <v>42930.83765046296</v>
      </c>
      <c r="AO56" s="84" t="s">
        <v>2609</v>
      </c>
      <c r="AP56" s="80" t="b">
        <v>0</v>
      </c>
      <c r="AQ56" s="80" t="b">
        <v>0</v>
      </c>
      <c r="AR56" s="80" t="b">
        <v>0</v>
      </c>
      <c r="AS56" s="80"/>
      <c r="AT56" s="80">
        <v>120</v>
      </c>
      <c r="AU56" s="84" t="s">
        <v>2725</v>
      </c>
      <c r="AV56" s="80" t="b">
        <v>0</v>
      </c>
      <c r="AW56" s="80" t="s">
        <v>2803</v>
      </c>
      <c r="AX56" s="84" t="s">
        <v>2857</v>
      </c>
      <c r="AY56" s="80" t="s">
        <v>66</v>
      </c>
      <c r="AZ56" s="80" t="str">
        <f>REPLACE(INDEX(GroupVertices[Group],MATCH(Vertices[[#This Row],[Vertex]],GroupVertices[Vertex],0)),1,1,"")</f>
        <v>1</v>
      </c>
      <c r="BA56" s="2"/>
      <c r="BB56" s="3"/>
      <c r="BC56" s="3"/>
      <c r="BD56" s="3"/>
      <c r="BE56" s="3"/>
    </row>
    <row r="57" spans="1:57" ht="15">
      <c r="A57" s="66" t="s">
        <v>355</v>
      </c>
      <c r="B57" s="67"/>
      <c r="C57" s="67"/>
      <c r="D57" s="68">
        <v>163.07987173638696</v>
      </c>
      <c r="E57" s="70"/>
      <c r="F57" s="104" t="s">
        <v>2759</v>
      </c>
      <c r="G57" s="67"/>
      <c r="H57" s="71" t="s">
        <v>355</v>
      </c>
      <c r="I57" s="72"/>
      <c r="J57" s="72"/>
      <c r="K57" s="71" t="s">
        <v>3042</v>
      </c>
      <c r="L57" s="75"/>
      <c r="M57" s="76">
        <v>2089.180419921875</v>
      </c>
      <c r="N57" s="76">
        <v>8453.916015625</v>
      </c>
      <c r="O57" s="77"/>
      <c r="P57" s="78"/>
      <c r="Q57" s="78"/>
      <c r="R57" s="88"/>
      <c r="S57" s="88"/>
      <c r="T57" s="88"/>
      <c r="U57" s="88"/>
      <c r="V57" s="50"/>
      <c r="W57" s="50"/>
      <c r="X57" s="50"/>
      <c r="Y57" s="50"/>
      <c r="Z57" s="49"/>
      <c r="AA57" s="73">
        <v>57</v>
      </c>
      <c r="AB57" s="73"/>
      <c r="AC57" s="74"/>
      <c r="AD57" s="80" t="s">
        <v>2012</v>
      </c>
      <c r="AE57" s="80">
        <v>75</v>
      </c>
      <c r="AF57" s="80">
        <v>777</v>
      </c>
      <c r="AG57" s="80">
        <v>558</v>
      </c>
      <c r="AH57" s="80">
        <v>92</v>
      </c>
      <c r="AI57" s="80"/>
      <c r="AJ57" s="80" t="s">
        <v>2191</v>
      </c>
      <c r="AK57" s="80"/>
      <c r="AL57" s="84" t="s">
        <v>2471</v>
      </c>
      <c r="AM57" s="80"/>
      <c r="AN57" s="82">
        <v>40909.68335648148</v>
      </c>
      <c r="AO57" s="80"/>
      <c r="AP57" s="80" t="b">
        <v>1</v>
      </c>
      <c r="AQ57" s="80" t="b">
        <v>0</v>
      </c>
      <c r="AR57" s="80" t="b">
        <v>0</v>
      </c>
      <c r="AS57" s="80" t="s">
        <v>1864</v>
      </c>
      <c r="AT57" s="80">
        <v>26</v>
      </c>
      <c r="AU57" s="84" t="s">
        <v>2725</v>
      </c>
      <c r="AV57" s="80" t="b">
        <v>0</v>
      </c>
      <c r="AW57" s="80" t="s">
        <v>2803</v>
      </c>
      <c r="AX57" s="84" t="s">
        <v>2858</v>
      </c>
      <c r="AY57" s="80" t="s">
        <v>65</v>
      </c>
      <c r="AZ57" s="80" t="str">
        <f>REPLACE(INDEX(GroupVertices[Group],MATCH(Vertices[[#This Row],[Vertex]],GroupVertices[Vertex],0)),1,1,"")</f>
        <v>1</v>
      </c>
      <c r="BA57" s="2"/>
      <c r="BB57" s="3"/>
      <c r="BC57" s="3"/>
      <c r="BD57" s="3"/>
      <c r="BE57" s="3"/>
    </row>
    <row r="58" spans="1:57" ht="15">
      <c r="A58" s="66" t="s">
        <v>240</v>
      </c>
      <c r="B58" s="67"/>
      <c r="C58" s="67"/>
      <c r="D58" s="68">
        <v>162.71991449092465</v>
      </c>
      <c r="E58" s="70"/>
      <c r="F58" s="104" t="s">
        <v>913</v>
      </c>
      <c r="G58" s="67"/>
      <c r="H58" s="71" t="s">
        <v>240</v>
      </c>
      <c r="I58" s="72"/>
      <c r="J58" s="72"/>
      <c r="K58" s="71" t="s">
        <v>3043</v>
      </c>
      <c r="L58" s="75"/>
      <c r="M58" s="76">
        <v>3253.53759765625</v>
      </c>
      <c r="N58" s="76">
        <v>3484.924072265625</v>
      </c>
      <c r="O58" s="77"/>
      <c r="P58" s="78"/>
      <c r="Q58" s="78"/>
      <c r="R58" s="88"/>
      <c r="S58" s="88"/>
      <c r="T58" s="88"/>
      <c r="U58" s="88"/>
      <c r="V58" s="50"/>
      <c r="W58" s="50"/>
      <c r="X58" s="50"/>
      <c r="Y58" s="50"/>
      <c r="Z58" s="49"/>
      <c r="AA58" s="73">
        <v>58</v>
      </c>
      <c r="AB58" s="73"/>
      <c r="AC58" s="74"/>
      <c r="AD58" s="80" t="s">
        <v>2013</v>
      </c>
      <c r="AE58" s="80">
        <v>696</v>
      </c>
      <c r="AF58" s="80">
        <v>519</v>
      </c>
      <c r="AG58" s="80">
        <v>3887</v>
      </c>
      <c r="AH58" s="80">
        <v>3539</v>
      </c>
      <c r="AI58" s="80"/>
      <c r="AJ58" s="80" t="s">
        <v>2192</v>
      </c>
      <c r="AK58" s="80" t="s">
        <v>2354</v>
      </c>
      <c r="AL58" s="84" t="s">
        <v>2472</v>
      </c>
      <c r="AM58" s="80"/>
      <c r="AN58" s="82">
        <v>42255.82640046296</v>
      </c>
      <c r="AO58" s="84" t="s">
        <v>2610</v>
      </c>
      <c r="AP58" s="80" t="b">
        <v>0</v>
      </c>
      <c r="AQ58" s="80" t="b">
        <v>0</v>
      </c>
      <c r="AR58" s="80" t="b">
        <v>0</v>
      </c>
      <c r="AS58" s="80"/>
      <c r="AT58" s="80">
        <v>50</v>
      </c>
      <c r="AU58" s="84" t="s">
        <v>2725</v>
      </c>
      <c r="AV58" s="80" t="b">
        <v>0</v>
      </c>
      <c r="AW58" s="80" t="s">
        <v>2803</v>
      </c>
      <c r="AX58" s="84" t="s">
        <v>2859</v>
      </c>
      <c r="AY58" s="80" t="s">
        <v>66</v>
      </c>
      <c r="AZ58" s="80" t="str">
        <f>REPLACE(INDEX(GroupVertices[Group],MATCH(Vertices[[#This Row],[Vertex]],GroupVertices[Vertex],0)),1,1,"")</f>
        <v>2</v>
      </c>
      <c r="BA58" s="2"/>
      <c r="BB58" s="3"/>
      <c r="BC58" s="3"/>
      <c r="BD58" s="3"/>
      <c r="BE58" s="3"/>
    </row>
    <row r="59" spans="1:57" ht="15">
      <c r="A59" s="66" t="s">
        <v>241</v>
      </c>
      <c r="B59" s="67"/>
      <c r="C59" s="67"/>
      <c r="D59" s="68">
        <v>162.2343907644871</v>
      </c>
      <c r="E59" s="70"/>
      <c r="F59" s="104" t="s">
        <v>914</v>
      </c>
      <c r="G59" s="67"/>
      <c r="H59" s="71" t="s">
        <v>241</v>
      </c>
      <c r="I59" s="72"/>
      <c r="J59" s="72"/>
      <c r="K59" s="71" t="s">
        <v>3044</v>
      </c>
      <c r="L59" s="75"/>
      <c r="M59" s="76">
        <v>4273.30322265625</v>
      </c>
      <c r="N59" s="76">
        <v>7211.49951171875</v>
      </c>
      <c r="O59" s="77"/>
      <c r="P59" s="78"/>
      <c r="Q59" s="78"/>
      <c r="R59" s="88"/>
      <c r="S59" s="88"/>
      <c r="T59" s="88"/>
      <c r="U59" s="88"/>
      <c r="V59" s="50"/>
      <c r="W59" s="50"/>
      <c r="X59" s="50"/>
      <c r="Y59" s="50"/>
      <c r="Z59" s="49"/>
      <c r="AA59" s="73">
        <v>59</v>
      </c>
      <c r="AB59" s="73"/>
      <c r="AC59" s="74"/>
      <c r="AD59" s="80" t="s">
        <v>2014</v>
      </c>
      <c r="AE59" s="80">
        <v>404</v>
      </c>
      <c r="AF59" s="80">
        <v>171</v>
      </c>
      <c r="AG59" s="80">
        <v>2433</v>
      </c>
      <c r="AH59" s="80">
        <v>301</v>
      </c>
      <c r="AI59" s="80"/>
      <c r="AJ59" s="80" t="s">
        <v>2193</v>
      </c>
      <c r="AK59" s="80" t="s">
        <v>1909</v>
      </c>
      <c r="AL59" s="84" t="s">
        <v>2473</v>
      </c>
      <c r="AM59" s="80"/>
      <c r="AN59" s="82">
        <v>40837.92398148148</v>
      </c>
      <c r="AO59" s="84" t="s">
        <v>2611</v>
      </c>
      <c r="AP59" s="80" t="b">
        <v>0</v>
      </c>
      <c r="AQ59" s="80" t="b">
        <v>0</v>
      </c>
      <c r="AR59" s="80" t="b">
        <v>1</v>
      </c>
      <c r="AS59" s="80"/>
      <c r="AT59" s="80">
        <v>30</v>
      </c>
      <c r="AU59" s="84" t="s">
        <v>2737</v>
      </c>
      <c r="AV59" s="80" t="b">
        <v>0</v>
      </c>
      <c r="AW59" s="80" t="s">
        <v>2803</v>
      </c>
      <c r="AX59" s="84" t="s">
        <v>2860</v>
      </c>
      <c r="AY59" s="80" t="s">
        <v>66</v>
      </c>
      <c r="AZ59" s="80" t="str">
        <f>REPLACE(INDEX(GroupVertices[Group],MATCH(Vertices[[#This Row],[Vertex]],GroupVertices[Vertex],0)),1,1,"")</f>
        <v>1</v>
      </c>
      <c r="BA59" s="2"/>
      <c r="BB59" s="3"/>
      <c r="BC59" s="3"/>
      <c r="BD59" s="3"/>
      <c r="BE59" s="3"/>
    </row>
    <row r="60" spans="1:57" ht="15">
      <c r="A60" s="66" t="s">
        <v>242</v>
      </c>
      <c r="B60" s="67"/>
      <c r="C60" s="67"/>
      <c r="D60" s="68">
        <v>170.87196947246096</v>
      </c>
      <c r="E60" s="70"/>
      <c r="F60" s="104" t="s">
        <v>915</v>
      </c>
      <c r="G60" s="67"/>
      <c r="H60" s="71" t="s">
        <v>242</v>
      </c>
      <c r="I60" s="72"/>
      <c r="J60" s="72"/>
      <c r="K60" s="71" t="s">
        <v>3045</v>
      </c>
      <c r="L60" s="75"/>
      <c r="M60" s="76">
        <v>7985.12109375</v>
      </c>
      <c r="N60" s="76">
        <v>8381.1884765625</v>
      </c>
      <c r="O60" s="77"/>
      <c r="P60" s="78"/>
      <c r="Q60" s="78"/>
      <c r="R60" s="88"/>
      <c r="S60" s="88"/>
      <c r="T60" s="88"/>
      <c r="U60" s="88"/>
      <c r="V60" s="50"/>
      <c r="W60" s="50"/>
      <c r="X60" s="50"/>
      <c r="Y60" s="50"/>
      <c r="Z60" s="49"/>
      <c r="AA60" s="73">
        <v>60</v>
      </c>
      <c r="AB60" s="73"/>
      <c r="AC60" s="74"/>
      <c r="AD60" s="80" t="s">
        <v>2015</v>
      </c>
      <c r="AE60" s="80">
        <v>1523</v>
      </c>
      <c r="AF60" s="80">
        <v>6362</v>
      </c>
      <c r="AG60" s="80">
        <v>10573</v>
      </c>
      <c r="AH60" s="80">
        <v>3950</v>
      </c>
      <c r="AI60" s="80"/>
      <c r="AJ60" s="80" t="s">
        <v>2194</v>
      </c>
      <c r="AK60" s="80" t="s">
        <v>2321</v>
      </c>
      <c r="AL60" s="84" t="s">
        <v>2474</v>
      </c>
      <c r="AM60" s="80"/>
      <c r="AN60" s="82">
        <v>40863.72907407407</v>
      </c>
      <c r="AO60" s="84" t="s">
        <v>2612</v>
      </c>
      <c r="AP60" s="80" t="b">
        <v>0</v>
      </c>
      <c r="AQ60" s="80" t="b">
        <v>0</v>
      </c>
      <c r="AR60" s="80" t="b">
        <v>1</v>
      </c>
      <c r="AS60" s="80"/>
      <c r="AT60" s="80">
        <v>395</v>
      </c>
      <c r="AU60" s="84" t="s">
        <v>2725</v>
      </c>
      <c r="AV60" s="80" t="b">
        <v>0</v>
      </c>
      <c r="AW60" s="80" t="s">
        <v>2803</v>
      </c>
      <c r="AX60" s="84" t="s">
        <v>2861</v>
      </c>
      <c r="AY60" s="80" t="s">
        <v>66</v>
      </c>
      <c r="AZ60" s="80" t="str">
        <f>REPLACE(INDEX(GroupVertices[Group],MATCH(Vertices[[#This Row],[Vertex]],GroupVertices[Vertex],0)),1,1,"")</f>
        <v>3</v>
      </c>
      <c r="BA60" s="2"/>
      <c r="BB60" s="3"/>
      <c r="BC60" s="3"/>
      <c r="BD60" s="3"/>
      <c r="BE60" s="3"/>
    </row>
    <row r="61" spans="1:57" ht="15">
      <c r="A61" s="66" t="s">
        <v>243</v>
      </c>
      <c r="B61" s="67"/>
      <c r="C61" s="67"/>
      <c r="D61" s="68">
        <v>162.44924896526695</v>
      </c>
      <c r="E61" s="70"/>
      <c r="F61" s="104" t="s">
        <v>916</v>
      </c>
      <c r="G61" s="67"/>
      <c r="H61" s="71" t="s">
        <v>243</v>
      </c>
      <c r="I61" s="72"/>
      <c r="J61" s="72"/>
      <c r="K61" s="71" t="s">
        <v>3046</v>
      </c>
      <c r="L61" s="75"/>
      <c r="M61" s="76">
        <v>7675.8466796875</v>
      </c>
      <c r="N61" s="76">
        <v>8471.5537109375</v>
      </c>
      <c r="O61" s="77"/>
      <c r="P61" s="78"/>
      <c r="Q61" s="78"/>
      <c r="R61" s="88"/>
      <c r="S61" s="88"/>
      <c r="T61" s="88"/>
      <c r="U61" s="88"/>
      <c r="V61" s="50"/>
      <c r="W61" s="50"/>
      <c r="X61" s="50"/>
      <c r="Y61" s="50"/>
      <c r="Z61" s="49"/>
      <c r="AA61" s="73">
        <v>61</v>
      </c>
      <c r="AB61" s="73"/>
      <c r="AC61" s="74"/>
      <c r="AD61" s="80" t="s">
        <v>2016</v>
      </c>
      <c r="AE61" s="80">
        <v>116</v>
      </c>
      <c r="AF61" s="80">
        <v>325</v>
      </c>
      <c r="AG61" s="80">
        <v>177</v>
      </c>
      <c r="AH61" s="80">
        <v>331</v>
      </c>
      <c r="AI61" s="80"/>
      <c r="AJ61" s="80" t="s">
        <v>2195</v>
      </c>
      <c r="AK61" s="80"/>
      <c r="AL61" s="84" t="s">
        <v>2475</v>
      </c>
      <c r="AM61" s="80"/>
      <c r="AN61" s="82">
        <v>43047.58446759259</v>
      </c>
      <c r="AO61" s="84" t="s">
        <v>2613</v>
      </c>
      <c r="AP61" s="80" t="b">
        <v>0</v>
      </c>
      <c r="AQ61" s="80" t="b">
        <v>0</v>
      </c>
      <c r="AR61" s="80" t="b">
        <v>0</v>
      </c>
      <c r="AS61" s="80"/>
      <c r="AT61" s="80">
        <v>5</v>
      </c>
      <c r="AU61" s="84" t="s">
        <v>2725</v>
      </c>
      <c r="AV61" s="80" t="b">
        <v>0</v>
      </c>
      <c r="AW61" s="80" t="s">
        <v>2803</v>
      </c>
      <c r="AX61" s="84" t="s">
        <v>2862</v>
      </c>
      <c r="AY61" s="80" t="s">
        <v>66</v>
      </c>
      <c r="AZ61" s="80" t="str">
        <f>REPLACE(INDEX(GroupVertices[Group],MATCH(Vertices[[#This Row],[Vertex]],GroupVertices[Vertex],0)),1,1,"")</f>
        <v>3</v>
      </c>
      <c r="BA61" s="2"/>
      <c r="BB61" s="3"/>
      <c r="BC61" s="3"/>
      <c r="BD61" s="3"/>
      <c r="BE61" s="3"/>
    </row>
    <row r="62" spans="1:57" ht="15">
      <c r="A62" s="66" t="s">
        <v>244</v>
      </c>
      <c r="B62" s="67"/>
      <c r="C62" s="67"/>
      <c r="D62" s="68">
        <v>163.15242125872822</v>
      </c>
      <c r="E62" s="70"/>
      <c r="F62" s="104" t="s">
        <v>917</v>
      </c>
      <c r="G62" s="67"/>
      <c r="H62" s="71" t="s">
        <v>244</v>
      </c>
      <c r="I62" s="72"/>
      <c r="J62" s="72"/>
      <c r="K62" s="71" t="s">
        <v>3047</v>
      </c>
      <c r="L62" s="75"/>
      <c r="M62" s="76">
        <v>3918.588623046875</v>
      </c>
      <c r="N62" s="76">
        <v>9090.61328125</v>
      </c>
      <c r="O62" s="77"/>
      <c r="P62" s="78"/>
      <c r="Q62" s="78"/>
      <c r="R62" s="88"/>
      <c r="S62" s="88"/>
      <c r="T62" s="88"/>
      <c r="U62" s="88"/>
      <c r="V62" s="50"/>
      <c r="W62" s="50"/>
      <c r="X62" s="50"/>
      <c r="Y62" s="50"/>
      <c r="Z62" s="49"/>
      <c r="AA62" s="73">
        <v>62</v>
      </c>
      <c r="AB62" s="73"/>
      <c r="AC62" s="74"/>
      <c r="AD62" s="80" t="s">
        <v>2017</v>
      </c>
      <c r="AE62" s="80">
        <v>1728</v>
      </c>
      <c r="AF62" s="80">
        <v>829</v>
      </c>
      <c r="AG62" s="80">
        <v>8316</v>
      </c>
      <c r="AH62" s="80">
        <v>418</v>
      </c>
      <c r="AI62" s="80"/>
      <c r="AJ62" s="80" t="s">
        <v>2196</v>
      </c>
      <c r="AK62" s="80" t="s">
        <v>2355</v>
      </c>
      <c r="AL62" s="80"/>
      <c r="AM62" s="80"/>
      <c r="AN62" s="82">
        <v>40750.76215277778</v>
      </c>
      <c r="AO62" s="84" t="s">
        <v>2614</v>
      </c>
      <c r="AP62" s="80" t="b">
        <v>1</v>
      </c>
      <c r="AQ62" s="80" t="b">
        <v>0</v>
      </c>
      <c r="AR62" s="80" t="b">
        <v>0</v>
      </c>
      <c r="AS62" s="80"/>
      <c r="AT62" s="80">
        <v>127</v>
      </c>
      <c r="AU62" s="84" t="s">
        <v>2725</v>
      </c>
      <c r="AV62" s="80" t="b">
        <v>0</v>
      </c>
      <c r="AW62" s="80" t="s">
        <v>2803</v>
      </c>
      <c r="AX62" s="84" t="s">
        <v>2863</v>
      </c>
      <c r="AY62" s="80" t="s">
        <v>66</v>
      </c>
      <c r="AZ62" s="80" t="str">
        <f>REPLACE(INDEX(GroupVertices[Group],MATCH(Vertices[[#This Row],[Vertex]],GroupVertices[Vertex],0)),1,1,"")</f>
        <v>1</v>
      </c>
      <c r="BA62" s="2"/>
      <c r="BB62" s="3"/>
      <c r="BC62" s="3"/>
      <c r="BD62" s="3"/>
      <c r="BE62" s="3"/>
    </row>
    <row r="63" spans="1:57" ht="15">
      <c r="A63" s="66" t="s">
        <v>245</v>
      </c>
      <c r="B63" s="67"/>
      <c r="C63" s="67"/>
      <c r="D63" s="68">
        <v>164.57969359248</v>
      </c>
      <c r="E63" s="70"/>
      <c r="F63" s="104" t="s">
        <v>918</v>
      </c>
      <c r="G63" s="67"/>
      <c r="H63" s="71" t="s">
        <v>245</v>
      </c>
      <c r="I63" s="72"/>
      <c r="J63" s="72"/>
      <c r="K63" s="71" t="s">
        <v>3048</v>
      </c>
      <c r="L63" s="75"/>
      <c r="M63" s="76">
        <v>4308.4951171875</v>
      </c>
      <c r="N63" s="76">
        <v>8369.107421875</v>
      </c>
      <c r="O63" s="77"/>
      <c r="P63" s="78"/>
      <c r="Q63" s="78"/>
      <c r="R63" s="88"/>
      <c r="S63" s="88"/>
      <c r="T63" s="88"/>
      <c r="U63" s="88"/>
      <c r="V63" s="50"/>
      <c r="W63" s="50"/>
      <c r="X63" s="50"/>
      <c r="Y63" s="50"/>
      <c r="Z63" s="49"/>
      <c r="AA63" s="73">
        <v>63</v>
      </c>
      <c r="AB63" s="73"/>
      <c r="AC63" s="74"/>
      <c r="AD63" s="80" t="s">
        <v>2018</v>
      </c>
      <c r="AE63" s="80">
        <v>1387</v>
      </c>
      <c r="AF63" s="80">
        <v>1852</v>
      </c>
      <c r="AG63" s="80">
        <v>21642</v>
      </c>
      <c r="AH63" s="80">
        <v>17984</v>
      </c>
      <c r="AI63" s="80"/>
      <c r="AJ63" s="80" t="s">
        <v>2197</v>
      </c>
      <c r="AK63" s="80" t="s">
        <v>2324</v>
      </c>
      <c r="AL63" s="80"/>
      <c r="AM63" s="80"/>
      <c r="AN63" s="82">
        <v>41797.607083333336</v>
      </c>
      <c r="AO63" s="84" t="s">
        <v>2615</v>
      </c>
      <c r="AP63" s="80" t="b">
        <v>0</v>
      </c>
      <c r="AQ63" s="80" t="b">
        <v>0</v>
      </c>
      <c r="AR63" s="80" t="b">
        <v>0</v>
      </c>
      <c r="AS63" s="80"/>
      <c r="AT63" s="80">
        <v>103</v>
      </c>
      <c r="AU63" s="84" t="s">
        <v>2725</v>
      </c>
      <c r="AV63" s="80" t="b">
        <v>0</v>
      </c>
      <c r="AW63" s="80" t="s">
        <v>2803</v>
      </c>
      <c r="AX63" s="84" t="s">
        <v>2864</v>
      </c>
      <c r="AY63" s="80" t="s">
        <v>66</v>
      </c>
      <c r="AZ63" s="80" t="str">
        <f>REPLACE(INDEX(GroupVertices[Group],MATCH(Vertices[[#This Row],[Vertex]],GroupVertices[Vertex],0)),1,1,"")</f>
        <v>1</v>
      </c>
      <c r="BA63" s="2"/>
      <c r="BB63" s="3"/>
      <c r="BC63" s="3"/>
      <c r="BD63" s="3"/>
      <c r="BE63" s="3"/>
    </row>
    <row r="64" spans="1:57" ht="15">
      <c r="A64" s="66" t="s">
        <v>246</v>
      </c>
      <c r="B64" s="67"/>
      <c r="C64" s="67"/>
      <c r="D64" s="68">
        <v>162.26787515941382</v>
      </c>
      <c r="E64" s="70"/>
      <c r="F64" s="104" t="s">
        <v>919</v>
      </c>
      <c r="G64" s="67"/>
      <c r="H64" s="71" t="s">
        <v>246</v>
      </c>
      <c r="I64" s="72"/>
      <c r="J64" s="72"/>
      <c r="K64" s="71" t="s">
        <v>3049</v>
      </c>
      <c r="L64" s="75"/>
      <c r="M64" s="76">
        <v>9165.75</v>
      </c>
      <c r="N64" s="76">
        <v>1658.6575927734375</v>
      </c>
      <c r="O64" s="77"/>
      <c r="P64" s="78"/>
      <c r="Q64" s="78"/>
      <c r="R64" s="88"/>
      <c r="S64" s="88"/>
      <c r="T64" s="88"/>
      <c r="U64" s="88"/>
      <c r="V64" s="50"/>
      <c r="W64" s="50"/>
      <c r="X64" s="50"/>
      <c r="Y64" s="50"/>
      <c r="Z64" s="49"/>
      <c r="AA64" s="73">
        <v>64</v>
      </c>
      <c r="AB64" s="73"/>
      <c r="AC64" s="74"/>
      <c r="AD64" s="80" t="s">
        <v>2019</v>
      </c>
      <c r="AE64" s="80">
        <v>808</v>
      </c>
      <c r="AF64" s="80">
        <v>195</v>
      </c>
      <c r="AG64" s="80">
        <v>2002</v>
      </c>
      <c r="AH64" s="80">
        <v>8051</v>
      </c>
      <c r="AI64" s="80"/>
      <c r="AJ64" s="80" t="s">
        <v>2198</v>
      </c>
      <c r="AK64" s="80" t="s">
        <v>2356</v>
      </c>
      <c r="AL64" s="80"/>
      <c r="AM64" s="80"/>
      <c r="AN64" s="82">
        <v>39874.96527777778</v>
      </c>
      <c r="AO64" s="84" t="s">
        <v>2616</v>
      </c>
      <c r="AP64" s="80" t="b">
        <v>1</v>
      </c>
      <c r="AQ64" s="80" t="b">
        <v>0</v>
      </c>
      <c r="AR64" s="80" t="b">
        <v>0</v>
      </c>
      <c r="AS64" s="80"/>
      <c r="AT64" s="80">
        <v>5</v>
      </c>
      <c r="AU64" s="84" t="s">
        <v>2725</v>
      </c>
      <c r="AV64" s="80" t="b">
        <v>0</v>
      </c>
      <c r="AW64" s="80" t="s">
        <v>2803</v>
      </c>
      <c r="AX64" s="84" t="s">
        <v>2865</v>
      </c>
      <c r="AY64" s="80" t="s">
        <v>66</v>
      </c>
      <c r="AZ64" s="80" t="str">
        <f>REPLACE(INDEX(GroupVertices[Group],MATCH(Vertices[[#This Row],[Vertex]],GroupVertices[Vertex],0)),1,1,"")</f>
        <v>15</v>
      </c>
      <c r="BA64" s="2"/>
      <c r="BB64" s="3"/>
      <c r="BC64" s="3"/>
      <c r="BD64" s="3"/>
      <c r="BE64" s="3"/>
    </row>
    <row r="65" spans="1:57" ht="15">
      <c r="A65" s="66" t="s">
        <v>356</v>
      </c>
      <c r="B65" s="67"/>
      <c r="C65" s="67"/>
      <c r="D65" s="68">
        <v>162.19951118643843</v>
      </c>
      <c r="E65" s="70"/>
      <c r="F65" s="104" t="s">
        <v>2760</v>
      </c>
      <c r="G65" s="67"/>
      <c r="H65" s="71" t="s">
        <v>356</v>
      </c>
      <c r="I65" s="72"/>
      <c r="J65" s="72"/>
      <c r="K65" s="71" t="s">
        <v>3050</v>
      </c>
      <c r="L65" s="75"/>
      <c r="M65" s="76">
        <v>9591.30859375</v>
      </c>
      <c r="N65" s="76">
        <v>1658.6575927734375</v>
      </c>
      <c r="O65" s="77"/>
      <c r="P65" s="78"/>
      <c r="Q65" s="78"/>
      <c r="R65" s="88"/>
      <c r="S65" s="88"/>
      <c r="T65" s="88"/>
      <c r="U65" s="88"/>
      <c r="V65" s="50"/>
      <c r="W65" s="50"/>
      <c r="X65" s="50"/>
      <c r="Y65" s="50"/>
      <c r="Z65" s="49"/>
      <c r="AA65" s="73">
        <v>65</v>
      </c>
      <c r="AB65" s="73"/>
      <c r="AC65" s="74"/>
      <c r="AD65" s="80" t="s">
        <v>2020</v>
      </c>
      <c r="AE65" s="80">
        <v>247</v>
      </c>
      <c r="AF65" s="80">
        <v>146</v>
      </c>
      <c r="AG65" s="80">
        <v>450</v>
      </c>
      <c r="AH65" s="80">
        <v>164</v>
      </c>
      <c r="AI65" s="80"/>
      <c r="AJ65" s="80" t="s">
        <v>2199</v>
      </c>
      <c r="AK65" s="80" t="s">
        <v>2357</v>
      </c>
      <c r="AL65" s="80"/>
      <c r="AM65" s="80"/>
      <c r="AN65" s="82">
        <v>42523.43079861111</v>
      </c>
      <c r="AO65" s="84" t="s">
        <v>2617</v>
      </c>
      <c r="AP65" s="80" t="b">
        <v>1</v>
      </c>
      <c r="AQ65" s="80" t="b">
        <v>0</v>
      </c>
      <c r="AR65" s="80" t="b">
        <v>0</v>
      </c>
      <c r="AS65" s="80" t="s">
        <v>1864</v>
      </c>
      <c r="AT65" s="80">
        <v>12</v>
      </c>
      <c r="AU65" s="80"/>
      <c r="AV65" s="80" t="b">
        <v>0</v>
      </c>
      <c r="AW65" s="80" t="s">
        <v>2803</v>
      </c>
      <c r="AX65" s="84" t="s">
        <v>2866</v>
      </c>
      <c r="AY65" s="80" t="s">
        <v>65</v>
      </c>
      <c r="AZ65" s="80" t="str">
        <f>REPLACE(INDEX(GroupVertices[Group],MATCH(Vertices[[#This Row],[Vertex]],GroupVertices[Vertex],0)),1,1,"")</f>
        <v>15</v>
      </c>
      <c r="BA65" s="2"/>
      <c r="BB65" s="3"/>
      <c r="BC65" s="3"/>
      <c r="BD65" s="3"/>
      <c r="BE65" s="3"/>
    </row>
    <row r="66" spans="1:57" ht="15">
      <c r="A66" s="66" t="s">
        <v>247</v>
      </c>
      <c r="B66" s="67"/>
      <c r="C66" s="67"/>
      <c r="D66" s="68">
        <v>166.11997575910948</v>
      </c>
      <c r="E66" s="70"/>
      <c r="F66" s="104" t="s">
        <v>920</v>
      </c>
      <c r="G66" s="67"/>
      <c r="H66" s="71" t="s">
        <v>247</v>
      </c>
      <c r="I66" s="72"/>
      <c r="J66" s="72"/>
      <c r="K66" s="71" t="s">
        <v>3051</v>
      </c>
      <c r="L66" s="75"/>
      <c r="M66" s="76">
        <v>8340.30859375</v>
      </c>
      <c r="N66" s="76">
        <v>7821.57763671875</v>
      </c>
      <c r="O66" s="77"/>
      <c r="P66" s="78"/>
      <c r="Q66" s="78"/>
      <c r="R66" s="88"/>
      <c r="S66" s="88"/>
      <c r="T66" s="88"/>
      <c r="U66" s="88"/>
      <c r="V66" s="50"/>
      <c r="W66" s="50"/>
      <c r="X66" s="50"/>
      <c r="Y66" s="50"/>
      <c r="Z66" s="49"/>
      <c r="AA66" s="73">
        <v>66</v>
      </c>
      <c r="AB66" s="73"/>
      <c r="AC66" s="74"/>
      <c r="AD66" s="80" t="s">
        <v>2021</v>
      </c>
      <c r="AE66" s="80">
        <v>3078</v>
      </c>
      <c r="AF66" s="80">
        <v>2956</v>
      </c>
      <c r="AG66" s="80">
        <v>25004</v>
      </c>
      <c r="AH66" s="80">
        <v>6554</v>
      </c>
      <c r="AI66" s="80"/>
      <c r="AJ66" s="80" t="s">
        <v>2200</v>
      </c>
      <c r="AK66" s="80" t="s">
        <v>2358</v>
      </c>
      <c r="AL66" s="84" t="s">
        <v>2476</v>
      </c>
      <c r="AM66" s="80"/>
      <c r="AN66" s="82">
        <v>39893.73950231481</v>
      </c>
      <c r="AO66" s="84" t="s">
        <v>2618</v>
      </c>
      <c r="AP66" s="80" t="b">
        <v>0</v>
      </c>
      <c r="AQ66" s="80" t="b">
        <v>0</v>
      </c>
      <c r="AR66" s="80" t="b">
        <v>1</v>
      </c>
      <c r="AS66" s="80"/>
      <c r="AT66" s="80">
        <v>605</v>
      </c>
      <c r="AU66" s="84" t="s">
        <v>2727</v>
      </c>
      <c r="AV66" s="80" t="b">
        <v>0</v>
      </c>
      <c r="AW66" s="80" t="s">
        <v>2803</v>
      </c>
      <c r="AX66" s="84" t="s">
        <v>2867</v>
      </c>
      <c r="AY66" s="80" t="s">
        <v>66</v>
      </c>
      <c r="AZ66" s="80" t="str">
        <f>REPLACE(INDEX(GroupVertices[Group],MATCH(Vertices[[#This Row],[Vertex]],GroupVertices[Vertex],0)),1,1,"")</f>
        <v>3</v>
      </c>
      <c r="BA66" s="2"/>
      <c r="BB66" s="3"/>
      <c r="BC66" s="3"/>
      <c r="BD66" s="3"/>
      <c r="BE66" s="3"/>
    </row>
    <row r="67" spans="1:57" ht="15">
      <c r="A67" s="66" t="s">
        <v>248</v>
      </c>
      <c r="B67" s="67"/>
      <c r="C67" s="67"/>
      <c r="D67" s="68">
        <v>166.52318368135215</v>
      </c>
      <c r="E67" s="70"/>
      <c r="F67" s="104" t="s">
        <v>921</v>
      </c>
      <c r="G67" s="67"/>
      <c r="H67" s="71" t="s">
        <v>248</v>
      </c>
      <c r="I67" s="72"/>
      <c r="J67" s="72"/>
      <c r="K67" s="71" t="s">
        <v>3052</v>
      </c>
      <c r="L67" s="75"/>
      <c r="M67" s="76">
        <v>984.3016357421875</v>
      </c>
      <c r="N67" s="76">
        <v>4975.97314453125</v>
      </c>
      <c r="O67" s="77"/>
      <c r="P67" s="78"/>
      <c r="Q67" s="78"/>
      <c r="R67" s="88"/>
      <c r="S67" s="88"/>
      <c r="T67" s="88"/>
      <c r="U67" s="88"/>
      <c r="V67" s="50"/>
      <c r="W67" s="50"/>
      <c r="X67" s="50"/>
      <c r="Y67" s="50"/>
      <c r="Z67" s="49"/>
      <c r="AA67" s="73">
        <v>67</v>
      </c>
      <c r="AB67" s="73"/>
      <c r="AC67" s="74"/>
      <c r="AD67" s="80" t="s">
        <v>2022</v>
      </c>
      <c r="AE67" s="80">
        <v>3396</v>
      </c>
      <c r="AF67" s="80">
        <v>3245</v>
      </c>
      <c r="AG67" s="80">
        <v>226196</v>
      </c>
      <c r="AH67" s="80">
        <v>445</v>
      </c>
      <c r="AI67" s="80"/>
      <c r="AJ67" s="80" t="s">
        <v>2201</v>
      </c>
      <c r="AK67" s="80" t="s">
        <v>2359</v>
      </c>
      <c r="AL67" s="84" t="s">
        <v>2477</v>
      </c>
      <c r="AM67" s="80"/>
      <c r="AN67" s="82">
        <v>40103.518958333334</v>
      </c>
      <c r="AO67" s="80"/>
      <c r="AP67" s="80" t="b">
        <v>1</v>
      </c>
      <c r="AQ67" s="80" t="b">
        <v>0</v>
      </c>
      <c r="AR67" s="80" t="b">
        <v>0</v>
      </c>
      <c r="AS67" s="80"/>
      <c r="AT67" s="80">
        <v>856</v>
      </c>
      <c r="AU67" s="84" t="s">
        <v>2725</v>
      </c>
      <c r="AV67" s="80" t="b">
        <v>0</v>
      </c>
      <c r="AW67" s="80" t="s">
        <v>2803</v>
      </c>
      <c r="AX67" s="84" t="s">
        <v>2868</v>
      </c>
      <c r="AY67" s="80" t="s">
        <v>66</v>
      </c>
      <c r="AZ67" s="80" t="str">
        <f>REPLACE(INDEX(GroupVertices[Group],MATCH(Vertices[[#This Row],[Vertex]],GroupVertices[Vertex],0)),1,1,"")</f>
        <v>1</v>
      </c>
      <c r="BA67" s="2"/>
      <c r="BB67" s="3"/>
      <c r="BC67" s="3"/>
      <c r="BD67" s="3"/>
      <c r="BE67" s="3"/>
    </row>
    <row r="68" spans="1:57" ht="15">
      <c r="A68" s="66" t="s">
        <v>316</v>
      </c>
      <c r="B68" s="67"/>
      <c r="C68" s="67"/>
      <c r="D68" s="68">
        <v>167.17194383305753</v>
      </c>
      <c r="E68" s="70"/>
      <c r="F68" s="104" t="s">
        <v>984</v>
      </c>
      <c r="G68" s="67"/>
      <c r="H68" s="71" t="s">
        <v>316</v>
      </c>
      <c r="I68" s="72"/>
      <c r="J68" s="72"/>
      <c r="K68" s="71" t="s">
        <v>3053</v>
      </c>
      <c r="L68" s="75"/>
      <c r="M68" s="76">
        <v>1519.81884765625</v>
      </c>
      <c r="N68" s="76">
        <v>6520.85107421875</v>
      </c>
      <c r="O68" s="77"/>
      <c r="P68" s="78"/>
      <c r="Q68" s="78"/>
      <c r="R68" s="88"/>
      <c r="S68" s="88"/>
      <c r="T68" s="88"/>
      <c r="U68" s="88"/>
      <c r="V68" s="50"/>
      <c r="W68" s="50"/>
      <c r="X68" s="50"/>
      <c r="Y68" s="50"/>
      <c r="Z68" s="49"/>
      <c r="AA68" s="73">
        <v>68</v>
      </c>
      <c r="AB68" s="73"/>
      <c r="AC68" s="74"/>
      <c r="AD68" s="80" t="s">
        <v>2023</v>
      </c>
      <c r="AE68" s="80">
        <v>3408</v>
      </c>
      <c r="AF68" s="80">
        <v>3710</v>
      </c>
      <c r="AG68" s="80">
        <v>22762</v>
      </c>
      <c r="AH68" s="80">
        <v>22901</v>
      </c>
      <c r="AI68" s="80"/>
      <c r="AJ68" s="80" t="s">
        <v>2202</v>
      </c>
      <c r="AK68" s="80" t="s">
        <v>2360</v>
      </c>
      <c r="AL68" s="84" t="s">
        <v>2478</v>
      </c>
      <c r="AM68" s="80"/>
      <c r="AN68" s="82">
        <v>41380.32616898148</v>
      </c>
      <c r="AO68" s="84" t="s">
        <v>2619</v>
      </c>
      <c r="AP68" s="80" t="b">
        <v>1</v>
      </c>
      <c r="AQ68" s="80" t="b">
        <v>0</v>
      </c>
      <c r="AR68" s="80" t="b">
        <v>1</v>
      </c>
      <c r="AS68" s="80"/>
      <c r="AT68" s="80">
        <v>378</v>
      </c>
      <c r="AU68" s="84" t="s">
        <v>2725</v>
      </c>
      <c r="AV68" s="80" t="b">
        <v>0</v>
      </c>
      <c r="AW68" s="80" t="s">
        <v>2803</v>
      </c>
      <c r="AX68" s="84" t="s">
        <v>2869</v>
      </c>
      <c r="AY68" s="80" t="s">
        <v>66</v>
      </c>
      <c r="AZ68" s="80" t="str">
        <f>REPLACE(INDEX(GroupVertices[Group],MATCH(Vertices[[#This Row],[Vertex]],GroupVertices[Vertex],0)),1,1,"")</f>
        <v>1</v>
      </c>
      <c r="BA68" s="2"/>
      <c r="BB68" s="3"/>
      <c r="BC68" s="3"/>
      <c r="BD68" s="3"/>
      <c r="BE68" s="3"/>
    </row>
    <row r="69" spans="1:57" ht="15">
      <c r="A69" s="66" t="s">
        <v>249</v>
      </c>
      <c r="B69" s="67"/>
      <c r="C69" s="67"/>
      <c r="D69" s="68">
        <v>162.79943992887564</v>
      </c>
      <c r="E69" s="70"/>
      <c r="F69" s="104" t="s">
        <v>922</v>
      </c>
      <c r="G69" s="67"/>
      <c r="H69" s="71" t="s">
        <v>249</v>
      </c>
      <c r="I69" s="72"/>
      <c r="J69" s="72"/>
      <c r="K69" s="71" t="s">
        <v>3054</v>
      </c>
      <c r="L69" s="75"/>
      <c r="M69" s="76">
        <v>9804.087890625</v>
      </c>
      <c r="N69" s="76">
        <v>2329.1787109375</v>
      </c>
      <c r="O69" s="77"/>
      <c r="P69" s="78"/>
      <c r="Q69" s="78"/>
      <c r="R69" s="88"/>
      <c r="S69" s="88"/>
      <c r="T69" s="88"/>
      <c r="U69" s="88"/>
      <c r="V69" s="50"/>
      <c r="W69" s="50"/>
      <c r="X69" s="50"/>
      <c r="Y69" s="50"/>
      <c r="Z69" s="49"/>
      <c r="AA69" s="73">
        <v>69</v>
      </c>
      <c r="AB69" s="73"/>
      <c r="AC69" s="74"/>
      <c r="AD69" s="80" t="s">
        <v>2024</v>
      </c>
      <c r="AE69" s="80">
        <v>792</v>
      </c>
      <c r="AF69" s="80">
        <v>576</v>
      </c>
      <c r="AG69" s="80">
        <v>2680</v>
      </c>
      <c r="AH69" s="80">
        <v>3340</v>
      </c>
      <c r="AI69" s="80"/>
      <c r="AJ69" s="80" t="s">
        <v>2203</v>
      </c>
      <c r="AK69" s="80" t="s">
        <v>2361</v>
      </c>
      <c r="AL69" s="84" t="s">
        <v>2479</v>
      </c>
      <c r="AM69" s="80"/>
      <c r="AN69" s="82">
        <v>40878.45469907407</v>
      </c>
      <c r="AO69" s="84" t="s">
        <v>2620</v>
      </c>
      <c r="AP69" s="80" t="b">
        <v>0</v>
      </c>
      <c r="AQ69" s="80" t="b">
        <v>0</v>
      </c>
      <c r="AR69" s="80" t="b">
        <v>0</v>
      </c>
      <c r="AS69" s="80"/>
      <c r="AT69" s="80">
        <v>54</v>
      </c>
      <c r="AU69" s="84" t="s">
        <v>2725</v>
      </c>
      <c r="AV69" s="80" t="b">
        <v>0</v>
      </c>
      <c r="AW69" s="80" t="s">
        <v>2803</v>
      </c>
      <c r="AX69" s="84" t="s">
        <v>2870</v>
      </c>
      <c r="AY69" s="80" t="s">
        <v>66</v>
      </c>
      <c r="AZ69" s="80" t="str">
        <f>REPLACE(INDEX(GroupVertices[Group],MATCH(Vertices[[#This Row],[Vertex]],GroupVertices[Vertex],0)),1,1,"")</f>
        <v>11</v>
      </c>
      <c r="BA69" s="2"/>
      <c r="BB69" s="3"/>
      <c r="BC69" s="3"/>
      <c r="BD69" s="3"/>
      <c r="BE69" s="3"/>
    </row>
    <row r="70" spans="1:57" ht="15">
      <c r="A70" s="66" t="s">
        <v>357</v>
      </c>
      <c r="B70" s="67"/>
      <c r="C70" s="67"/>
      <c r="D70" s="68">
        <v>178.34177990736518</v>
      </c>
      <c r="E70" s="70"/>
      <c r="F70" s="104" t="s">
        <v>2761</v>
      </c>
      <c r="G70" s="67"/>
      <c r="H70" s="71" t="s">
        <v>357</v>
      </c>
      <c r="I70" s="72"/>
      <c r="J70" s="72"/>
      <c r="K70" s="71" t="s">
        <v>3055</v>
      </c>
      <c r="L70" s="75"/>
      <c r="M70" s="76">
        <v>8952.970703125</v>
      </c>
      <c r="N70" s="76">
        <v>3446.714111328125</v>
      </c>
      <c r="O70" s="77"/>
      <c r="P70" s="78"/>
      <c r="Q70" s="78"/>
      <c r="R70" s="88"/>
      <c r="S70" s="88"/>
      <c r="T70" s="88"/>
      <c r="U70" s="88"/>
      <c r="V70" s="50"/>
      <c r="W70" s="50"/>
      <c r="X70" s="50"/>
      <c r="Y70" s="50"/>
      <c r="Z70" s="49"/>
      <c r="AA70" s="73">
        <v>70</v>
      </c>
      <c r="AB70" s="73"/>
      <c r="AC70" s="74"/>
      <c r="AD70" s="80" t="s">
        <v>2025</v>
      </c>
      <c r="AE70" s="80">
        <v>9758</v>
      </c>
      <c r="AF70" s="80">
        <v>11716</v>
      </c>
      <c r="AG70" s="80">
        <v>49522</v>
      </c>
      <c r="AH70" s="80">
        <v>19559</v>
      </c>
      <c r="AI70" s="80"/>
      <c r="AJ70" s="80" t="s">
        <v>2204</v>
      </c>
      <c r="AK70" s="80" t="s">
        <v>2351</v>
      </c>
      <c r="AL70" s="84" t="s">
        <v>2480</v>
      </c>
      <c r="AM70" s="80"/>
      <c r="AN70" s="82">
        <v>39927.48646990741</v>
      </c>
      <c r="AO70" s="84" t="s">
        <v>2621</v>
      </c>
      <c r="AP70" s="80" t="b">
        <v>0</v>
      </c>
      <c r="AQ70" s="80" t="b">
        <v>0</v>
      </c>
      <c r="AR70" s="80" t="b">
        <v>1</v>
      </c>
      <c r="AS70" s="80"/>
      <c r="AT70" s="80">
        <v>847</v>
      </c>
      <c r="AU70" s="84" t="s">
        <v>2729</v>
      </c>
      <c r="AV70" s="80" t="b">
        <v>0</v>
      </c>
      <c r="AW70" s="80" t="s">
        <v>2803</v>
      </c>
      <c r="AX70" s="84" t="s">
        <v>2871</v>
      </c>
      <c r="AY70" s="80" t="s">
        <v>65</v>
      </c>
      <c r="AZ70" s="80" t="str">
        <f>REPLACE(INDEX(GroupVertices[Group],MATCH(Vertices[[#This Row],[Vertex]],GroupVertices[Vertex],0)),1,1,"")</f>
        <v>11</v>
      </c>
      <c r="BA70" s="2"/>
      <c r="BB70" s="3"/>
      <c r="BC70" s="3"/>
      <c r="BD70" s="3"/>
      <c r="BE70" s="3"/>
    </row>
    <row r="71" spans="1:57" ht="15">
      <c r="A71" s="66" t="s">
        <v>250</v>
      </c>
      <c r="B71" s="67"/>
      <c r="C71" s="67"/>
      <c r="D71" s="68">
        <v>163.80118141043357</v>
      </c>
      <c r="E71" s="70"/>
      <c r="F71" s="104" t="s">
        <v>923</v>
      </c>
      <c r="G71" s="67"/>
      <c r="H71" s="71" t="s">
        <v>250</v>
      </c>
      <c r="I71" s="72"/>
      <c r="J71" s="72"/>
      <c r="K71" s="71" t="s">
        <v>3056</v>
      </c>
      <c r="L71" s="75"/>
      <c r="M71" s="76">
        <v>9378.529296875</v>
      </c>
      <c r="N71" s="76">
        <v>2887.946533203125</v>
      </c>
      <c r="O71" s="77"/>
      <c r="P71" s="78"/>
      <c r="Q71" s="78"/>
      <c r="R71" s="88"/>
      <c r="S71" s="88"/>
      <c r="T71" s="88"/>
      <c r="U71" s="88"/>
      <c r="V71" s="50"/>
      <c r="W71" s="50"/>
      <c r="X71" s="50"/>
      <c r="Y71" s="50"/>
      <c r="Z71" s="49"/>
      <c r="AA71" s="73">
        <v>71</v>
      </c>
      <c r="AB71" s="73"/>
      <c r="AC71" s="74"/>
      <c r="AD71" s="80" t="s">
        <v>2026</v>
      </c>
      <c r="AE71" s="80">
        <v>1589</v>
      </c>
      <c r="AF71" s="80">
        <v>1294</v>
      </c>
      <c r="AG71" s="80">
        <v>16017</v>
      </c>
      <c r="AH71" s="80">
        <v>8610</v>
      </c>
      <c r="AI71" s="80"/>
      <c r="AJ71" s="80" t="s">
        <v>2205</v>
      </c>
      <c r="AK71" s="80" t="s">
        <v>2362</v>
      </c>
      <c r="AL71" s="84" t="s">
        <v>2481</v>
      </c>
      <c r="AM71" s="80"/>
      <c r="AN71" s="82">
        <v>39883.66166666667</v>
      </c>
      <c r="AO71" s="80"/>
      <c r="AP71" s="80" t="b">
        <v>0</v>
      </c>
      <c r="AQ71" s="80" t="b">
        <v>0</v>
      </c>
      <c r="AR71" s="80" t="b">
        <v>0</v>
      </c>
      <c r="AS71" s="80"/>
      <c r="AT71" s="80">
        <v>73</v>
      </c>
      <c r="AU71" s="84" t="s">
        <v>2732</v>
      </c>
      <c r="AV71" s="80" t="b">
        <v>0</v>
      </c>
      <c r="AW71" s="80" t="s">
        <v>2803</v>
      </c>
      <c r="AX71" s="84" t="s">
        <v>2872</v>
      </c>
      <c r="AY71" s="80" t="s">
        <v>66</v>
      </c>
      <c r="AZ71" s="80" t="str">
        <f>REPLACE(INDEX(GroupVertices[Group],MATCH(Vertices[[#This Row],[Vertex]],GroupVertices[Vertex],0)),1,1,"")</f>
        <v>11</v>
      </c>
      <c r="BA71" s="2"/>
      <c r="BB71" s="3"/>
      <c r="BC71" s="3"/>
      <c r="BD71" s="3"/>
      <c r="BE71" s="3"/>
    </row>
    <row r="72" spans="1:57" ht="15">
      <c r="A72" s="66" t="s">
        <v>251</v>
      </c>
      <c r="B72" s="67"/>
      <c r="C72" s="67"/>
      <c r="D72" s="68">
        <v>162.43250676780357</v>
      </c>
      <c r="E72" s="70"/>
      <c r="F72" s="104" t="s">
        <v>924</v>
      </c>
      <c r="G72" s="67"/>
      <c r="H72" s="71" t="s">
        <v>251</v>
      </c>
      <c r="I72" s="72"/>
      <c r="J72" s="72"/>
      <c r="K72" s="71" t="s">
        <v>3057</v>
      </c>
      <c r="L72" s="75"/>
      <c r="M72" s="76">
        <v>194.9122772216797</v>
      </c>
      <c r="N72" s="76">
        <v>6195.4501953125</v>
      </c>
      <c r="O72" s="77"/>
      <c r="P72" s="78"/>
      <c r="Q72" s="78"/>
      <c r="R72" s="88"/>
      <c r="S72" s="88"/>
      <c r="T72" s="88"/>
      <c r="U72" s="88"/>
      <c r="V72" s="50"/>
      <c r="W72" s="50"/>
      <c r="X72" s="50"/>
      <c r="Y72" s="50"/>
      <c r="Z72" s="49"/>
      <c r="AA72" s="73">
        <v>72</v>
      </c>
      <c r="AB72" s="73"/>
      <c r="AC72" s="74"/>
      <c r="AD72" s="80" t="s">
        <v>2027</v>
      </c>
      <c r="AE72" s="80">
        <v>517</v>
      </c>
      <c r="AF72" s="80">
        <v>313</v>
      </c>
      <c r="AG72" s="80">
        <v>879</v>
      </c>
      <c r="AH72" s="80">
        <v>2548</v>
      </c>
      <c r="AI72" s="80"/>
      <c r="AJ72" s="80" t="s">
        <v>2206</v>
      </c>
      <c r="AK72" s="80" t="s">
        <v>2363</v>
      </c>
      <c r="AL72" s="84" t="s">
        <v>2482</v>
      </c>
      <c r="AM72" s="80"/>
      <c r="AN72" s="82">
        <v>42612.88079861111</v>
      </c>
      <c r="AO72" s="84" t="s">
        <v>2622</v>
      </c>
      <c r="AP72" s="80" t="b">
        <v>0</v>
      </c>
      <c r="AQ72" s="80" t="b">
        <v>0</v>
      </c>
      <c r="AR72" s="80" t="b">
        <v>1</v>
      </c>
      <c r="AS72" s="80"/>
      <c r="AT72" s="80">
        <v>7</v>
      </c>
      <c r="AU72" s="84" t="s">
        <v>2725</v>
      </c>
      <c r="AV72" s="80" t="b">
        <v>0</v>
      </c>
      <c r="AW72" s="80" t="s">
        <v>2803</v>
      </c>
      <c r="AX72" s="84" t="s">
        <v>2873</v>
      </c>
      <c r="AY72" s="80" t="s">
        <v>66</v>
      </c>
      <c r="AZ72" s="80" t="str">
        <f>REPLACE(INDEX(GroupVertices[Group],MATCH(Vertices[[#This Row],[Vertex]],GroupVertices[Vertex],0)),1,1,"")</f>
        <v>1</v>
      </c>
      <c r="BA72" s="2"/>
      <c r="BB72" s="3"/>
      <c r="BC72" s="3"/>
      <c r="BD72" s="3"/>
      <c r="BE72" s="3"/>
    </row>
    <row r="73" spans="1:57" ht="15">
      <c r="A73" s="66" t="s">
        <v>252</v>
      </c>
      <c r="B73" s="67"/>
      <c r="C73" s="67"/>
      <c r="D73" s="68">
        <v>163.14823570936238</v>
      </c>
      <c r="E73" s="70"/>
      <c r="F73" s="104" t="s">
        <v>925</v>
      </c>
      <c r="G73" s="67"/>
      <c r="H73" s="71" t="s">
        <v>252</v>
      </c>
      <c r="I73" s="72"/>
      <c r="J73" s="72"/>
      <c r="K73" s="71" t="s">
        <v>3058</v>
      </c>
      <c r="L73" s="75"/>
      <c r="M73" s="76">
        <v>3443.083740234375</v>
      </c>
      <c r="N73" s="76">
        <v>8596.107421875</v>
      </c>
      <c r="O73" s="77"/>
      <c r="P73" s="78"/>
      <c r="Q73" s="78"/>
      <c r="R73" s="88"/>
      <c r="S73" s="88"/>
      <c r="T73" s="88"/>
      <c r="U73" s="88"/>
      <c r="V73" s="50"/>
      <c r="W73" s="50"/>
      <c r="X73" s="50"/>
      <c r="Y73" s="50"/>
      <c r="Z73" s="49"/>
      <c r="AA73" s="73">
        <v>73</v>
      </c>
      <c r="AB73" s="73"/>
      <c r="AC73" s="74"/>
      <c r="AD73" s="80" t="s">
        <v>2028</v>
      </c>
      <c r="AE73" s="80">
        <v>225</v>
      </c>
      <c r="AF73" s="80">
        <v>826</v>
      </c>
      <c r="AG73" s="80">
        <v>8560</v>
      </c>
      <c r="AH73" s="80">
        <v>4128</v>
      </c>
      <c r="AI73" s="80"/>
      <c r="AJ73" s="80" t="s">
        <v>2207</v>
      </c>
      <c r="AK73" s="80" t="s">
        <v>2364</v>
      </c>
      <c r="AL73" s="80"/>
      <c r="AM73" s="80"/>
      <c r="AN73" s="82">
        <v>41523.53804398148</v>
      </c>
      <c r="AO73" s="84" t="s">
        <v>2623</v>
      </c>
      <c r="AP73" s="80" t="b">
        <v>1</v>
      </c>
      <c r="AQ73" s="80" t="b">
        <v>0</v>
      </c>
      <c r="AR73" s="80" t="b">
        <v>1</v>
      </c>
      <c r="AS73" s="80"/>
      <c r="AT73" s="80">
        <v>23</v>
      </c>
      <c r="AU73" s="84" t="s">
        <v>2725</v>
      </c>
      <c r="AV73" s="80" t="b">
        <v>0</v>
      </c>
      <c r="AW73" s="80" t="s">
        <v>2803</v>
      </c>
      <c r="AX73" s="84" t="s">
        <v>2874</v>
      </c>
      <c r="AY73" s="80" t="s">
        <v>66</v>
      </c>
      <c r="AZ73" s="80" t="str">
        <f>REPLACE(INDEX(GroupVertices[Group],MATCH(Vertices[[#This Row],[Vertex]],GroupVertices[Vertex],0)),1,1,"")</f>
        <v>1</v>
      </c>
      <c r="BA73" s="2"/>
      <c r="BB73" s="3"/>
      <c r="BC73" s="3"/>
      <c r="BD73" s="3"/>
      <c r="BE73" s="3"/>
    </row>
    <row r="74" spans="1:57" ht="15">
      <c r="A74" s="66" t="s">
        <v>358</v>
      </c>
      <c r="B74" s="67"/>
      <c r="C74" s="67"/>
      <c r="D74" s="68">
        <v>273.90345266200273</v>
      </c>
      <c r="E74" s="70"/>
      <c r="F74" s="104" t="s">
        <v>2762</v>
      </c>
      <c r="G74" s="67"/>
      <c r="H74" s="71" t="s">
        <v>358</v>
      </c>
      <c r="I74" s="72"/>
      <c r="J74" s="72"/>
      <c r="K74" s="71" t="s">
        <v>3059</v>
      </c>
      <c r="L74" s="75"/>
      <c r="M74" s="76">
        <v>3107.0166015625</v>
      </c>
      <c r="N74" s="76">
        <v>7502.38427734375</v>
      </c>
      <c r="O74" s="77"/>
      <c r="P74" s="78"/>
      <c r="Q74" s="78"/>
      <c r="R74" s="88"/>
      <c r="S74" s="88"/>
      <c r="T74" s="88"/>
      <c r="U74" s="88"/>
      <c r="V74" s="50"/>
      <c r="W74" s="50"/>
      <c r="X74" s="50"/>
      <c r="Y74" s="50"/>
      <c r="Z74" s="49"/>
      <c r="AA74" s="73">
        <v>74</v>
      </c>
      <c r="AB74" s="73"/>
      <c r="AC74" s="74"/>
      <c r="AD74" s="80" t="s">
        <v>2029</v>
      </c>
      <c r="AE74" s="80">
        <v>4019</v>
      </c>
      <c r="AF74" s="80">
        <v>80210</v>
      </c>
      <c r="AG74" s="80">
        <v>14246</v>
      </c>
      <c r="AH74" s="80">
        <v>6533</v>
      </c>
      <c r="AI74" s="80"/>
      <c r="AJ74" s="80" t="s">
        <v>2208</v>
      </c>
      <c r="AK74" s="80" t="s">
        <v>2351</v>
      </c>
      <c r="AL74" s="80"/>
      <c r="AM74" s="80"/>
      <c r="AN74" s="82">
        <v>39855.61608796296</v>
      </c>
      <c r="AO74" s="84" t="s">
        <v>2624</v>
      </c>
      <c r="AP74" s="80" t="b">
        <v>0</v>
      </c>
      <c r="AQ74" s="80" t="b">
        <v>0</v>
      </c>
      <c r="AR74" s="80" t="b">
        <v>1</v>
      </c>
      <c r="AS74" s="80"/>
      <c r="AT74" s="80">
        <v>670</v>
      </c>
      <c r="AU74" s="84" t="s">
        <v>2726</v>
      </c>
      <c r="AV74" s="80" t="b">
        <v>1</v>
      </c>
      <c r="AW74" s="80" t="s">
        <v>2803</v>
      </c>
      <c r="AX74" s="84" t="s">
        <v>2875</v>
      </c>
      <c r="AY74" s="80" t="s">
        <v>65</v>
      </c>
      <c r="AZ74" s="80" t="str">
        <f>REPLACE(INDEX(GroupVertices[Group],MATCH(Vertices[[#This Row],[Vertex]],GroupVertices[Vertex],0)),1,1,"")</f>
        <v>1</v>
      </c>
      <c r="BA74" s="2"/>
      <c r="BB74" s="3"/>
      <c r="BC74" s="3"/>
      <c r="BD74" s="3"/>
      <c r="BE74" s="3"/>
    </row>
    <row r="75" spans="1:57" ht="15">
      <c r="A75" s="66" t="s">
        <v>253</v>
      </c>
      <c r="B75" s="67"/>
      <c r="C75" s="67"/>
      <c r="D75" s="68">
        <v>168.46667377022433</v>
      </c>
      <c r="E75" s="70"/>
      <c r="F75" s="104" t="s">
        <v>926</v>
      </c>
      <c r="G75" s="67"/>
      <c r="H75" s="71" t="s">
        <v>253</v>
      </c>
      <c r="I75" s="72"/>
      <c r="J75" s="72"/>
      <c r="K75" s="71" t="s">
        <v>3060</v>
      </c>
      <c r="L75" s="75"/>
      <c r="M75" s="76">
        <v>8202.2763671875</v>
      </c>
      <c r="N75" s="76">
        <v>8138.2021484375</v>
      </c>
      <c r="O75" s="77"/>
      <c r="P75" s="78"/>
      <c r="Q75" s="78"/>
      <c r="R75" s="88"/>
      <c r="S75" s="88"/>
      <c r="T75" s="88"/>
      <c r="U75" s="88"/>
      <c r="V75" s="50"/>
      <c r="W75" s="50"/>
      <c r="X75" s="50"/>
      <c r="Y75" s="50"/>
      <c r="Z75" s="49"/>
      <c r="AA75" s="73">
        <v>75</v>
      </c>
      <c r="AB75" s="73"/>
      <c r="AC75" s="74"/>
      <c r="AD75" s="80" t="s">
        <v>2030</v>
      </c>
      <c r="AE75" s="80">
        <v>2516</v>
      </c>
      <c r="AF75" s="80">
        <v>4638</v>
      </c>
      <c r="AG75" s="80">
        <v>33519</v>
      </c>
      <c r="AH75" s="80">
        <v>12129</v>
      </c>
      <c r="AI75" s="80"/>
      <c r="AJ75" s="80" t="s">
        <v>2209</v>
      </c>
      <c r="AK75" s="80" t="s">
        <v>2333</v>
      </c>
      <c r="AL75" s="84" t="s">
        <v>2483</v>
      </c>
      <c r="AM75" s="80"/>
      <c r="AN75" s="82">
        <v>40152.9083912037</v>
      </c>
      <c r="AO75" s="84" t="s">
        <v>2625</v>
      </c>
      <c r="AP75" s="80" t="b">
        <v>0</v>
      </c>
      <c r="AQ75" s="80" t="b">
        <v>0</v>
      </c>
      <c r="AR75" s="80" t="b">
        <v>1</v>
      </c>
      <c r="AS75" s="80"/>
      <c r="AT75" s="80">
        <v>561</v>
      </c>
      <c r="AU75" s="84" t="s">
        <v>2734</v>
      </c>
      <c r="AV75" s="80" t="b">
        <v>0</v>
      </c>
      <c r="AW75" s="80" t="s">
        <v>2803</v>
      </c>
      <c r="AX75" s="84" t="s">
        <v>2876</v>
      </c>
      <c r="AY75" s="80" t="s">
        <v>66</v>
      </c>
      <c r="AZ75" s="80" t="str">
        <f>REPLACE(INDEX(GroupVertices[Group],MATCH(Vertices[[#This Row],[Vertex]],GroupVertices[Vertex],0)),1,1,"")</f>
        <v>3</v>
      </c>
      <c r="BA75" s="2"/>
      <c r="BB75" s="3"/>
      <c r="BC75" s="3"/>
      <c r="BD75" s="3"/>
      <c r="BE75" s="3"/>
    </row>
    <row r="76" spans="1:57" ht="15">
      <c r="A76" s="66" t="s">
        <v>254</v>
      </c>
      <c r="B76" s="67"/>
      <c r="C76" s="67"/>
      <c r="D76" s="68">
        <v>162.06417842360958</v>
      </c>
      <c r="E76" s="70"/>
      <c r="F76" s="104" t="s">
        <v>927</v>
      </c>
      <c r="G76" s="67"/>
      <c r="H76" s="71" t="s">
        <v>254</v>
      </c>
      <c r="I76" s="72"/>
      <c r="J76" s="72"/>
      <c r="K76" s="71" t="s">
        <v>3061</v>
      </c>
      <c r="L76" s="75"/>
      <c r="M76" s="76">
        <v>3167.39111328125</v>
      </c>
      <c r="N76" s="76">
        <v>1507.32421875</v>
      </c>
      <c r="O76" s="77"/>
      <c r="P76" s="78"/>
      <c r="Q76" s="78"/>
      <c r="R76" s="88"/>
      <c r="S76" s="88"/>
      <c r="T76" s="88"/>
      <c r="U76" s="88"/>
      <c r="V76" s="50"/>
      <c r="W76" s="50"/>
      <c r="X76" s="50"/>
      <c r="Y76" s="50"/>
      <c r="Z76" s="49"/>
      <c r="AA76" s="73">
        <v>76</v>
      </c>
      <c r="AB76" s="73"/>
      <c r="AC76" s="74"/>
      <c r="AD76" s="80" t="s">
        <v>2031</v>
      </c>
      <c r="AE76" s="80">
        <v>153</v>
      </c>
      <c r="AF76" s="80">
        <v>49</v>
      </c>
      <c r="AG76" s="80">
        <v>444</v>
      </c>
      <c r="AH76" s="80">
        <v>808</v>
      </c>
      <c r="AI76" s="80"/>
      <c r="AJ76" s="80" t="s">
        <v>2210</v>
      </c>
      <c r="AK76" s="80" t="s">
        <v>2365</v>
      </c>
      <c r="AL76" s="84" t="s">
        <v>2484</v>
      </c>
      <c r="AM76" s="80"/>
      <c r="AN76" s="82">
        <v>43580.423842592594</v>
      </c>
      <c r="AO76" s="84" t="s">
        <v>2626</v>
      </c>
      <c r="AP76" s="80" t="b">
        <v>1</v>
      </c>
      <c r="AQ76" s="80" t="b">
        <v>0</v>
      </c>
      <c r="AR76" s="80" t="b">
        <v>0</v>
      </c>
      <c r="AS76" s="80"/>
      <c r="AT76" s="80">
        <v>0</v>
      </c>
      <c r="AU76" s="80"/>
      <c r="AV76" s="80" t="b">
        <v>0</v>
      </c>
      <c r="AW76" s="80" t="s">
        <v>2803</v>
      </c>
      <c r="AX76" s="84" t="s">
        <v>2877</v>
      </c>
      <c r="AY76" s="80" t="s">
        <v>66</v>
      </c>
      <c r="AZ76" s="80" t="str">
        <f>REPLACE(INDEX(GroupVertices[Group],MATCH(Vertices[[#This Row],[Vertex]],GroupVertices[Vertex],0)),1,1,"")</f>
        <v>2</v>
      </c>
      <c r="BA76" s="2"/>
      <c r="BB76" s="3"/>
      <c r="BC76" s="3"/>
      <c r="BD76" s="3"/>
      <c r="BE76" s="3"/>
    </row>
    <row r="77" spans="1:57" ht="15">
      <c r="A77" s="66" t="s">
        <v>359</v>
      </c>
      <c r="B77" s="67"/>
      <c r="C77" s="67"/>
      <c r="D77" s="68">
        <v>165.3191406471119</v>
      </c>
      <c r="E77" s="70"/>
      <c r="F77" s="104" t="s">
        <v>2763</v>
      </c>
      <c r="G77" s="67"/>
      <c r="H77" s="71" t="s">
        <v>359</v>
      </c>
      <c r="I77" s="72"/>
      <c r="J77" s="72"/>
      <c r="K77" s="71" t="s">
        <v>3062</v>
      </c>
      <c r="L77" s="75"/>
      <c r="M77" s="76">
        <v>3124.42333984375</v>
      </c>
      <c r="N77" s="76">
        <v>352.9058837890625</v>
      </c>
      <c r="O77" s="77"/>
      <c r="P77" s="78"/>
      <c r="Q77" s="78"/>
      <c r="R77" s="88"/>
      <c r="S77" s="88"/>
      <c r="T77" s="88"/>
      <c r="U77" s="88"/>
      <c r="V77" s="50"/>
      <c r="W77" s="50"/>
      <c r="X77" s="50"/>
      <c r="Y77" s="50"/>
      <c r="Z77" s="49"/>
      <c r="AA77" s="73">
        <v>77</v>
      </c>
      <c r="AB77" s="73"/>
      <c r="AC77" s="74"/>
      <c r="AD77" s="80" t="s">
        <v>2032</v>
      </c>
      <c r="AE77" s="80">
        <v>430</v>
      </c>
      <c r="AF77" s="80">
        <v>2382</v>
      </c>
      <c r="AG77" s="80">
        <v>20095</v>
      </c>
      <c r="AH77" s="80">
        <v>5377</v>
      </c>
      <c r="AI77" s="80"/>
      <c r="AJ77" s="86" t="s">
        <v>2211</v>
      </c>
      <c r="AK77" s="80" t="s">
        <v>2365</v>
      </c>
      <c r="AL77" s="80"/>
      <c r="AM77" s="80"/>
      <c r="AN77" s="82">
        <v>40719.57398148148</v>
      </c>
      <c r="AO77" s="84" t="s">
        <v>2627</v>
      </c>
      <c r="AP77" s="80" t="b">
        <v>0</v>
      </c>
      <c r="AQ77" s="80" t="b">
        <v>0</v>
      </c>
      <c r="AR77" s="80" t="b">
        <v>1</v>
      </c>
      <c r="AS77" s="80"/>
      <c r="AT77" s="80">
        <v>13</v>
      </c>
      <c r="AU77" s="84" t="s">
        <v>2737</v>
      </c>
      <c r="AV77" s="80" t="b">
        <v>0</v>
      </c>
      <c r="AW77" s="80" t="s">
        <v>2803</v>
      </c>
      <c r="AX77" s="84" t="s">
        <v>2878</v>
      </c>
      <c r="AY77" s="80" t="s">
        <v>65</v>
      </c>
      <c r="AZ77" s="80" t="str">
        <f>REPLACE(INDEX(GroupVertices[Group],MATCH(Vertices[[#This Row],[Vertex]],GroupVertices[Vertex],0)),1,1,"")</f>
        <v>2</v>
      </c>
      <c r="BA77" s="2"/>
      <c r="BB77" s="3"/>
      <c r="BC77" s="3"/>
      <c r="BD77" s="3"/>
      <c r="BE77" s="3"/>
    </row>
    <row r="78" spans="1:57" ht="15">
      <c r="A78" s="66" t="s">
        <v>255</v>
      </c>
      <c r="B78" s="67"/>
      <c r="C78" s="67"/>
      <c r="D78" s="68">
        <v>164.07882285170103</v>
      </c>
      <c r="E78" s="70"/>
      <c r="F78" s="104" t="s">
        <v>928</v>
      </c>
      <c r="G78" s="67"/>
      <c r="H78" s="71" t="s">
        <v>255</v>
      </c>
      <c r="I78" s="72"/>
      <c r="J78" s="72"/>
      <c r="K78" s="71" t="s">
        <v>3063</v>
      </c>
      <c r="L78" s="75"/>
      <c r="M78" s="76">
        <v>3045.655029296875</v>
      </c>
      <c r="N78" s="76">
        <v>8460.431640625</v>
      </c>
      <c r="O78" s="77"/>
      <c r="P78" s="78"/>
      <c r="Q78" s="78"/>
      <c r="R78" s="88"/>
      <c r="S78" s="88"/>
      <c r="T78" s="88"/>
      <c r="U78" s="88"/>
      <c r="V78" s="50"/>
      <c r="W78" s="50"/>
      <c r="X78" s="50"/>
      <c r="Y78" s="50"/>
      <c r="Z78" s="49"/>
      <c r="AA78" s="73">
        <v>78</v>
      </c>
      <c r="AB78" s="73"/>
      <c r="AC78" s="74"/>
      <c r="AD78" s="80" t="s">
        <v>2033</v>
      </c>
      <c r="AE78" s="80">
        <v>1030</v>
      </c>
      <c r="AF78" s="80">
        <v>1493</v>
      </c>
      <c r="AG78" s="80">
        <v>17891</v>
      </c>
      <c r="AH78" s="80">
        <v>844</v>
      </c>
      <c r="AI78" s="80"/>
      <c r="AJ78" s="80" t="s">
        <v>2212</v>
      </c>
      <c r="AK78" s="80" t="s">
        <v>2366</v>
      </c>
      <c r="AL78" s="84" t="s">
        <v>2485</v>
      </c>
      <c r="AM78" s="80"/>
      <c r="AN78" s="82">
        <v>40196.65063657407</v>
      </c>
      <c r="AO78" s="84" t="s">
        <v>2628</v>
      </c>
      <c r="AP78" s="80" t="b">
        <v>0</v>
      </c>
      <c r="AQ78" s="80" t="b">
        <v>0</v>
      </c>
      <c r="AR78" s="80" t="b">
        <v>0</v>
      </c>
      <c r="AS78" s="80"/>
      <c r="AT78" s="80">
        <v>70</v>
      </c>
      <c r="AU78" s="84" t="s">
        <v>2725</v>
      </c>
      <c r="AV78" s="80" t="b">
        <v>0</v>
      </c>
      <c r="AW78" s="80" t="s">
        <v>2803</v>
      </c>
      <c r="AX78" s="84" t="s">
        <v>2879</v>
      </c>
      <c r="AY78" s="80" t="s">
        <v>66</v>
      </c>
      <c r="AZ78" s="80" t="str">
        <f>REPLACE(INDEX(GroupVertices[Group],MATCH(Vertices[[#This Row],[Vertex]],GroupVertices[Vertex],0)),1,1,"")</f>
        <v>1</v>
      </c>
      <c r="BA78" s="2"/>
      <c r="BB78" s="3"/>
      <c r="BC78" s="3"/>
      <c r="BD78" s="3"/>
      <c r="BE78" s="3"/>
    </row>
    <row r="79" spans="1:57" ht="15">
      <c r="A79" s="66" t="s">
        <v>256</v>
      </c>
      <c r="B79" s="67"/>
      <c r="C79" s="67"/>
      <c r="D79" s="68">
        <v>172.9214934786011</v>
      </c>
      <c r="E79" s="70"/>
      <c r="F79" s="104" t="s">
        <v>929</v>
      </c>
      <c r="G79" s="67"/>
      <c r="H79" s="71" t="s">
        <v>256</v>
      </c>
      <c r="I79" s="72"/>
      <c r="J79" s="72"/>
      <c r="K79" s="71" t="s">
        <v>3064</v>
      </c>
      <c r="L79" s="75"/>
      <c r="M79" s="76">
        <v>1897.3585205078125</v>
      </c>
      <c r="N79" s="76">
        <v>2979.4326171875</v>
      </c>
      <c r="O79" s="77"/>
      <c r="P79" s="78"/>
      <c r="Q79" s="78"/>
      <c r="R79" s="88"/>
      <c r="S79" s="88"/>
      <c r="T79" s="88"/>
      <c r="U79" s="88"/>
      <c r="V79" s="50"/>
      <c r="W79" s="50"/>
      <c r="X79" s="50"/>
      <c r="Y79" s="50"/>
      <c r="Z79" s="49"/>
      <c r="AA79" s="73">
        <v>79</v>
      </c>
      <c r="AB79" s="73"/>
      <c r="AC79" s="74"/>
      <c r="AD79" s="80" t="s">
        <v>2034</v>
      </c>
      <c r="AE79" s="80">
        <v>3223</v>
      </c>
      <c r="AF79" s="80">
        <v>7831</v>
      </c>
      <c r="AG79" s="80">
        <v>6552</v>
      </c>
      <c r="AH79" s="80">
        <v>995</v>
      </c>
      <c r="AI79" s="80"/>
      <c r="AJ79" s="80" t="s">
        <v>2213</v>
      </c>
      <c r="AK79" s="80" t="s">
        <v>2367</v>
      </c>
      <c r="AL79" s="84" t="s">
        <v>2486</v>
      </c>
      <c r="AM79" s="80"/>
      <c r="AN79" s="82">
        <v>40353.37520833333</v>
      </c>
      <c r="AO79" s="84" t="s">
        <v>2629</v>
      </c>
      <c r="AP79" s="80" t="b">
        <v>0</v>
      </c>
      <c r="AQ79" s="80" t="b">
        <v>0</v>
      </c>
      <c r="AR79" s="80" t="b">
        <v>1</v>
      </c>
      <c r="AS79" s="80"/>
      <c r="AT79" s="80">
        <v>243</v>
      </c>
      <c r="AU79" s="84" t="s">
        <v>2725</v>
      </c>
      <c r="AV79" s="80" t="b">
        <v>0</v>
      </c>
      <c r="AW79" s="80" t="s">
        <v>2803</v>
      </c>
      <c r="AX79" s="84" t="s">
        <v>2880</v>
      </c>
      <c r="AY79" s="80" t="s">
        <v>66</v>
      </c>
      <c r="AZ79" s="80" t="str">
        <f>REPLACE(INDEX(GroupVertices[Group],MATCH(Vertices[[#This Row],[Vertex]],GroupVertices[Vertex],0)),1,1,"")</f>
        <v>2</v>
      </c>
      <c r="BA79" s="2"/>
      <c r="BB79" s="3"/>
      <c r="BC79" s="3"/>
      <c r="BD79" s="3"/>
      <c r="BE79" s="3"/>
    </row>
    <row r="80" spans="1:57" ht="15">
      <c r="A80" s="66" t="s">
        <v>360</v>
      </c>
      <c r="B80" s="67"/>
      <c r="C80" s="67"/>
      <c r="D80" s="68">
        <v>166.4199401303281</v>
      </c>
      <c r="E80" s="70"/>
      <c r="F80" s="104" t="s">
        <v>2764</v>
      </c>
      <c r="G80" s="67"/>
      <c r="H80" s="71" t="s">
        <v>360</v>
      </c>
      <c r="I80" s="72"/>
      <c r="J80" s="72"/>
      <c r="K80" s="71" t="s">
        <v>3065</v>
      </c>
      <c r="L80" s="75"/>
      <c r="M80" s="76">
        <v>808.1129760742188</v>
      </c>
      <c r="N80" s="76">
        <v>2857.424072265625</v>
      </c>
      <c r="O80" s="77"/>
      <c r="P80" s="78"/>
      <c r="Q80" s="78"/>
      <c r="R80" s="88"/>
      <c r="S80" s="88"/>
      <c r="T80" s="88"/>
      <c r="U80" s="88"/>
      <c r="V80" s="50"/>
      <c r="W80" s="50"/>
      <c r="X80" s="50"/>
      <c r="Y80" s="50"/>
      <c r="Z80" s="49"/>
      <c r="AA80" s="73">
        <v>80</v>
      </c>
      <c r="AB80" s="73"/>
      <c r="AC80" s="74"/>
      <c r="AD80" s="80" t="s">
        <v>2035</v>
      </c>
      <c r="AE80" s="80">
        <v>624</v>
      </c>
      <c r="AF80" s="80">
        <v>3171</v>
      </c>
      <c r="AG80" s="80">
        <v>295</v>
      </c>
      <c r="AH80" s="80">
        <v>87</v>
      </c>
      <c r="AI80" s="80"/>
      <c r="AJ80" s="80" t="s">
        <v>2214</v>
      </c>
      <c r="AK80" s="80" t="s">
        <v>2368</v>
      </c>
      <c r="AL80" s="84" t="s">
        <v>2487</v>
      </c>
      <c r="AM80" s="80"/>
      <c r="AN80" s="82">
        <v>40100.83293981481</v>
      </c>
      <c r="AO80" s="80"/>
      <c r="AP80" s="80" t="b">
        <v>1</v>
      </c>
      <c r="AQ80" s="80" t="b">
        <v>0</v>
      </c>
      <c r="AR80" s="80" t="b">
        <v>0</v>
      </c>
      <c r="AS80" s="80"/>
      <c r="AT80" s="80">
        <v>121</v>
      </c>
      <c r="AU80" s="84" t="s">
        <v>2725</v>
      </c>
      <c r="AV80" s="80" t="b">
        <v>0</v>
      </c>
      <c r="AW80" s="80" t="s">
        <v>2803</v>
      </c>
      <c r="AX80" s="84" t="s">
        <v>2881</v>
      </c>
      <c r="AY80" s="80" t="s">
        <v>65</v>
      </c>
      <c r="AZ80" s="80" t="str">
        <f>REPLACE(INDEX(GroupVertices[Group],MATCH(Vertices[[#This Row],[Vertex]],GroupVertices[Vertex],0)),1,1,"")</f>
        <v>2</v>
      </c>
      <c r="BA80" s="2"/>
      <c r="BB80" s="3"/>
      <c r="BC80" s="3"/>
      <c r="BD80" s="3"/>
      <c r="BE80" s="3"/>
    </row>
    <row r="81" spans="1:57" ht="15">
      <c r="A81" s="66" t="s">
        <v>361</v>
      </c>
      <c r="B81" s="67"/>
      <c r="C81" s="67"/>
      <c r="D81" s="68">
        <v>183.19701717174073</v>
      </c>
      <c r="E81" s="70"/>
      <c r="F81" s="104" t="s">
        <v>2765</v>
      </c>
      <c r="G81" s="67"/>
      <c r="H81" s="71" t="s">
        <v>361</v>
      </c>
      <c r="I81" s="72"/>
      <c r="J81" s="72"/>
      <c r="K81" s="71" t="s">
        <v>3066</v>
      </c>
      <c r="L81" s="75"/>
      <c r="M81" s="76">
        <v>880.6032104492188</v>
      </c>
      <c r="N81" s="76">
        <v>2384.233642578125</v>
      </c>
      <c r="O81" s="77"/>
      <c r="P81" s="78"/>
      <c r="Q81" s="78"/>
      <c r="R81" s="88"/>
      <c r="S81" s="88"/>
      <c r="T81" s="88"/>
      <c r="U81" s="88"/>
      <c r="V81" s="50"/>
      <c r="W81" s="50"/>
      <c r="X81" s="50"/>
      <c r="Y81" s="50"/>
      <c r="Z81" s="49"/>
      <c r="AA81" s="73">
        <v>81</v>
      </c>
      <c r="AB81" s="73"/>
      <c r="AC81" s="74"/>
      <c r="AD81" s="80" t="s">
        <v>2036</v>
      </c>
      <c r="AE81" s="80">
        <v>2675</v>
      </c>
      <c r="AF81" s="80">
        <v>15196</v>
      </c>
      <c r="AG81" s="80">
        <v>2119</v>
      </c>
      <c r="AH81" s="80">
        <v>84</v>
      </c>
      <c r="AI81" s="80"/>
      <c r="AJ81" s="80" t="s">
        <v>2215</v>
      </c>
      <c r="AK81" s="80"/>
      <c r="AL81" s="84" t="s">
        <v>2488</v>
      </c>
      <c r="AM81" s="80"/>
      <c r="AN81" s="82">
        <v>41479.49917824074</v>
      </c>
      <c r="AO81" s="84" t="s">
        <v>2630</v>
      </c>
      <c r="AP81" s="80" t="b">
        <v>0</v>
      </c>
      <c r="AQ81" s="80" t="b">
        <v>0</v>
      </c>
      <c r="AR81" s="80" t="b">
        <v>0</v>
      </c>
      <c r="AS81" s="80"/>
      <c r="AT81" s="80">
        <v>662</v>
      </c>
      <c r="AU81" s="84" t="s">
        <v>2725</v>
      </c>
      <c r="AV81" s="80" t="b">
        <v>0</v>
      </c>
      <c r="AW81" s="80" t="s">
        <v>2803</v>
      </c>
      <c r="AX81" s="84" t="s">
        <v>2882</v>
      </c>
      <c r="AY81" s="80" t="s">
        <v>65</v>
      </c>
      <c r="AZ81" s="80" t="str">
        <f>REPLACE(INDEX(GroupVertices[Group],MATCH(Vertices[[#This Row],[Vertex]],GroupVertices[Vertex],0)),1,1,"")</f>
        <v>2</v>
      </c>
      <c r="BA81" s="2"/>
      <c r="BB81" s="3"/>
      <c r="BC81" s="3"/>
      <c r="BD81" s="3"/>
      <c r="BE81" s="3"/>
    </row>
    <row r="82" spans="1:57" ht="15">
      <c r="A82" s="66" t="s">
        <v>362</v>
      </c>
      <c r="B82" s="67"/>
      <c r="C82" s="67"/>
      <c r="D82" s="68">
        <v>164.9117471755034</v>
      </c>
      <c r="E82" s="70"/>
      <c r="F82" s="104" t="s">
        <v>2766</v>
      </c>
      <c r="G82" s="67"/>
      <c r="H82" s="71" t="s">
        <v>362</v>
      </c>
      <c r="I82" s="72"/>
      <c r="J82" s="72"/>
      <c r="K82" s="71" t="s">
        <v>3067</v>
      </c>
      <c r="L82" s="75"/>
      <c r="M82" s="76">
        <v>869.6898193359375</v>
      </c>
      <c r="N82" s="76">
        <v>3356.187255859375</v>
      </c>
      <c r="O82" s="77"/>
      <c r="P82" s="78"/>
      <c r="Q82" s="78"/>
      <c r="R82" s="88"/>
      <c r="S82" s="88"/>
      <c r="T82" s="88"/>
      <c r="U82" s="88"/>
      <c r="V82" s="50"/>
      <c r="W82" s="50"/>
      <c r="X82" s="50"/>
      <c r="Y82" s="50"/>
      <c r="Z82" s="49"/>
      <c r="AA82" s="73">
        <v>82</v>
      </c>
      <c r="AB82" s="73"/>
      <c r="AC82" s="74"/>
      <c r="AD82" s="80" t="s">
        <v>2037</v>
      </c>
      <c r="AE82" s="80">
        <v>1327</v>
      </c>
      <c r="AF82" s="80">
        <v>2090</v>
      </c>
      <c r="AG82" s="80">
        <v>1335</v>
      </c>
      <c r="AH82" s="80">
        <v>739</v>
      </c>
      <c r="AI82" s="80"/>
      <c r="AJ82" s="80" t="s">
        <v>2216</v>
      </c>
      <c r="AK82" s="80"/>
      <c r="AL82" s="84" t="s">
        <v>2489</v>
      </c>
      <c r="AM82" s="80"/>
      <c r="AN82" s="82">
        <v>41782.53454861111</v>
      </c>
      <c r="AO82" s="84" t="s">
        <v>2631</v>
      </c>
      <c r="AP82" s="80" t="b">
        <v>0</v>
      </c>
      <c r="AQ82" s="80" t="b">
        <v>0</v>
      </c>
      <c r="AR82" s="80" t="b">
        <v>0</v>
      </c>
      <c r="AS82" s="80" t="s">
        <v>1864</v>
      </c>
      <c r="AT82" s="80">
        <v>123</v>
      </c>
      <c r="AU82" s="84" t="s">
        <v>2723</v>
      </c>
      <c r="AV82" s="80" t="b">
        <v>0</v>
      </c>
      <c r="AW82" s="80" t="s">
        <v>2803</v>
      </c>
      <c r="AX82" s="84" t="s">
        <v>2883</v>
      </c>
      <c r="AY82" s="80" t="s">
        <v>65</v>
      </c>
      <c r="AZ82" s="80" t="str">
        <f>REPLACE(INDEX(GroupVertices[Group],MATCH(Vertices[[#This Row],[Vertex]],GroupVertices[Vertex],0)),1,1,"")</f>
        <v>2</v>
      </c>
      <c r="BA82" s="2"/>
      <c r="BB82" s="3"/>
      <c r="BC82" s="3"/>
      <c r="BD82" s="3"/>
      <c r="BE82" s="3"/>
    </row>
    <row r="83" spans="1:57" ht="15">
      <c r="A83" s="66" t="s">
        <v>363</v>
      </c>
      <c r="B83" s="67"/>
      <c r="C83" s="67"/>
      <c r="D83" s="68">
        <v>165.6163146520866</v>
      </c>
      <c r="E83" s="70"/>
      <c r="F83" s="104" t="s">
        <v>2767</v>
      </c>
      <c r="G83" s="67"/>
      <c r="H83" s="71" t="s">
        <v>363</v>
      </c>
      <c r="I83" s="72"/>
      <c r="J83" s="72"/>
      <c r="K83" s="71" t="s">
        <v>3068</v>
      </c>
      <c r="L83" s="75"/>
      <c r="M83" s="76">
        <v>1072.1214599609375</v>
      </c>
      <c r="N83" s="76">
        <v>1936.815185546875</v>
      </c>
      <c r="O83" s="77"/>
      <c r="P83" s="78"/>
      <c r="Q83" s="78"/>
      <c r="R83" s="88"/>
      <c r="S83" s="88"/>
      <c r="T83" s="88"/>
      <c r="U83" s="88"/>
      <c r="V83" s="50"/>
      <c r="W83" s="50"/>
      <c r="X83" s="50"/>
      <c r="Y83" s="50"/>
      <c r="Z83" s="49"/>
      <c r="AA83" s="73">
        <v>83</v>
      </c>
      <c r="AB83" s="73"/>
      <c r="AC83" s="74"/>
      <c r="AD83" s="80" t="s">
        <v>2038</v>
      </c>
      <c r="AE83" s="80">
        <v>2469</v>
      </c>
      <c r="AF83" s="80">
        <v>2595</v>
      </c>
      <c r="AG83" s="80">
        <v>698</v>
      </c>
      <c r="AH83" s="80">
        <v>636</v>
      </c>
      <c r="AI83" s="80"/>
      <c r="AJ83" s="80" t="s">
        <v>2217</v>
      </c>
      <c r="AK83" s="80" t="s">
        <v>2369</v>
      </c>
      <c r="AL83" s="84" t="s">
        <v>2490</v>
      </c>
      <c r="AM83" s="80"/>
      <c r="AN83" s="82">
        <v>41073.65256944444</v>
      </c>
      <c r="AO83" s="84" t="s">
        <v>2632</v>
      </c>
      <c r="AP83" s="80" t="b">
        <v>0</v>
      </c>
      <c r="AQ83" s="80" t="b">
        <v>0</v>
      </c>
      <c r="AR83" s="80" t="b">
        <v>1</v>
      </c>
      <c r="AS83" s="80" t="s">
        <v>1864</v>
      </c>
      <c r="AT83" s="80">
        <v>156</v>
      </c>
      <c r="AU83" s="84" t="s">
        <v>2725</v>
      </c>
      <c r="AV83" s="80" t="b">
        <v>0</v>
      </c>
      <c r="AW83" s="80" t="s">
        <v>2803</v>
      </c>
      <c r="AX83" s="84" t="s">
        <v>2884</v>
      </c>
      <c r="AY83" s="80" t="s">
        <v>65</v>
      </c>
      <c r="AZ83" s="80" t="str">
        <f>REPLACE(INDEX(GroupVertices[Group],MATCH(Vertices[[#This Row],[Vertex]],GroupVertices[Vertex],0)),1,1,"")</f>
        <v>2</v>
      </c>
      <c r="BA83" s="2"/>
      <c r="BB83" s="3"/>
      <c r="BC83" s="3"/>
      <c r="BD83" s="3"/>
      <c r="BE83" s="3"/>
    </row>
    <row r="84" spans="1:57" ht="15">
      <c r="A84" s="66" t="s">
        <v>257</v>
      </c>
      <c r="B84" s="67"/>
      <c r="C84" s="67"/>
      <c r="D84" s="68">
        <v>162.96128117102148</v>
      </c>
      <c r="E84" s="70"/>
      <c r="F84" s="104" t="s">
        <v>930</v>
      </c>
      <c r="G84" s="67"/>
      <c r="H84" s="71" t="s">
        <v>257</v>
      </c>
      <c r="I84" s="72"/>
      <c r="J84" s="72"/>
      <c r="K84" s="71" t="s">
        <v>3069</v>
      </c>
      <c r="L84" s="75"/>
      <c r="M84" s="76">
        <v>2359.935302734375</v>
      </c>
      <c r="N84" s="76">
        <v>3881.216552734375</v>
      </c>
      <c r="O84" s="77"/>
      <c r="P84" s="78"/>
      <c r="Q84" s="78"/>
      <c r="R84" s="88"/>
      <c r="S84" s="88"/>
      <c r="T84" s="88"/>
      <c r="U84" s="88"/>
      <c r="V84" s="50"/>
      <c r="W84" s="50"/>
      <c r="X84" s="50"/>
      <c r="Y84" s="50"/>
      <c r="Z84" s="49"/>
      <c r="AA84" s="73">
        <v>84</v>
      </c>
      <c r="AB84" s="73"/>
      <c r="AC84" s="74"/>
      <c r="AD84" s="80" t="s">
        <v>2039</v>
      </c>
      <c r="AE84" s="80">
        <v>1752</v>
      </c>
      <c r="AF84" s="80">
        <v>692</v>
      </c>
      <c r="AG84" s="80">
        <v>5456</v>
      </c>
      <c r="AH84" s="80">
        <v>6330</v>
      </c>
      <c r="AI84" s="80"/>
      <c r="AJ84" s="80" t="s">
        <v>2218</v>
      </c>
      <c r="AK84" s="80" t="s">
        <v>2370</v>
      </c>
      <c r="AL84" s="80"/>
      <c r="AM84" s="80"/>
      <c r="AN84" s="82">
        <v>41142.357037037036</v>
      </c>
      <c r="AO84" s="84" t="s">
        <v>2633</v>
      </c>
      <c r="AP84" s="80" t="b">
        <v>0</v>
      </c>
      <c r="AQ84" s="80" t="b">
        <v>0</v>
      </c>
      <c r="AR84" s="80" t="b">
        <v>1</v>
      </c>
      <c r="AS84" s="80"/>
      <c r="AT84" s="80">
        <v>28</v>
      </c>
      <c r="AU84" s="84" t="s">
        <v>2725</v>
      </c>
      <c r="AV84" s="80" t="b">
        <v>0</v>
      </c>
      <c r="AW84" s="80" t="s">
        <v>2803</v>
      </c>
      <c r="AX84" s="84" t="s">
        <v>2885</v>
      </c>
      <c r="AY84" s="80" t="s">
        <v>66</v>
      </c>
      <c r="AZ84" s="80" t="str">
        <f>REPLACE(INDEX(GroupVertices[Group],MATCH(Vertices[[#This Row],[Vertex]],GroupVertices[Vertex],0)),1,1,"")</f>
        <v>2</v>
      </c>
      <c r="BA84" s="2"/>
      <c r="BB84" s="3"/>
      <c r="BC84" s="3"/>
      <c r="BD84" s="3"/>
      <c r="BE84" s="3"/>
    </row>
    <row r="85" spans="1:57" ht="15">
      <c r="A85" s="66" t="s">
        <v>258</v>
      </c>
      <c r="B85" s="67"/>
      <c r="C85" s="67"/>
      <c r="D85" s="68">
        <v>166.07114434984135</v>
      </c>
      <c r="E85" s="70"/>
      <c r="F85" s="104" t="s">
        <v>931</v>
      </c>
      <c r="G85" s="67"/>
      <c r="H85" s="71" t="s">
        <v>258</v>
      </c>
      <c r="I85" s="72"/>
      <c r="J85" s="72"/>
      <c r="K85" s="71" t="s">
        <v>3070</v>
      </c>
      <c r="L85" s="75"/>
      <c r="M85" s="76">
        <v>2445.578857421875</v>
      </c>
      <c r="N85" s="76">
        <v>2954.330322265625</v>
      </c>
      <c r="O85" s="77"/>
      <c r="P85" s="78"/>
      <c r="Q85" s="78"/>
      <c r="R85" s="88"/>
      <c r="S85" s="88"/>
      <c r="T85" s="88"/>
      <c r="U85" s="88"/>
      <c r="V85" s="50"/>
      <c r="W85" s="50"/>
      <c r="X85" s="50"/>
      <c r="Y85" s="50"/>
      <c r="Z85" s="49"/>
      <c r="AA85" s="73">
        <v>85</v>
      </c>
      <c r="AB85" s="73"/>
      <c r="AC85" s="74"/>
      <c r="AD85" s="80" t="s">
        <v>2040</v>
      </c>
      <c r="AE85" s="80">
        <v>4768</v>
      </c>
      <c r="AF85" s="80">
        <v>2921</v>
      </c>
      <c r="AG85" s="80">
        <v>48605</v>
      </c>
      <c r="AH85" s="80">
        <v>86629</v>
      </c>
      <c r="AI85" s="80"/>
      <c r="AJ85" s="80" t="s">
        <v>2219</v>
      </c>
      <c r="AK85" s="80" t="s">
        <v>2371</v>
      </c>
      <c r="AL85" s="80"/>
      <c r="AM85" s="80"/>
      <c r="AN85" s="82">
        <v>40545.52449074074</v>
      </c>
      <c r="AO85" s="84" t="s">
        <v>2634</v>
      </c>
      <c r="AP85" s="80" t="b">
        <v>0</v>
      </c>
      <c r="AQ85" s="80" t="b">
        <v>0</v>
      </c>
      <c r="AR85" s="80" t="b">
        <v>1</v>
      </c>
      <c r="AS85" s="80"/>
      <c r="AT85" s="80">
        <v>371</v>
      </c>
      <c r="AU85" s="84" t="s">
        <v>2728</v>
      </c>
      <c r="AV85" s="80" t="b">
        <v>0</v>
      </c>
      <c r="AW85" s="80" t="s">
        <v>2803</v>
      </c>
      <c r="AX85" s="84" t="s">
        <v>2886</v>
      </c>
      <c r="AY85" s="80" t="s">
        <v>66</v>
      </c>
      <c r="AZ85" s="80" t="str">
        <f>REPLACE(INDEX(GroupVertices[Group],MATCH(Vertices[[#This Row],[Vertex]],GroupVertices[Vertex],0)),1,1,"")</f>
        <v>2</v>
      </c>
      <c r="BA85" s="2"/>
      <c r="BB85" s="3"/>
      <c r="BC85" s="3"/>
      <c r="BD85" s="3"/>
      <c r="BE85" s="3"/>
    </row>
    <row r="86" spans="1:57" ht="15">
      <c r="A86" s="66" t="s">
        <v>259</v>
      </c>
      <c r="B86" s="67"/>
      <c r="C86" s="67"/>
      <c r="D86" s="68">
        <v>193.007944885272</v>
      </c>
      <c r="E86" s="70"/>
      <c r="F86" s="104" t="s">
        <v>932</v>
      </c>
      <c r="G86" s="67"/>
      <c r="H86" s="71" t="s">
        <v>259</v>
      </c>
      <c r="I86" s="72"/>
      <c r="J86" s="72"/>
      <c r="K86" s="71" t="s">
        <v>3071</v>
      </c>
      <c r="L86" s="75"/>
      <c r="M86" s="76">
        <v>7878.38671875</v>
      </c>
      <c r="N86" s="76">
        <v>7230.32177734375</v>
      </c>
      <c r="O86" s="77"/>
      <c r="P86" s="78"/>
      <c r="Q86" s="78"/>
      <c r="R86" s="88"/>
      <c r="S86" s="88"/>
      <c r="T86" s="88"/>
      <c r="U86" s="88"/>
      <c r="V86" s="50"/>
      <c r="W86" s="50"/>
      <c r="X86" s="50"/>
      <c r="Y86" s="50"/>
      <c r="Z86" s="49"/>
      <c r="AA86" s="73">
        <v>86</v>
      </c>
      <c r="AB86" s="73"/>
      <c r="AC86" s="74"/>
      <c r="AD86" s="80" t="s">
        <v>2041</v>
      </c>
      <c r="AE86" s="80">
        <v>5</v>
      </c>
      <c r="AF86" s="80">
        <v>22228</v>
      </c>
      <c r="AG86" s="80">
        <v>1123341</v>
      </c>
      <c r="AH86" s="80">
        <v>84</v>
      </c>
      <c r="AI86" s="80"/>
      <c r="AJ86" s="80" t="s">
        <v>2220</v>
      </c>
      <c r="AK86" s="80"/>
      <c r="AL86" s="80"/>
      <c r="AM86" s="80"/>
      <c r="AN86" s="82">
        <v>41854.713472222225</v>
      </c>
      <c r="AO86" s="80"/>
      <c r="AP86" s="80" t="b">
        <v>1</v>
      </c>
      <c r="AQ86" s="80" t="b">
        <v>0</v>
      </c>
      <c r="AR86" s="80" t="b">
        <v>0</v>
      </c>
      <c r="AS86" s="80"/>
      <c r="AT86" s="80">
        <v>13435</v>
      </c>
      <c r="AU86" s="84" t="s">
        <v>2725</v>
      </c>
      <c r="AV86" s="80" t="b">
        <v>0</v>
      </c>
      <c r="AW86" s="80" t="s">
        <v>2803</v>
      </c>
      <c r="AX86" s="84" t="s">
        <v>2887</v>
      </c>
      <c r="AY86" s="80" t="s">
        <v>66</v>
      </c>
      <c r="AZ86" s="80" t="str">
        <f>REPLACE(INDEX(GroupVertices[Group],MATCH(Vertices[[#This Row],[Vertex]],GroupVertices[Vertex],0)),1,1,"")</f>
        <v>3</v>
      </c>
      <c r="BA86" s="2"/>
      <c r="BB86" s="3"/>
      <c r="BC86" s="3"/>
      <c r="BD86" s="3"/>
      <c r="BE86" s="3"/>
    </row>
    <row r="87" spans="1:57" ht="15">
      <c r="A87" s="66" t="s">
        <v>260</v>
      </c>
      <c r="B87" s="67"/>
      <c r="C87" s="67"/>
      <c r="D87" s="68">
        <v>162.11021946663382</v>
      </c>
      <c r="E87" s="70"/>
      <c r="F87" s="104" t="s">
        <v>933</v>
      </c>
      <c r="G87" s="67"/>
      <c r="H87" s="71" t="s">
        <v>260</v>
      </c>
      <c r="I87" s="72"/>
      <c r="J87" s="72"/>
      <c r="K87" s="71" t="s">
        <v>3072</v>
      </c>
      <c r="L87" s="75"/>
      <c r="M87" s="76">
        <v>2146.60302734375</v>
      </c>
      <c r="N87" s="76">
        <v>2663.513916015625</v>
      </c>
      <c r="O87" s="77"/>
      <c r="P87" s="78"/>
      <c r="Q87" s="78"/>
      <c r="R87" s="88"/>
      <c r="S87" s="88"/>
      <c r="T87" s="88"/>
      <c r="U87" s="88"/>
      <c r="V87" s="50"/>
      <c r="W87" s="50"/>
      <c r="X87" s="50"/>
      <c r="Y87" s="50"/>
      <c r="Z87" s="49"/>
      <c r="AA87" s="73">
        <v>87</v>
      </c>
      <c r="AB87" s="73"/>
      <c r="AC87" s="74"/>
      <c r="AD87" s="80" t="s">
        <v>2042</v>
      </c>
      <c r="AE87" s="80">
        <v>96</v>
      </c>
      <c r="AF87" s="80">
        <v>82</v>
      </c>
      <c r="AG87" s="80">
        <v>308</v>
      </c>
      <c r="AH87" s="80">
        <v>491</v>
      </c>
      <c r="AI87" s="80"/>
      <c r="AJ87" s="80" t="s">
        <v>2221</v>
      </c>
      <c r="AK87" s="80" t="s">
        <v>2372</v>
      </c>
      <c r="AL87" s="80"/>
      <c r="AM87" s="80"/>
      <c r="AN87" s="82">
        <v>43447.031377314815</v>
      </c>
      <c r="AO87" s="80"/>
      <c r="AP87" s="80" t="b">
        <v>0</v>
      </c>
      <c r="AQ87" s="80" t="b">
        <v>0</v>
      </c>
      <c r="AR87" s="80" t="b">
        <v>0</v>
      </c>
      <c r="AS87" s="80"/>
      <c r="AT87" s="80">
        <v>0</v>
      </c>
      <c r="AU87" s="84" t="s">
        <v>2725</v>
      </c>
      <c r="AV87" s="80" t="b">
        <v>0</v>
      </c>
      <c r="AW87" s="80" t="s">
        <v>2803</v>
      </c>
      <c r="AX87" s="84" t="s">
        <v>2888</v>
      </c>
      <c r="AY87" s="80" t="s">
        <v>66</v>
      </c>
      <c r="AZ87" s="80" t="str">
        <f>REPLACE(INDEX(GroupVertices[Group],MATCH(Vertices[[#This Row],[Vertex]],GroupVertices[Vertex],0)),1,1,"")</f>
        <v>2</v>
      </c>
      <c r="BA87" s="2"/>
      <c r="BB87" s="3"/>
      <c r="BC87" s="3"/>
      <c r="BD87" s="3"/>
      <c r="BE87" s="3"/>
    </row>
    <row r="88" spans="1:57" ht="15">
      <c r="A88" s="66" t="s">
        <v>261</v>
      </c>
      <c r="B88" s="67"/>
      <c r="C88" s="67"/>
      <c r="D88" s="68">
        <v>162.22183411638957</v>
      </c>
      <c r="E88" s="70"/>
      <c r="F88" s="104" t="s">
        <v>934</v>
      </c>
      <c r="G88" s="67"/>
      <c r="H88" s="71" t="s">
        <v>261</v>
      </c>
      <c r="I88" s="72"/>
      <c r="J88" s="72"/>
      <c r="K88" s="71" t="s">
        <v>3073</v>
      </c>
      <c r="L88" s="75"/>
      <c r="M88" s="76">
        <v>2143.3642578125</v>
      </c>
      <c r="N88" s="76">
        <v>2301.885986328125</v>
      </c>
      <c r="O88" s="77"/>
      <c r="P88" s="78"/>
      <c r="Q88" s="78"/>
      <c r="R88" s="88"/>
      <c r="S88" s="88"/>
      <c r="T88" s="88"/>
      <c r="U88" s="88"/>
      <c r="V88" s="50"/>
      <c r="W88" s="50"/>
      <c r="X88" s="50"/>
      <c r="Y88" s="50"/>
      <c r="Z88" s="49"/>
      <c r="AA88" s="73">
        <v>88</v>
      </c>
      <c r="AB88" s="73"/>
      <c r="AC88" s="74"/>
      <c r="AD88" s="80" t="s">
        <v>2043</v>
      </c>
      <c r="AE88" s="80">
        <v>1012</v>
      </c>
      <c r="AF88" s="80">
        <v>162</v>
      </c>
      <c r="AG88" s="80">
        <v>770</v>
      </c>
      <c r="AH88" s="80">
        <v>787</v>
      </c>
      <c r="AI88" s="80"/>
      <c r="AJ88" s="80" t="s">
        <v>2222</v>
      </c>
      <c r="AK88" s="80" t="s">
        <v>2373</v>
      </c>
      <c r="AL88" s="84" t="s">
        <v>2491</v>
      </c>
      <c r="AM88" s="80"/>
      <c r="AN88" s="82">
        <v>43371.72267361111</v>
      </c>
      <c r="AO88" s="84" t="s">
        <v>2635</v>
      </c>
      <c r="AP88" s="80" t="b">
        <v>0</v>
      </c>
      <c r="AQ88" s="80" t="b">
        <v>0</v>
      </c>
      <c r="AR88" s="80" t="b">
        <v>0</v>
      </c>
      <c r="AS88" s="80"/>
      <c r="AT88" s="80">
        <v>3</v>
      </c>
      <c r="AU88" s="84" t="s">
        <v>2725</v>
      </c>
      <c r="AV88" s="80" t="b">
        <v>0</v>
      </c>
      <c r="AW88" s="80" t="s">
        <v>2803</v>
      </c>
      <c r="AX88" s="84" t="s">
        <v>2889</v>
      </c>
      <c r="AY88" s="80" t="s">
        <v>66</v>
      </c>
      <c r="AZ88" s="80" t="str">
        <f>REPLACE(INDEX(GroupVertices[Group],MATCH(Vertices[[#This Row],[Vertex]],GroupVertices[Vertex],0)),1,1,"")</f>
        <v>2</v>
      </c>
      <c r="BA88" s="2"/>
      <c r="BB88" s="3"/>
      <c r="BC88" s="3"/>
      <c r="BD88" s="3"/>
      <c r="BE88" s="3"/>
    </row>
    <row r="89" spans="1:57" ht="15">
      <c r="A89" s="66" t="s">
        <v>364</v>
      </c>
      <c r="B89" s="67"/>
      <c r="C89" s="67"/>
      <c r="D89" s="68">
        <v>1000</v>
      </c>
      <c r="E89" s="70"/>
      <c r="F89" s="104" t="s">
        <v>2768</v>
      </c>
      <c r="G89" s="67"/>
      <c r="H89" s="71" t="s">
        <v>364</v>
      </c>
      <c r="I89" s="72"/>
      <c r="J89" s="72"/>
      <c r="K89" s="71" t="s">
        <v>3074</v>
      </c>
      <c r="L89" s="75"/>
      <c r="M89" s="76">
        <v>6130.1650390625</v>
      </c>
      <c r="N89" s="76">
        <v>2851.069091796875</v>
      </c>
      <c r="O89" s="77"/>
      <c r="P89" s="78"/>
      <c r="Q89" s="78"/>
      <c r="R89" s="88"/>
      <c r="S89" s="88"/>
      <c r="T89" s="88"/>
      <c r="U89" s="88"/>
      <c r="V89" s="50"/>
      <c r="W89" s="50"/>
      <c r="X89" s="50"/>
      <c r="Y89" s="50"/>
      <c r="Z89" s="49"/>
      <c r="AA89" s="73">
        <v>89</v>
      </c>
      <c r="AB89" s="73"/>
      <c r="AC89" s="74"/>
      <c r="AD89" s="80" t="s">
        <v>2044</v>
      </c>
      <c r="AE89" s="80">
        <v>132</v>
      </c>
      <c r="AF89" s="80">
        <v>19685278</v>
      </c>
      <c r="AG89" s="80">
        <v>53919</v>
      </c>
      <c r="AH89" s="80">
        <v>2046</v>
      </c>
      <c r="AI89" s="80"/>
      <c r="AJ89" s="80" t="s">
        <v>2223</v>
      </c>
      <c r="AK89" s="80" t="s">
        <v>2312</v>
      </c>
      <c r="AL89" s="84" t="s">
        <v>2492</v>
      </c>
      <c r="AM89" s="80"/>
      <c r="AN89" s="82">
        <v>41019.63730324074</v>
      </c>
      <c r="AO89" s="84" t="s">
        <v>2636</v>
      </c>
      <c r="AP89" s="80" t="b">
        <v>0</v>
      </c>
      <c r="AQ89" s="80" t="b">
        <v>0</v>
      </c>
      <c r="AR89" s="80" t="b">
        <v>1</v>
      </c>
      <c r="AS89" s="80"/>
      <c r="AT89" s="80">
        <v>21529</v>
      </c>
      <c r="AU89" s="84" t="s">
        <v>2723</v>
      </c>
      <c r="AV89" s="80" t="b">
        <v>1</v>
      </c>
      <c r="AW89" s="80" t="s">
        <v>2803</v>
      </c>
      <c r="AX89" s="84" t="s">
        <v>2890</v>
      </c>
      <c r="AY89" s="80" t="s">
        <v>65</v>
      </c>
      <c r="AZ89" s="80" t="str">
        <f>REPLACE(INDEX(GroupVertices[Group],MATCH(Vertices[[#This Row],[Vertex]],GroupVertices[Vertex],0)),1,1,"")</f>
        <v>5</v>
      </c>
      <c r="BA89" s="2"/>
      <c r="BB89" s="3"/>
      <c r="BC89" s="3"/>
      <c r="BD89" s="3"/>
      <c r="BE89" s="3"/>
    </row>
    <row r="90" spans="1:57" ht="15">
      <c r="A90" s="66" t="s">
        <v>262</v>
      </c>
      <c r="B90" s="67"/>
      <c r="C90" s="67"/>
      <c r="D90" s="68">
        <v>162.05441214175593</v>
      </c>
      <c r="E90" s="70"/>
      <c r="F90" s="104" t="s">
        <v>935</v>
      </c>
      <c r="G90" s="67"/>
      <c r="H90" s="71" t="s">
        <v>262</v>
      </c>
      <c r="I90" s="72"/>
      <c r="J90" s="72"/>
      <c r="K90" s="71" t="s">
        <v>3075</v>
      </c>
      <c r="L90" s="75"/>
      <c r="M90" s="76">
        <v>5778.8095703125</v>
      </c>
      <c r="N90" s="76">
        <v>2835.010498046875</v>
      </c>
      <c r="O90" s="77"/>
      <c r="P90" s="78"/>
      <c r="Q90" s="78"/>
      <c r="R90" s="88"/>
      <c r="S90" s="88"/>
      <c r="T90" s="88"/>
      <c r="U90" s="88"/>
      <c r="V90" s="50"/>
      <c r="W90" s="50"/>
      <c r="X90" s="50"/>
      <c r="Y90" s="50"/>
      <c r="Z90" s="49"/>
      <c r="AA90" s="73">
        <v>90</v>
      </c>
      <c r="AB90" s="73"/>
      <c r="AC90" s="74"/>
      <c r="AD90" s="80" t="s">
        <v>2045</v>
      </c>
      <c r="AE90" s="80">
        <v>624</v>
      </c>
      <c r="AF90" s="80">
        <v>42</v>
      </c>
      <c r="AG90" s="80">
        <v>1111</v>
      </c>
      <c r="AH90" s="80">
        <v>590</v>
      </c>
      <c r="AI90" s="80"/>
      <c r="AJ90" s="80"/>
      <c r="AK90" s="80"/>
      <c r="AL90" s="80"/>
      <c r="AM90" s="80"/>
      <c r="AN90" s="82">
        <v>42189.488020833334</v>
      </c>
      <c r="AO90" s="80"/>
      <c r="AP90" s="80" t="b">
        <v>1</v>
      </c>
      <c r="AQ90" s="80" t="b">
        <v>1</v>
      </c>
      <c r="AR90" s="80" t="b">
        <v>0</v>
      </c>
      <c r="AS90" s="80"/>
      <c r="AT90" s="80">
        <v>0</v>
      </c>
      <c r="AU90" s="84" t="s">
        <v>2725</v>
      </c>
      <c r="AV90" s="80" t="b">
        <v>0</v>
      </c>
      <c r="AW90" s="80" t="s">
        <v>2803</v>
      </c>
      <c r="AX90" s="84" t="s">
        <v>2891</v>
      </c>
      <c r="AY90" s="80" t="s">
        <v>66</v>
      </c>
      <c r="AZ90" s="80" t="str">
        <f>REPLACE(INDEX(GroupVertices[Group],MATCH(Vertices[[#This Row],[Vertex]],GroupVertices[Vertex],0)),1,1,"")</f>
        <v>5</v>
      </c>
      <c r="BA90" s="2"/>
      <c r="BB90" s="3"/>
      <c r="BC90" s="3"/>
      <c r="BD90" s="3"/>
      <c r="BE90" s="3"/>
    </row>
    <row r="91" spans="1:57" ht="15">
      <c r="A91" s="66" t="s">
        <v>263</v>
      </c>
      <c r="B91" s="67"/>
      <c r="C91" s="67"/>
      <c r="D91" s="68">
        <v>166.98080374535078</v>
      </c>
      <c r="E91" s="70"/>
      <c r="F91" s="104" t="s">
        <v>936</v>
      </c>
      <c r="G91" s="67"/>
      <c r="H91" s="71" t="s">
        <v>263</v>
      </c>
      <c r="I91" s="72"/>
      <c r="J91" s="72"/>
      <c r="K91" s="71" t="s">
        <v>3076</v>
      </c>
      <c r="L91" s="75"/>
      <c r="M91" s="76">
        <v>3563.251220703125</v>
      </c>
      <c r="N91" s="76">
        <v>6631.16943359375</v>
      </c>
      <c r="O91" s="77"/>
      <c r="P91" s="78"/>
      <c r="Q91" s="78"/>
      <c r="R91" s="88"/>
      <c r="S91" s="88"/>
      <c r="T91" s="88"/>
      <c r="U91" s="88"/>
      <c r="V91" s="50"/>
      <c r="W91" s="50"/>
      <c r="X91" s="50"/>
      <c r="Y91" s="50"/>
      <c r="Z91" s="49"/>
      <c r="AA91" s="73">
        <v>91</v>
      </c>
      <c r="AB91" s="73"/>
      <c r="AC91" s="74"/>
      <c r="AD91" s="80" t="s">
        <v>2046</v>
      </c>
      <c r="AE91" s="80">
        <v>3648</v>
      </c>
      <c r="AF91" s="80">
        <v>3573</v>
      </c>
      <c r="AG91" s="80">
        <v>60927</v>
      </c>
      <c r="AH91" s="80">
        <v>89034</v>
      </c>
      <c r="AI91" s="80"/>
      <c r="AJ91" s="80"/>
      <c r="AK91" s="80"/>
      <c r="AL91" s="80"/>
      <c r="AM91" s="80"/>
      <c r="AN91" s="82">
        <v>41801.898414351854</v>
      </c>
      <c r="AO91" s="84" t="s">
        <v>2637</v>
      </c>
      <c r="AP91" s="80" t="b">
        <v>1</v>
      </c>
      <c r="AQ91" s="80" t="b">
        <v>0</v>
      </c>
      <c r="AR91" s="80" t="b">
        <v>0</v>
      </c>
      <c r="AS91" s="80"/>
      <c r="AT91" s="80">
        <v>321</v>
      </c>
      <c r="AU91" s="84" t="s">
        <v>2725</v>
      </c>
      <c r="AV91" s="80" t="b">
        <v>0</v>
      </c>
      <c r="AW91" s="80" t="s">
        <v>2803</v>
      </c>
      <c r="AX91" s="84" t="s">
        <v>2892</v>
      </c>
      <c r="AY91" s="80" t="s">
        <v>66</v>
      </c>
      <c r="AZ91" s="80" t="str">
        <f>REPLACE(INDEX(GroupVertices[Group],MATCH(Vertices[[#This Row],[Vertex]],GroupVertices[Vertex],0)),1,1,"")</f>
        <v>1</v>
      </c>
      <c r="BA91" s="2"/>
      <c r="BB91" s="3"/>
      <c r="BC91" s="3"/>
      <c r="BD91" s="3"/>
      <c r="BE91" s="3"/>
    </row>
    <row r="92" spans="1:57" ht="15">
      <c r="A92" s="66" t="s">
        <v>319</v>
      </c>
      <c r="B92" s="67"/>
      <c r="C92" s="67"/>
      <c r="D92" s="68">
        <v>162.5134273888765</v>
      </c>
      <c r="E92" s="70"/>
      <c r="F92" s="104" t="s">
        <v>988</v>
      </c>
      <c r="G92" s="67"/>
      <c r="H92" s="71" t="s">
        <v>319</v>
      </c>
      <c r="I92" s="72"/>
      <c r="J92" s="72"/>
      <c r="K92" s="71" t="s">
        <v>3077</v>
      </c>
      <c r="L92" s="75"/>
      <c r="M92" s="76">
        <v>3570.44677734375</v>
      </c>
      <c r="N92" s="76">
        <v>6184.2236328125</v>
      </c>
      <c r="O92" s="77"/>
      <c r="P92" s="78"/>
      <c r="Q92" s="78"/>
      <c r="R92" s="88"/>
      <c r="S92" s="88"/>
      <c r="T92" s="88"/>
      <c r="U92" s="88"/>
      <c r="V92" s="50"/>
      <c r="W92" s="50"/>
      <c r="X92" s="50"/>
      <c r="Y92" s="50"/>
      <c r="Z92" s="49"/>
      <c r="AA92" s="73">
        <v>92</v>
      </c>
      <c r="AB92" s="73"/>
      <c r="AC92" s="74"/>
      <c r="AD92" s="80" t="s">
        <v>2047</v>
      </c>
      <c r="AE92" s="80">
        <v>2922</v>
      </c>
      <c r="AF92" s="80">
        <v>371</v>
      </c>
      <c r="AG92" s="80">
        <v>2211</v>
      </c>
      <c r="AH92" s="80">
        <v>4547</v>
      </c>
      <c r="AI92" s="80"/>
      <c r="AJ92" s="80" t="s">
        <v>2224</v>
      </c>
      <c r="AK92" s="80"/>
      <c r="AL92" s="80"/>
      <c r="AM92" s="80"/>
      <c r="AN92" s="82">
        <v>42389.983564814815</v>
      </c>
      <c r="AO92" s="84" t="s">
        <v>2638</v>
      </c>
      <c r="AP92" s="80" t="b">
        <v>0</v>
      </c>
      <c r="AQ92" s="80" t="b">
        <v>0</v>
      </c>
      <c r="AR92" s="80" t="b">
        <v>0</v>
      </c>
      <c r="AS92" s="80"/>
      <c r="AT92" s="80">
        <v>10</v>
      </c>
      <c r="AU92" s="84" t="s">
        <v>2725</v>
      </c>
      <c r="AV92" s="80" t="b">
        <v>0</v>
      </c>
      <c r="AW92" s="80" t="s">
        <v>2803</v>
      </c>
      <c r="AX92" s="84" t="s">
        <v>2893</v>
      </c>
      <c r="AY92" s="80" t="s">
        <v>66</v>
      </c>
      <c r="AZ92" s="80" t="str">
        <f>REPLACE(INDEX(GroupVertices[Group],MATCH(Vertices[[#This Row],[Vertex]],GroupVertices[Vertex],0)),1,1,"")</f>
        <v>1</v>
      </c>
      <c r="BA92" s="2"/>
      <c r="BB92" s="3"/>
      <c r="BC92" s="3"/>
      <c r="BD92" s="3"/>
      <c r="BE92" s="3"/>
    </row>
    <row r="93" spans="1:57" ht="15">
      <c r="A93" s="66" t="s">
        <v>264</v>
      </c>
      <c r="B93" s="67"/>
      <c r="C93" s="67"/>
      <c r="D93" s="68">
        <v>165.83675358535424</v>
      </c>
      <c r="E93" s="70"/>
      <c r="F93" s="104" t="s">
        <v>937</v>
      </c>
      <c r="G93" s="67"/>
      <c r="H93" s="71" t="s">
        <v>264</v>
      </c>
      <c r="I93" s="72"/>
      <c r="J93" s="72"/>
      <c r="K93" s="71" t="s">
        <v>3078</v>
      </c>
      <c r="L93" s="75"/>
      <c r="M93" s="76">
        <v>3758.31005859375</v>
      </c>
      <c r="N93" s="76">
        <v>8272.6171875</v>
      </c>
      <c r="O93" s="77"/>
      <c r="P93" s="78"/>
      <c r="Q93" s="78"/>
      <c r="R93" s="88"/>
      <c r="S93" s="88"/>
      <c r="T93" s="88"/>
      <c r="U93" s="88"/>
      <c r="V93" s="50"/>
      <c r="W93" s="50"/>
      <c r="X93" s="50"/>
      <c r="Y93" s="50"/>
      <c r="Z93" s="49"/>
      <c r="AA93" s="73">
        <v>93</v>
      </c>
      <c r="AB93" s="73"/>
      <c r="AC93" s="74"/>
      <c r="AD93" s="80" t="s">
        <v>2048</v>
      </c>
      <c r="AE93" s="80">
        <v>1317</v>
      </c>
      <c r="AF93" s="80">
        <v>2753</v>
      </c>
      <c r="AG93" s="80">
        <v>5422</v>
      </c>
      <c r="AH93" s="80">
        <v>5647</v>
      </c>
      <c r="AI93" s="80"/>
      <c r="AJ93" s="80"/>
      <c r="AK93" s="80" t="s">
        <v>2374</v>
      </c>
      <c r="AL93" s="80"/>
      <c r="AM93" s="80"/>
      <c r="AN93" s="82">
        <v>42910.64225694445</v>
      </c>
      <c r="AO93" s="84" t="s">
        <v>2639</v>
      </c>
      <c r="AP93" s="80" t="b">
        <v>1</v>
      </c>
      <c r="AQ93" s="80" t="b">
        <v>0</v>
      </c>
      <c r="AR93" s="80" t="b">
        <v>0</v>
      </c>
      <c r="AS93" s="80"/>
      <c r="AT93" s="80">
        <v>37</v>
      </c>
      <c r="AU93" s="80"/>
      <c r="AV93" s="80" t="b">
        <v>0</v>
      </c>
      <c r="AW93" s="80" t="s">
        <v>2803</v>
      </c>
      <c r="AX93" s="84" t="s">
        <v>2894</v>
      </c>
      <c r="AY93" s="80" t="s">
        <v>66</v>
      </c>
      <c r="AZ93" s="80" t="str">
        <f>REPLACE(INDEX(GroupVertices[Group],MATCH(Vertices[[#This Row],[Vertex]],GroupVertices[Vertex],0)),1,1,"")</f>
        <v>1</v>
      </c>
      <c r="BA93" s="2"/>
      <c r="BB93" s="3"/>
      <c r="BC93" s="3"/>
      <c r="BD93" s="3"/>
      <c r="BE93" s="3"/>
    </row>
    <row r="94" spans="1:57" ht="15">
      <c r="A94" s="66" t="s">
        <v>265</v>
      </c>
      <c r="B94" s="67"/>
      <c r="C94" s="67"/>
      <c r="D94" s="68">
        <v>163.03522587648467</v>
      </c>
      <c r="E94" s="70"/>
      <c r="F94" s="104" t="s">
        <v>938</v>
      </c>
      <c r="G94" s="67"/>
      <c r="H94" s="71" t="s">
        <v>265</v>
      </c>
      <c r="I94" s="72"/>
      <c r="J94" s="72"/>
      <c r="K94" s="71" t="s">
        <v>3079</v>
      </c>
      <c r="L94" s="75"/>
      <c r="M94" s="76">
        <v>2333.46435546875</v>
      </c>
      <c r="N94" s="76">
        <v>2071.802734375</v>
      </c>
      <c r="O94" s="77"/>
      <c r="P94" s="78"/>
      <c r="Q94" s="78"/>
      <c r="R94" s="88"/>
      <c r="S94" s="88"/>
      <c r="T94" s="88"/>
      <c r="U94" s="88"/>
      <c r="V94" s="50"/>
      <c r="W94" s="50"/>
      <c r="X94" s="50"/>
      <c r="Y94" s="50"/>
      <c r="Z94" s="49"/>
      <c r="AA94" s="73">
        <v>94</v>
      </c>
      <c r="AB94" s="73"/>
      <c r="AC94" s="74"/>
      <c r="AD94" s="80" t="s">
        <v>2049</v>
      </c>
      <c r="AE94" s="80">
        <v>1021</v>
      </c>
      <c r="AF94" s="80">
        <v>745</v>
      </c>
      <c r="AG94" s="80">
        <v>1414</v>
      </c>
      <c r="AH94" s="80">
        <v>1991</v>
      </c>
      <c r="AI94" s="80"/>
      <c r="AJ94" s="80" t="s">
        <v>2225</v>
      </c>
      <c r="AK94" s="80" t="s">
        <v>2375</v>
      </c>
      <c r="AL94" s="84" t="s">
        <v>2493</v>
      </c>
      <c r="AM94" s="80"/>
      <c r="AN94" s="82">
        <v>39913.87280092593</v>
      </c>
      <c r="AO94" s="84" t="s">
        <v>2640</v>
      </c>
      <c r="AP94" s="80" t="b">
        <v>0</v>
      </c>
      <c r="AQ94" s="80" t="b">
        <v>0</v>
      </c>
      <c r="AR94" s="80" t="b">
        <v>1</v>
      </c>
      <c r="AS94" s="80"/>
      <c r="AT94" s="80">
        <v>44</v>
      </c>
      <c r="AU94" s="84" t="s">
        <v>2731</v>
      </c>
      <c r="AV94" s="80" t="b">
        <v>0</v>
      </c>
      <c r="AW94" s="80" t="s">
        <v>2803</v>
      </c>
      <c r="AX94" s="84" t="s">
        <v>2895</v>
      </c>
      <c r="AY94" s="80" t="s">
        <v>66</v>
      </c>
      <c r="AZ94" s="80" t="str">
        <f>REPLACE(INDEX(GroupVertices[Group],MATCH(Vertices[[#This Row],[Vertex]],GroupVertices[Vertex],0)),1,1,"")</f>
        <v>2</v>
      </c>
      <c r="BA94" s="2"/>
      <c r="BB94" s="3"/>
      <c r="BC94" s="3"/>
      <c r="BD94" s="3"/>
      <c r="BE94" s="3"/>
    </row>
    <row r="95" spans="1:57" ht="15">
      <c r="A95" s="66" t="s">
        <v>266</v>
      </c>
      <c r="B95" s="67"/>
      <c r="C95" s="67"/>
      <c r="D95" s="68">
        <v>166.2092674789141</v>
      </c>
      <c r="E95" s="70"/>
      <c r="F95" s="104" t="s">
        <v>939</v>
      </c>
      <c r="G95" s="67"/>
      <c r="H95" s="71" t="s">
        <v>266</v>
      </c>
      <c r="I95" s="72"/>
      <c r="J95" s="72"/>
      <c r="K95" s="71" t="s">
        <v>3080</v>
      </c>
      <c r="L95" s="75"/>
      <c r="M95" s="76">
        <v>2157.233154296875</v>
      </c>
      <c r="N95" s="76">
        <v>3264.123291015625</v>
      </c>
      <c r="O95" s="77"/>
      <c r="P95" s="78"/>
      <c r="Q95" s="78"/>
      <c r="R95" s="88"/>
      <c r="S95" s="88"/>
      <c r="T95" s="88"/>
      <c r="U95" s="88"/>
      <c r="V95" s="50"/>
      <c r="W95" s="50"/>
      <c r="X95" s="50"/>
      <c r="Y95" s="50"/>
      <c r="Z95" s="49"/>
      <c r="AA95" s="73">
        <v>95</v>
      </c>
      <c r="AB95" s="73"/>
      <c r="AC95" s="74"/>
      <c r="AD95" s="80" t="s">
        <v>2050</v>
      </c>
      <c r="AE95" s="80">
        <v>1949</v>
      </c>
      <c r="AF95" s="80">
        <v>3020</v>
      </c>
      <c r="AG95" s="80">
        <v>5248</v>
      </c>
      <c r="AH95" s="80">
        <v>5777</v>
      </c>
      <c r="AI95" s="80"/>
      <c r="AJ95" s="80" t="s">
        <v>2226</v>
      </c>
      <c r="AK95" s="80" t="s">
        <v>2324</v>
      </c>
      <c r="AL95" s="84" t="s">
        <v>2494</v>
      </c>
      <c r="AM95" s="80"/>
      <c r="AN95" s="82">
        <v>42394.44431712963</v>
      </c>
      <c r="AO95" s="84" t="s">
        <v>2641</v>
      </c>
      <c r="AP95" s="80" t="b">
        <v>0</v>
      </c>
      <c r="AQ95" s="80" t="b">
        <v>0</v>
      </c>
      <c r="AR95" s="80" t="b">
        <v>0</v>
      </c>
      <c r="AS95" s="80"/>
      <c r="AT95" s="80">
        <v>66</v>
      </c>
      <c r="AU95" s="84" t="s">
        <v>2725</v>
      </c>
      <c r="AV95" s="80" t="b">
        <v>0</v>
      </c>
      <c r="AW95" s="80" t="s">
        <v>2803</v>
      </c>
      <c r="AX95" s="84" t="s">
        <v>2896</v>
      </c>
      <c r="AY95" s="80" t="s">
        <v>66</v>
      </c>
      <c r="AZ95" s="80" t="str">
        <f>REPLACE(INDEX(GroupVertices[Group],MATCH(Vertices[[#This Row],[Vertex]],GroupVertices[Vertex],0)),1,1,"")</f>
        <v>2</v>
      </c>
      <c r="BA95" s="2"/>
      <c r="BB95" s="3"/>
      <c r="BC95" s="3"/>
      <c r="BD95" s="3"/>
      <c r="BE95" s="3"/>
    </row>
    <row r="96" spans="1:57" ht="15">
      <c r="A96" s="66" t="s">
        <v>267</v>
      </c>
      <c r="B96" s="67"/>
      <c r="C96" s="67"/>
      <c r="D96" s="68">
        <v>165.5423699466234</v>
      </c>
      <c r="E96" s="70"/>
      <c r="F96" s="104" t="s">
        <v>940</v>
      </c>
      <c r="G96" s="67"/>
      <c r="H96" s="71" t="s">
        <v>267</v>
      </c>
      <c r="I96" s="72"/>
      <c r="J96" s="72"/>
      <c r="K96" s="71" t="s">
        <v>3081</v>
      </c>
      <c r="L96" s="75"/>
      <c r="M96" s="76">
        <v>2168.80322265625</v>
      </c>
      <c r="N96" s="76">
        <v>3646.50244140625</v>
      </c>
      <c r="O96" s="77"/>
      <c r="P96" s="78"/>
      <c r="Q96" s="78"/>
      <c r="R96" s="88"/>
      <c r="S96" s="88"/>
      <c r="T96" s="88"/>
      <c r="U96" s="88"/>
      <c r="V96" s="50"/>
      <c r="W96" s="50"/>
      <c r="X96" s="50"/>
      <c r="Y96" s="50"/>
      <c r="Z96" s="49"/>
      <c r="AA96" s="73">
        <v>96</v>
      </c>
      <c r="AB96" s="73"/>
      <c r="AC96" s="74"/>
      <c r="AD96" s="80" t="s">
        <v>2051</v>
      </c>
      <c r="AE96" s="80">
        <v>3069</v>
      </c>
      <c r="AF96" s="80">
        <v>2542</v>
      </c>
      <c r="AG96" s="80">
        <v>10103</v>
      </c>
      <c r="AH96" s="80">
        <v>16706</v>
      </c>
      <c r="AI96" s="80"/>
      <c r="AJ96" s="80" t="s">
        <v>2227</v>
      </c>
      <c r="AK96" s="80" t="s">
        <v>2376</v>
      </c>
      <c r="AL96" s="80"/>
      <c r="AM96" s="80"/>
      <c r="AN96" s="82">
        <v>40190.574016203704</v>
      </c>
      <c r="AO96" s="84" t="s">
        <v>2642</v>
      </c>
      <c r="AP96" s="80" t="b">
        <v>0</v>
      </c>
      <c r="AQ96" s="80" t="b">
        <v>0</v>
      </c>
      <c r="AR96" s="80" t="b">
        <v>1</v>
      </c>
      <c r="AS96" s="80"/>
      <c r="AT96" s="80">
        <v>125</v>
      </c>
      <c r="AU96" s="84" t="s">
        <v>2738</v>
      </c>
      <c r="AV96" s="80" t="b">
        <v>0</v>
      </c>
      <c r="AW96" s="80" t="s">
        <v>2803</v>
      </c>
      <c r="AX96" s="84" t="s">
        <v>2897</v>
      </c>
      <c r="AY96" s="80" t="s">
        <v>66</v>
      </c>
      <c r="AZ96" s="80" t="str">
        <f>REPLACE(INDEX(GroupVertices[Group],MATCH(Vertices[[#This Row],[Vertex]],GroupVertices[Vertex],0)),1,1,"")</f>
        <v>2</v>
      </c>
      <c r="BA96" s="2"/>
      <c r="BB96" s="3"/>
      <c r="BC96" s="3"/>
      <c r="BD96" s="3"/>
      <c r="BE96" s="3"/>
    </row>
    <row r="97" spans="1:57" ht="15">
      <c r="A97" s="66" t="s">
        <v>268</v>
      </c>
      <c r="B97" s="67"/>
      <c r="C97" s="67"/>
      <c r="D97" s="68">
        <v>162.50645147326676</v>
      </c>
      <c r="E97" s="70"/>
      <c r="F97" s="104" t="s">
        <v>941</v>
      </c>
      <c r="G97" s="67"/>
      <c r="H97" s="71" t="s">
        <v>268</v>
      </c>
      <c r="I97" s="72"/>
      <c r="J97" s="72"/>
      <c r="K97" s="71" t="s">
        <v>3082</v>
      </c>
      <c r="L97" s="75"/>
      <c r="M97" s="76">
        <v>2457.657470703125</v>
      </c>
      <c r="N97" s="76">
        <v>3458.17822265625</v>
      </c>
      <c r="O97" s="77"/>
      <c r="P97" s="78"/>
      <c r="Q97" s="78"/>
      <c r="R97" s="88"/>
      <c r="S97" s="88"/>
      <c r="T97" s="88"/>
      <c r="U97" s="88"/>
      <c r="V97" s="50"/>
      <c r="W97" s="50"/>
      <c r="X97" s="50"/>
      <c r="Y97" s="50"/>
      <c r="Z97" s="49"/>
      <c r="AA97" s="73">
        <v>97</v>
      </c>
      <c r="AB97" s="73"/>
      <c r="AC97" s="74"/>
      <c r="AD97" s="80" t="s">
        <v>2052</v>
      </c>
      <c r="AE97" s="80">
        <v>146</v>
      </c>
      <c r="AF97" s="80">
        <v>366</v>
      </c>
      <c r="AG97" s="80">
        <v>1209</v>
      </c>
      <c r="AH97" s="80">
        <v>4509</v>
      </c>
      <c r="AI97" s="80"/>
      <c r="AJ97" s="80" t="s">
        <v>2228</v>
      </c>
      <c r="AK97" s="80" t="s">
        <v>2377</v>
      </c>
      <c r="AL97" s="84" t="s">
        <v>2495</v>
      </c>
      <c r="AM97" s="80"/>
      <c r="AN97" s="82">
        <v>43078.60083333333</v>
      </c>
      <c r="AO97" s="84" t="s">
        <v>2643</v>
      </c>
      <c r="AP97" s="80" t="b">
        <v>0</v>
      </c>
      <c r="AQ97" s="80" t="b">
        <v>0</v>
      </c>
      <c r="AR97" s="80" t="b">
        <v>0</v>
      </c>
      <c r="AS97" s="80"/>
      <c r="AT97" s="80">
        <v>6</v>
      </c>
      <c r="AU97" s="84" t="s">
        <v>2725</v>
      </c>
      <c r="AV97" s="80" t="b">
        <v>0</v>
      </c>
      <c r="AW97" s="80" t="s">
        <v>2803</v>
      </c>
      <c r="AX97" s="84" t="s">
        <v>2898</v>
      </c>
      <c r="AY97" s="80" t="s">
        <v>66</v>
      </c>
      <c r="AZ97" s="80" t="str">
        <f>REPLACE(INDEX(GroupVertices[Group],MATCH(Vertices[[#This Row],[Vertex]],GroupVertices[Vertex],0)),1,1,"")</f>
        <v>2</v>
      </c>
      <c r="BA97" s="2"/>
      <c r="BB97" s="3"/>
      <c r="BC97" s="3"/>
      <c r="BD97" s="3"/>
      <c r="BE97" s="3"/>
    </row>
    <row r="98" spans="1:57" ht="15">
      <c r="A98" s="66" t="s">
        <v>269</v>
      </c>
      <c r="B98" s="67"/>
      <c r="C98" s="67"/>
      <c r="D98" s="68">
        <v>167.87930167588465</v>
      </c>
      <c r="E98" s="70"/>
      <c r="F98" s="104" t="s">
        <v>942</v>
      </c>
      <c r="G98" s="67"/>
      <c r="H98" s="71" t="s">
        <v>269</v>
      </c>
      <c r="I98" s="72"/>
      <c r="J98" s="72"/>
      <c r="K98" s="71" t="s">
        <v>3083</v>
      </c>
      <c r="L98" s="75"/>
      <c r="M98" s="76">
        <v>8642.7353515625</v>
      </c>
      <c r="N98" s="76">
        <v>4243.693359375</v>
      </c>
      <c r="O98" s="77"/>
      <c r="P98" s="78"/>
      <c r="Q98" s="78"/>
      <c r="R98" s="88"/>
      <c r="S98" s="88"/>
      <c r="T98" s="88"/>
      <c r="U98" s="88"/>
      <c r="V98" s="50"/>
      <c r="W98" s="50"/>
      <c r="X98" s="50"/>
      <c r="Y98" s="50"/>
      <c r="Z98" s="49"/>
      <c r="AA98" s="73">
        <v>98</v>
      </c>
      <c r="AB98" s="73"/>
      <c r="AC98" s="74"/>
      <c r="AD98" s="80" t="s">
        <v>2053</v>
      </c>
      <c r="AE98" s="80">
        <v>4511</v>
      </c>
      <c r="AF98" s="80">
        <v>4217</v>
      </c>
      <c r="AG98" s="80">
        <v>31007</v>
      </c>
      <c r="AH98" s="80">
        <v>4317</v>
      </c>
      <c r="AI98" s="80"/>
      <c r="AJ98" s="80" t="s">
        <v>2229</v>
      </c>
      <c r="AK98" s="80" t="s">
        <v>2378</v>
      </c>
      <c r="AL98" s="84" t="s">
        <v>2496</v>
      </c>
      <c r="AM98" s="80"/>
      <c r="AN98" s="82">
        <v>40997.89886574074</v>
      </c>
      <c r="AO98" s="84" t="s">
        <v>2644</v>
      </c>
      <c r="AP98" s="80" t="b">
        <v>0</v>
      </c>
      <c r="AQ98" s="80" t="b">
        <v>0</v>
      </c>
      <c r="AR98" s="80" t="b">
        <v>1</v>
      </c>
      <c r="AS98" s="80"/>
      <c r="AT98" s="80">
        <v>418</v>
      </c>
      <c r="AU98" s="84" t="s">
        <v>2725</v>
      </c>
      <c r="AV98" s="80" t="b">
        <v>0</v>
      </c>
      <c r="AW98" s="80" t="s">
        <v>2803</v>
      </c>
      <c r="AX98" s="84" t="s">
        <v>2899</v>
      </c>
      <c r="AY98" s="80" t="s">
        <v>66</v>
      </c>
      <c r="AZ98" s="80" t="str">
        <f>REPLACE(INDEX(GroupVertices[Group],MATCH(Vertices[[#This Row],[Vertex]],GroupVertices[Vertex],0)),1,1,"")</f>
        <v>10</v>
      </c>
      <c r="BA98" s="2"/>
      <c r="BB98" s="3"/>
      <c r="BC98" s="3"/>
      <c r="BD98" s="3"/>
      <c r="BE98" s="3"/>
    </row>
    <row r="99" spans="1:57" ht="15">
      <c r="A99" s="66" t="s">
        <v>321</v>
      </c>
      <c r="B99" s="67"/>
      <c r="C99" s="67"/>
      <c r="D99" s="68">
        <v>169.06660251266155</v>
      </c>
      <c r="E99" s="70"/>
      <c r="F99" s="104" t="s">
        <v>990</v>
      </c>
      <c r="G99" s="67"/>
      <c r="H99" s="71" t="s">
        <v>321</v>
      </c>
      <c r="I99" s="72"/>
      <c r="J99" s="72"/>
      <c r="K99" s="71" t="s">
        <v>3084</v>
      </c>
      <c r="L99" s="75"/>
      <c r="M99" s="76">
        <v>8642.7353515625</v>
      </c>
      <c r="N99" s="76">
        <v>5131.83984375</v>
      </c>
      <c r="O99" s="77"/>
      <c r="P99" s="78"/>
      <c r="Q99" s="78"/>
      <c r="R99" s="88"/>
      <c r="S99" s="88"/>
      <c r="T99" s="88"/>
      <c r="U99" s="88"/>
      <c r="V99" s="50"/>
      <c r="W99" s="50"/>
      <c r="X99" s="50"/>
      <c r="Y99" s="50"/>
      <c r="Z99" s="49"/>
      <c r="AA99" s="73">
        <v>99</v>
      </c>
      <c r="AB99" s="73"/>
      <c r="AC99" s="74"/>
      <c r="AD99" s="80" t="s">
        <v>2054</v>
      </c>
      <c r="AE99" s="80">
        <v>5170</v>
      </c>
      <c r="AF99" s="80">
        <v>5068</v>
      </c>
      <c r="AG99" s="80">
        <v>45601</v>
      </c>
      <c r="AH99" s="80">
        <v>6883</v>
      </c>
      <c r="AI99" s="80"/>
      <c r="AJ99" s="80" t="s">
        <v>2230</v>
      </c>
      <c r="AK99" s="80" t="s">
        <v>2379</v>
      </c>
      <c r="AL99" s="84" t="s">
        <v>2497</v>
      </c>
      <c r="AM99" s="80"/>
      <c r="AN99" s="82">
        <v>39949.30049768519</v>
      </c>
      <c r="AO99" s="84" t="s">
        <v>2645</v>
      </c>
      <c r="AP99" s="80" t="b">
        <v>0</v>
      </c>
      <c r="AQ99" s="80" t="b">
        <v>0</v>
      </c>
      <c r="AR99" s="80" t="b">
        <v>1</v>
      </c>
      <c r="AS99" s="80"/>
      <c r="AT99" s="80">
        <v>417</v>
      </c>
      <c r="AU99" s="84" t="s">
        <v>2731</v>
      </c>
      <c r="AV99" s="80" t="b">
        <v>0</v>
      </c>
      <c r="AW99" s="80" t="s">
        <v>2803</v>
      </c>
      <c r="AX99" s="84" t="s">
        <v>2900</v>
      </c>
      <c r="AY99" s="80" t="s">
        <v>66</v>
      </c>
      <c r="AZ99" s="80" t="str">
        <f>REPLACE(INDEX(GroupVertices[Group],MATCH(Vertices[[#This Row],[Vertex]],GroupVertices[Vertex],0)),1,1,"")</f>
        <v>10</v>
      </c>
      <c r="BA99" s="2"/>
      <c r="BB99" s="3"/>
      <c r="BC99" s="3"/>
      <c r="BD99" s="3"/>
      <c r="BE99" s="3"/>
    </row>
    <row r="100" spans="1:57" ht="15">
      <c r="A100" s="66" t="s">
        <v>270</v>
      </c>
      <c r="B100" s="67"/>
      <c r="C100" s="67"/>
      <c r="D100" s="68">
        <v>163.78862476233604</v>
      </c>
      <c r="E100" s="70"/>
      <c r="F100" s="104" t="s">
        <v>943</v>
      </c>
      <c r="G100" s="67"/>
      <c r="H100" s="71" t="s">
        <v>270</v>
      </c>
      <c r="I100" s="72"/>
      <c r="J100" s="72"/>
      <c r="K100" s="71" t="s">
        <v>3085</v>
      </c>
      <c r="L100" s="75"/>
      <c r="M100" s="76">
        <v>8256.1591796875</v>
      </c>
      <c r="N100" s="76">
        <v>4243.693359375</v>
      </c>
      <c r="O100" s="77"/>
      <c r="P100" s="78"/>
      <c r="Q100" s="78"/>
      <c r="R100" s="88"/>
      <c r="S100" s="88"/>
      <c r="T100" s="88"/>
      <c r="U100" s="88"/>
      <c r="V100" s="50"/>
      <c r="W100" s="50"/>
      <c r="X100" s="50"/>
      <c r="Y100" s="50"/>
      <c r="Z100" s="49"/>
      <c r="AA100" s="73">
        <v>100</v>
      </c>
      <c r="AB100" s="73"/>
      <c r="AC100" s="74"/>
      <c r="AD100" s="80" t="s">
        <v>2055</v>
      </c>
      <c r="AE100" s="80">
        <v>2712</v>
      </c>
      <c r="AF100" s="80">
        <v>1285</v>
      </c>
      <c r="AG100" s="80">
        <v>12712</v>
      </c>
      <c r="AH100" s="80">
        <v>249</v>
      </c>
      <c r="AI100" s="80"/>
      <c r="AJ100" s="80" t="s">
        <v>2231</v>
      </c>
      <c r="AK100" s="80" t="s">
        <v>2380</v>
      </c>
      <c r="AL100" s="80"/>
      <c r="AM100" s="80"/>
      <c r="AN100" s="82">
        <v>41342.59265046296</v>
      </c>
      <c r="AO100" s="80"/>
      <c r="AP100" s="80" t="b">
        <v>1</v>
      </c>
      <c r="AQ100" s="80" t="b">
        <v>0</v>
      </c>
      <c r="AR100" s="80" t="b">
        <v>1</v>
      </c>
      <c r="AS100" s="80"/>
      <c r="AT100" s="80">
        <v>154</v>
      </c>
      <c r="AU100" s="84" t="s">
        <v>2725</v>
      </c>
      <c r="AV100" s="80" t="b">
        <v>0</v>
      </c>
      <c r="AW100" s="80" t="s">
        <v>2803</v>
      </c>
      <c r="AX100" s="84" t="s">
        <v>2901</v>
      </c>
      <c r="AY100" s="80" t="s">
        <v>66</v>
      </c>
      <c r="AZ100" s="80" t="str">
        <f>REPLACE(INDEX(GroupVertices[Group],MATCH(Vertices[[#This Row],[Vertex]],GroupVertices[Vertex],0)),1,1,"")</f>
        <v>10</v>
      </c>
      <c r="BA100" s="2"/>
      <c r="BB100" s="3"/>
      <c r="BC100" s="3"/>
      <c r="BD100" s="3"/>
      <c r="BE100" s="3"/>
    </row>
    <row r="101" spans="1:57" ht="15">
      <c r="A101" s="66" t="s">
        <v>271</v>
      </c>
      <c r="B101" s="67"/>
      <c r="C101" s="67"/>
      <c r="D101" s="68">
        <v>162.10184836790214</v>
      </c>
      <c r="E101" s="70"/>
      <c r="F101" s="104" t="s">
        <v>944</v>
      </c>
      <c r="G101" s="67"/>
      <c r="H101" s="71" t="s">
        <v>271</v>
      </c>
      <c r="I101" s="72"/>
      <c r="J101" s="72"/>
      <c r="K101" s="71" t="s">
        <v>3086</v>
      </c>
      <c r="L101" s="75"/>
      <c r="M101" s="76">
        <v>2508.189453125</v>
      </c>
      <c r="N101" s="76">
        <v>8182.77099609375</v>
      </c>
      <c r="O101" s="77"/>
      <c r="P101" s="78"/>
      <c r="Q101" s="78"/>
      <c r="R101" s="88"/>
      <c r="S101" s="88"/>
      <c r="T101" s="88"/>
      <c r="U101" s="88"/>
      <c r="V101" s="50"/>
      <c r="W101" s="50"/>
      <c r="X101" s="50"/>
      <c r="Y101" s="50"/>
      <c r="Z101" s="49"/>
      <c r="AA101" s="73">
        <v>101</v>
      </c>
      <c r="AB101" s="73"/>
      <c r="AC101" s="74"/>
      <c r="AD101" s="80" t="s">
        <v>2056</v>
      </c>
      <c r="AE101" s="80">
        <v>100</v>
      </c>
      <c r="AF101" s="80">
        <v>76</v>
      </c>
      <c r="AG101" s="80">
        <v>792</v>
      </c>
      <c r="AH101" s="80">
        <v>691</v>
      </c>
      <c r="AI101" s="80"/>
      <c r="AJ101" s="80" t="s">
        <v>2232</v>
      </c>
      <c r="AK101" s="80" t="s">
        <v>2381</v>
      </c>
      <c r="AL101" s="84" t="s">
        <v>2498</v>
      </c>
      <c r="AM101" s="80"/>
      <c r="AN101" s="82">
        <v>43603.46475694444</v>
      </c>
      <c r="AO101" s="84" t="s">
        <v>2646</v>
      </c>
      <c r="AP101" s="80" t="b">
        <v>0</v>
      </c>
      <c r="AQ101" s="80" t="b">
        <v>0</v>
      </c>
      <c r="AR101" s="80" t="b">
        <v>1</v>
      </c>
      <c r="AS101" s="80"/>
      <c r="AT101" s="80">
        <v>3</v>
      </c>
      <c r="AU101" s="84" t="s">
        <v>2725</v>
      </c>
      <c r="AV101" s="80" t="b">
        <v>0</v>
      </c>
      <c r="AW101" s="80" t="s">
        <v>2803</v>
      </c>
      <c r="AX101" s="84" t="s">
        <v>2902</v>
      </c>
      <c r="AY101" s="80" t="s">
        <v>66</v>
      </c>
      <c r="AZ101" s="80" t="str">
        <f>REPLACE(INDEX(GroupVertices[Group],MATCH(Vertices[[#This Row],[Vertex]],GroupVertices[Vertex],0)),1,1,"")</f>
        <v>1</v>
      </c>
      <c r="BA101" s="2"/>
      <c r="BB101" s="3"/>
      <c r="BC101" s="3"/>
      <c r="BD101" s="3"/>
      <c r="BE101" s="3"/>
    </row>
    <row r="102" spans="1:57" ht="15">
      <c r="A102" s="66" t="s">
        <v>272</v>
      </c>
      <c r="B102" s="67"/>
      <c r="C102" s="67"/>
      <c r="D102" s="68">
        <v>163.45657117931268</v>
      </c>
      <c r="E102" s="70"/>
      <c r="F102" s="104" t="s">
        <v>945</v>
      </c>
      <c r="G102" s="67"/>
      <c r="H102" s="71" t="s">
        <v>272</v>
      </c>
      <c r="I102" s="72"/>
      <c r="J102" s="72"/>
      <c r="K102" s="71" t="s">
        <v>3087</v>
      </c>
      <c r="L102" s="75"/>
      <c r="M102" s="76">
        <v>8236.66796875</v>
      </c>
      <c r="N102" s="76">
        <v>3105.57177734375</v>
      </c>
      <c r="O102" s="77"/>
      <c r="P102" s="78"/>
      <c r="Q102" s="78"/>
      <c r="R102" s="88"/>
      <c r="S102" s="88"/>
      <c r="T102" s="88"/>
      <c r="U102" s="88"/>
      <c r="V102" s="50"/>
      <c r="W102" s="50"/>
      <c r="X102" s="50"/>
      <c r="Y102" s="50"/>
      <c r="Z102" s="49"/>
      <c r="AA102" s="73">
        <v>102</v>
      </c>
      <c r="AB102" s="73"/>
      <c r="AC102" s="74"/>
      <c r="AD102" s="80" t="s">
        <v>2057</v>
      </c>
      <c r="AE102" s="80">
        <v>281</v>
      </c>
      <c r="AF102" s="80">
        <v>1047</v>
      </c>
      <c r="AG102" s="80">
        <v>2929</v>
      </c>
      <c r="AH102" s="80">
        <v>299</v>
      </c>
      <c r="AI102" s="80"/>
      <c r="AJ102" s="80" t="s">
        <v>2233</v>
      </c>
      <c r="AK102" s="80" t="s">
        <v>2382</v>
      </c>
      <c r="AL102" s="84" t="s">
        <v>2499</v>
      </c>
      <c r="AM102" s="80"/>
      <c r="AN102" s="82">
        <v>41005.71503472222</v>
      </c>
      <c r="AO102" s="84" t="s">
        <v>2647</v>
      </c>
      <c r="AP102" s="80" t="b">
        <v>1</v>
      </c>
      <c r="AQ102" s="80" t="b">
        <v>0</v>
      </c>
      <c r="AR102" s="80" t="b">
        <v>1</v>
      </c>
      <c r="AS102" s="80"/>
      <c r="AT102" s="80">
        <v>11</v>
      </c>
      <c r="AU102" s="84" t="s">
        <v>2725</v>
      </c>
      <c r="AV102" s="80" t="b">
        <v>0</v>
      </c>
      <c r="AW102" s="80" t="s">
        <v>2803</v>
      </c>
      <c r="AX102" s="84" t="s">
        <v>2903</v>
      </c>
      <c r="AY102" s="80" t="s">
        <v>66</v>
      </c>
      <c r="AZ102" s="80" t="str">
        <f>REPLACE(INDEX(GroupVertices[Group],MATCH(Vertices[[#This Row],[Vertex]],GroupVertices[Vertex],0)),1,1,"")</f>
        <v>13</v>
      </c>
      <c r="BA102" s="2"/>
      <c r="BB102" s="3"/>
      <c r="BC102" s="3"/>
      <c r="BD102" s="3"/>
      <c r="BE102" s="3"/>
    </row>
    <row r="103" spans="1:57" ht="15">
      <c r="A103" s="66" t="s">
        <v>273</v>
      </c>
      <c r="B103" s="67"/>
      <c r="C103" s="67"/>
      <c r="D103" s="68">
        <v>162.00418554936584</v>
      </c>
      <c r="E103" s="70"/>
      <c r="F103" s="104" t="s">
        <v>946</v>
      </c>
      <c r="G103" s="67"/>
      <c r="H103" s="71" t="s">
        <v>273</v>
      </c>
      <c r="I103" s="72"/>
      <c r="J103" s="72"/>
      <c r="K103" s="71" t="s">
        <v>3088</v>
      </c>
      <c r="L103" s="75"/>
      <c r="M103" s="76">
        <v>3067.171142578125</v>
      </c>
      <c r="N103" s="76">
        <v>6569.72509765625</v>
      </c>
      <c r="O103" s="77"/>
      <c r="P103" s="78"/>
      <c r="Q103" s="78"/>
      <c r="R103" s="88"/>
      <c r="S103" s="88"/>
      <c r="T103" s="88"/>
      <c r="U103" s="88"/>
      <c r="V103" s="50"/>
      <c r="W103" s="50"/>
      <c r="X103" s="50"/>
      <c r="Y103" s="50"/>
      <c r="Z103" s="49"/>
      <c r="AA103" s="73">
        <v>103</v>
      </c>
      <c r="AB103" s="73"/>
      <c r="AC103" s="74"/>
      <c r="AD103" s="80" t="s">
        <v>2058</v>
      </c>
      <c r="AE103" s="80">
        <v>122</v>
      </c>
      <c r="AF103" s="80">
        <v>6</v>
      </c>
      <c r="AG103" s="80">
        <v>88</v>
      </c>
      <c r="AH103" s="80">
        <v>361</v>
      </c>
      <c r="AI103" s="80"/>
      <c r="AJ103" s="80"/>
      <c r="AK103" s="80"/>
      <c r="AL103" s="80"/>
      <c r="AM103" s="80"/>
      <c r="AN103" s="82">
        <v>40647.983136574076</v>
      </c>
      <c r="AO103" s="84" t="s">
        <v>2648</v>
      </c>
      <c r="AP103" s="80" t="b">
        <v>1</v>
      </c>
      <c r="AQ103" s="80" t="b">
        <v>0</v>
      </c>
      <c r="AR103" s="80" t="b">
        <v>0</v>
      </c>
      <c r="AS103" s="80"/>
      <c r="AT103" s="80">
        <v>0</v>
      </c>
      <c r="AU103" s="84" t="s">
        <v>2725</v>
      </c>
      <c r="AV103" s="80" t="b">
        <v>0</v>
      </c>
      <c r="AW103" s="80" t="s">
        <v>2803</v>
      </c>
      <c r="AX103" s="84" t="s">
        <v>2904</v>
      </c>
      <c r="AY103" s="80" t="s">
        <v>66</v>
      </c>
      <c r="AZ103" s="80" t="str">
        <f>REPLACE(INDEX(GroupVertices[Group],MATCH(Vertices[[#This Row],[Vertex]],GroupVertices[Vertex],0)),1,1,"")</f>
        <v>1</v>
      </c>
      <c r="BA103" s="2"/>
      <c r="BB103" s="3"/>
      <c r="BC103" s="3"/>
      <c r="BD103" s="3"/>
      <c r="BE103" s="3"/>
    </row>
    <row r="104" spans="1:57" ht="15">
      <c r="A104" s="66" t="s">
        <v>274</v>
      </c>
      <c r="B104" s="67"/>
      <c r="C104" s="67"/>
      <c r="D104" s="68">
        <v>169.36935725012404</v>
      </c>
      <c r="E104" s="70"/>
      <c r="F104" s="104" t="s">
        <v>947</v>
      </c>
      <c r="G104" s="67"/>
      <c r="H104" s="71" t="s">
        <v>274</v>
      </c>
      <c r="I104" s="72"/>
      <c r="J104" s="72"/>
      <c r="K104" s="71" t="s">
        <v>3089</v>
      </c>
      <c r="L104" s="75"/>
      <c r="M104" s="76">
        <v>8256.1591796875</v>
      </c>
      <c r="N104" s="76">
        <v>5131.83984375</v>
      </c>
      <c r="O104" s="77"/>
      <c r="P104" s="78"/>
      <c r="Q104" s="78"/>
      <c r="R104" s="88"/>
      <c r="S104" s="88"/>
      <c r="T104" s="88"/>
      <c r="U104" s="88"/>
      <c r="V104" s="50"/>
      <c r="W104" s="50"/>
      <c r="X104" s="50"/>
      <c r="Y104" s="50"/>
      <c r="Z104" s="49"/>
      <c r="AA104" s="73">
        <v>104</v>
      </c>
      <c r="AB104" s="73"/>
      <c r="AC104" s="74"/>
      <c r="AD104" s="80" t="s">
        <v>2059</v>
      </c>
      <c r="AE104" s="80">
        <v>4483</v>
      </c>
      <c r="AF104" s="80">
        <v>5285</v>
      </c>
      <c r="AG104" s="80">
        <v>38194</v>
      </c>
      <c r="AH104" s="80">
        <v>37181</v>
      </c>
      <c r="AI104" s="80"/>
      <c r="AJ104" s="80" t="s">
        <v>2234</v>
      </c>
      <c r="AK104" s="80" t="s">
        <v>2383</v>
      </c>
      <c r="AL104" s="84" t="s">
        <v>2500</v>
      </c>
      <c r="AM104" s="80"/>
      <c r="AN104" s="82">
        <v>40585.75126157407</v>
      </c>
      <c r="AO104" s="84" t="s">
        <v>2649</v>
      </c>
      <c r="AP104" s="80" t="b">
        <v>0</v>
      </c>
      <c r="AQ104" s="80" t="b">
        <v>0</v>
      </c>
      <c r="AR104" s="80" t="b">
        <v>1</v>
      </c>
      <c r="AS104" s="80"/>
      <c r="AT104" s="80">
        <v>251</v>
      </c>
      <c r="AU104" s="84" t="s">
        <v>2725</v>
      </c>
      <c r="AV104" s="80" t="b">
        <v>0</v>
      </c>
      <c r="AW104" s="80" t="s">
        <v>2803</v>
      </c>
      <c r="AX104" s="84" t="s">
        <v>2905</v>
      </c>
      <c r="AY104" s="80" t="s">
        <v>66</v>
      </c>
      <c r="AZ104" s="80" t="str">
        <f>REPLACE(INDEX(GroupVertices[Group],MATCH(Vertices[[#This Row],[Vertex]],GroupVertices[Vertex],0)),1,1,"")</f>
        <v>10</v>
      </c>
      <c r="BA104" s="2"/>
      <c r="BB104" s="3"/>
      <c r="BC104" s="3"/>
      <c r="BD104" s="3"/>
      <c r="BE104" s="3"/>
    </row>
    <row r="105" spans="1:57" ht="15">
      <c r="A105" s="66" t="s">
        <v>275</v>
      </c>
      <c r="B105" s="67"/>
      <c r="C105" s="67"/>
      <c r="D105" s="68">
        <v>162.2608992438041</v>
      </c>
      <c r="E105" s="70"/>
      <c r="F105" s="104" t="s">
        <v>948</v>
      </c>
      <c r="G105" s="67"/>
      <c r="H105" s="71" t="s">
        <v>275</v>
      </c>
      <c r="I105" s="72"/>
      <c r="J105" s="72"/>
      <c r="K105" s="71" t="s">
        <v>3090</v>
      </c>
      <c r="L105" s="75"/>
      <c r="M105" s="76">
        <v>2465.482666015625</v>
      </c>
      <c r="N105" s="76">
        <v>2459.466552734375</v>
      </c>
      <c r="O105" s="77"/>
      <c r="P105" s="78"/>
      <c r="Q105" s="78"/>
      <c r="R105" s="88"/>
      <c r="S105" s="88"/>
      <c r="T105" s="88"/>
      <c r="U105" s="88"/>
      <c r="V105" s="50"/>
      <c r="W105" s="50"/>
      <c r="X105" s="50"/>
      <c r="Y105" s="50"/>
      <c r="Z105" s="49"/>
      <c r="AA105" s="73">
        <v>105</v>
      </c>
      <c r="AB105" s="73"/>
      <c r="AC105" s="74"/>
      <c r="AD105" s="80" t="s">
        <v>2060</v>
      </c>
      <c r="AE105" s="80">
        <v>557</v>
      </c>
      <c r="AF105" s="80">
        <v>190</v>
      </c>
      <c r="AG105" s="80">
        <v>11214</v>
      </c>
      <c r="AH105" s="80">
        <v>35074</v>
      </c>
      <c r="AI105" s="80"/>
      <c r="AJ105" s="80"/>
      <c r="AK105" s="80"/>
      <c r="AL105" s="80"/>
      <c r="AM105" s="80"/>
      <c r="AN105" s="82">
        <v>41506.95178240741</v>
      </c>
      <c r="AO105" s="84" t="s">
        <v>2650</v>
      </c>
      <c r="AP105" s="80" t="b">
        <v>0</v>
      </c>
      <c r="AQ105" s="80" t="b">
        <v>0</v>
      </c>
      <c r="AR105" s="80" t="b">
        <v>0</v>
      </c>
      <c r="AS105" s="80"/>
      <c r="AT105" s="80">
        <v>6</v>
      </c>
      <c r="AU105" s="84" t="s">
        <v>2725</v>
      </c>
      <c r="AV105" s="80" t="b">
        <v>0</v>
      </c>
      <c r="AW105" s="80" t="s">
        <v>2803</v>
      </c>
      <c r="AX105" s="84" t="s">
        <v>2906</v>
      </c>
      <c r="AY105" s="80" t="s">
        <v>66</v>
      </c>
      <c r="AZ105" s="80" t="str">
        <f>REPLACE(INDEX(GroupVertices[Group],MATCH(Vertices[[#This Row],[Vertex]],GroupVertices[Vertex],0)),1,1,"")</f>
        <v>2</v>
      </c>
      <c r="BA105" s="2"/>
      <c r="BB105" s="3"/>
      <c r="BC105" s="3"/>
      <c r="BD105" s="3"/>
      <c r="BE105" s="3"/>
    </row>
    <row r="106" spans="1:57" ht="15">
      <c r="A106" s="66" t="s">
        <v>276</v>
      </c>
      <c r="B106" s="67"/>
      <c r="C106" s="67"/>
      <c r="D106" s="68">
        <v>162.55109733316905</v>
      </c>
      <c r="E106" s="70"/>
      <c r="F106" s="104" t="s">
        <v>949</v>
      </c>
      <c r="G106" s="67"/>
      <c r="H106" s="71" t="s">
        <v>276</v>
      </c>
      <c r="I106" s="72"/>
      <c r="J106" s="72"/>
      <c r="K106" s="71" t="s">
        <v>3091</v>
      </c>
      <c r="L106" s="75"/>
      <c r="M106" s="76">
        <v>5009.24560546875</v>
      </c>
      <c r="N106" s="76">
        <v>5349.7734375</v>
      </c>
      <c r="O106" s="77"/>
      <c r="P106" s="78"/>
      <c r="Q106" s="78"/>
      <c r="R106" s="88"/>
      <c r="S106" s="88"/>
      <c r="T106" s="88"/>
      <c r="U106" s="88"/>
      <c r="V106" s="50"/>
      <c r="W106" s="50"/>
      <c r="X106" s="50"/>
      <c r="Y106" s="50"/>
      <c r="Z106" s="49"/>
      <c r="AA106" s="73">
        <v>106</v>
      </c>
      <c r="AB106" s="73"/>
      <c r="AC106" s="74"/>
      <c r="AD106" s="80" t="s">
        <v>2061</v>
      </c>
      <c r="AE106" s="80">
        <v>442</v>
      </c>
      <c r="AF106" s="80">
        <v>398</v>
      </c>
      <c r="AG106" s="80">
        <v>1408</v>
      </c>
      <c r="AH106" s="80">
        <v>1415</v>
      </c>
      <c r="AI106" s="80"/>
      <c r="AJ106" s="80" t="s">
        <v>2235</v>
      </c>
      <c r="AK106" s="80" t="s">
        <v>2384</v>
      </c>
      <c r="AL106" s="84" t="s">
        <v>2501</v>
      </c>
      <c r="AM106" s="80"/>
      <c r="AN106" s="82">
        <v>40786.727326388886</v>
      </c>
      <c r="AO106" s="80"/>
      <c r="AP106" s="80" t="b">
        <v>1</v>
      </c>
      <c r="AQ106" s="80" t="b">
        <v>0</v>
      </c>
      <c r="AR106" s="80" t="b">
        <v>1</v>
      </c>
      <c r="AS106" s="80"/>
      <c r="AT106" s="80">
        <v>11</v>
      </c>
      <c r="AU106" s="84" t="s">
        <v>2725</v>
      </c>
      <c r="AV106" s="80" t="b">
        <v>0</v>
      </c>
      <c r="AW106" s="80" t="s">
        <v>2803</v>
      </c>
      <c r="AX106" s="84" t="s">
        <v>2907</v>
      </c>
      <c r="AY106" s="80" t="s">
        <v>66</v>
      </c>
      <c r="AZ106" s="80" t="str">
        <f>REPLACE(INDEX(GroupVertices[Group],MATCH(Vertices[[#This Row],[Vertex]],GroupVertices[Vertex],0)),1,1,"")</f>
        <v>1</v>
      </c>
      <c r="BA106" s="2"/>
      <c r="BB106" s="3"/>
      <c r="BC106" s="3"/>
      <c r="BD106" s="3"/>
      <c r="BE106" s="3"/>
    </row>
    <row r="107" spans="1:57" ht="15">
      <c r="A107" s="66" t="s">
        <v>323</v>
      </c>
      <c r="B107" s="67"/>
      <c r="C107" s="67"/>
      <c r="D107" s="68">
        <v>162.68084936351013</v>
      </c>
      <c r="E107" s="70"/>
      <c r="F107" s="104" t="s">
        <v>992</v>
      </c>
      <c r="G107" s="67"/>
      <c r="H107" s="71" t="s">
        <v>323</v>
      </c>
      <c r="I107" s="72"/>
      <c r="J107" s="72"/>
      <c r="K107" s="71" t="s">
        <v>3092</v>
      </c>
      <c r="L107" s="75"/>
      <c r="M107" s="76">
        <v>4042.3427734375</v>
      </c>
      <c r="N107" s="76">
        <v>6388.998046875</v>
      </c>
      <c r="O107" s="77"/>
      <c r="P107" s="78"/>
      <c r="Q107" s="78"/>
      <c r="R107" s="88"/>
      <c r="S107" s="88"/>
      <c r="T107" s="88"/>
      <c r="U107" s="88"/>
      <c r="V107" s="50"/>
      <c r="W107" s="50"/>
      <c r="X107" s="50"/>
      <c r="Y107" s="50"/>
      <c r="Z107" s="49"/>
      <c r="AA107" s="73">
        <v>107</v>
      </c>
      <c r="AB107" s="73"/>
      <c r="AC107" s="74"/>
      <c r="AD107" s="80" t="s">
        <v>2062</v>
      </c>
      <c r="AE107" s="80">
        <v>1733</v>
      </c>
      <c r="AF107" s="80">
        <v>491</v>
      </c>
      <c r="AG107" s="80">
        <v>1479</v>
      </c>
      <c r="AH107" s="80">
        <v>933</v>
      </c>
      <c r="AI107" s="80"/>
      <c r="AJ107" s="80" t="s">
        <v>2236</v>
      </c>
      <c r="AK107" s="80"/>
      <c r="AL107" s="80"/>
      <c r="AM107" s="80"/>
      <c r="AN107" s="82">
        <v>40929.54549768518</v>
      </c>
      <c r="AO107" s="80"/>
      <c r="AP107" s="80" t="b">
        <v>1</v>
      </c>
      <c r="AQ107" s="80" t="b">
        <v>0</v>
      </c>
      <c r="AR107" s="80" t="b">
        <v>0</v>
      </c>
      <c r="AS107" s="80"/>
      <c r="AT107" s="80">
        <v>11</v>
      </c>
      <c r="AU107" s="84" t="s">
        <v>2725</v>
      </c>
      <c r="AV107" s="80" t="b">
        <v>0</v>
      </c>
      <c r="AW107" s="80" t="s">
        <v>2803</v>
      </c>
      <c r="AX107" s="84" t="s">
        <v>2908</v>
      </c>
      <c r="AY107" s="80" t="s">
        <v>66</v>
      </c>
      <c r="AZ107" s="80" t="str">
        <f>REPLACE(INDEX(GroupVertices[Group],MATCH(Vertices[[#This Row],[Vertex]],GroupVertices[Vertex],0)),1,1,"")</f>
        <v>1</v>
      </c>
      <c r="BA107" s="2"/>
      <c r="BB107" s="3"/>
      <c r="BC107" s="3"/>
      <c r="BD107" s="3"/>
      <c r="BE107" s="3"/>
    </row>
    <row r="108" spans="1:57" ht="15">
      <c r="A108" s="66" t="s">
        <v>365</v>
      </c>
      <c r="B108" s="67"/>
      <c r="C108" s="67"/>
      <c r="D108" s="68">
        <v>162.24555222946267</v>
      </c>
      <c r="E108" s="70"/>
      <c r="F108" s="104" t="s">
        <v>2769</v>
      </c>
      <c r="G108" s="67"/>
      <c r="H108" s="71" t="s">
        <v>365</v>
      </c>
      <c r="I108" s="72"/>
      <c r="J108" s="72"/>
      <c r="K108" s="71" t="s">
        <v>3093</v>
      </c>
      <c r="L108" s="75"/>
      <c r="M108" s="76">
        <v>7709.94677734375</v>
      </c>
      <c r="N108" s="76">
        <v>5928.81884765625</v>
      </c>
      <c r="O108" s="77"/>
      <c r="P108" s="78"/>
      <c r="Q108" s="78"/>
      <c r="R108" s="88"/>
      <c r="S108" s="88"/>
      <c r="T108" s="88"/>
      <c r="U108" s="88"/>
      <c r="V108" s="50"/>
      <c r="W108" s="50"/>
      <c r="X108" s="50"/>
      <c r="Y108" s="50"/>
      <c r="Z108" s="49"/>
      <c r="AA108" s="73">
        <v>108</v>
      </c>
      <c r="AB108" s="73"/>
      <c r="AC108" s="74"/>
      <c r="AD108" s="80" t="s">
        <v>2063</v>
      </c>
      <c r="AE108" s="80">
        <v>38</v>
      </c>
      <c r="AF108" s="80">
        <v>179</v>
      </c>
      <c r="AG108" s="80">
        <v>554</v>
      </c>
      <c r="AH108" s="80">
        <v>44</v>
      </c>
      <c r="AI108" s="80">
        <v>-10800</v>
      </c>
      <c r="AJ108" s="80" t="s">
        <v>2237</v>
      </c>
      <c r="AK108" s="80" t="s">
        <v>2385</v>
      </c>
      <c r="AL108" s="84" t="s">
        <v>2502</v>
      </c>
      <c r="AM108" s="80" t="s">
        <v>2561</v>
      </c>
      <c r="AN108" s="82">
        <v>39610.92762731481</v>
      </c>
      <c r="AO108" s="80"/>
      <c r="AP108" s="80" t="b">
        <v>0</v>
      </c>
      <c r="AQ108" s="80" t="b">
        <v>0</v>
      </c>
      <c r="AR108" s="80" t="b">
        <v>1</v>
      </c>
      <c r="AS108" s="80" t="s">
        <v>1864</v>
      </c>
      <c r="AT108" s="80">
        <v>10</v>
      </c>
      <c r="AU108" s="84" t="s">
        <v>2739</v>
      </c>
      <c r="AV108" s="80" t="b">
        <v>0</v>
      </c>
      <c r="AW108" s="80" t="s">
        <v>2803</v>
      </c>
      <c r="AX108" s="84" t="s">
        <v>2909</v>
      </c>
      <c r="AY108" s="80" t="s">
        <v>65</v>
      </c>
      <c r="AZ108" s="80" t="str">
        <f>REPLACE(INDEX(GroupVertices[Group],MATCH(Vertices[[#This Row],[Vertex]],GroupVertices[Vertex],0)),1,1,"")</f>
        <v>3</v>
      </c>
      <c r="BA108" s="2"/>
      <c r="BB108" s="3"/>
      <c r="BC108" s="3"/>
      <c r="BD108" s="3"/>
      <c r="BE108" s="3"/>
    </row>
    <row r="109" spans="1:57" ht="15">
      <c r="A109" s="66" t="s">
        <v>282</v>
      </c>
      <c r="B109" s="67"/>
      <c r="C109" s="67"/>
      <c r="D109" s="68">
        <v>162.5552828825349</v>
      </c>
      <c r="E109" s="70"/>
      <c r="F109" s="104" t="s">
        <v>953</v>
      </c>
      <c r="G109" s="67"/>
      <c r="H109" s="71" t="s">
        <v>282</v>
      </c>
      <c r="I109" s="72"/>
      <c r="J109" s="72"/>
      <c r="K109" s="71" t="s">
        <v>3094</v>
      </c>
      <c r="L109" s="75"/>
      <c r="M109" s="76">
        <v>3502.85498046875</v>
      </c>
      <c r="N109" s="76">
        <v>7166.02685546875</v>
      </c>
      <c r="O109" s="77"/>
      <c r="P109" s="78"/>
      <c r="Q109" s="78"/>
      <c r="R109" s="88"/>
      <c r="S109" s="88"/>
      <c r="T109" s="88"/>
      <c r="U109" s="88"/>
      <c r="V109" s="50"/>
      <c r="W109" s="50"/>
      <c r="X109" s="50"/>
      <c r="Y109" s="50"/>
      <c r="Z109" s="49"/>
      <c r="AA109" s="73">
        <v>109</v>
      </c>
      <c r="AB109" s="73"/>
      <c r="AC109" s="74"/>
      <c r="AD109" s="80" t="s">
        <v>2064</v>
      </c>
      <c r="AE109" s="80">
        <v>1100</v>
      </c>
      <c r="AF109" s="80">
        <v>401</v>
      </c>
      <c r="AG109" s="80">
        <v>69388</v>
      </c>
      <c r="AH109" s="80">
        <v>327</v>
      </c>
      <c r="AI109" s="80"/>
      <c r="AJ109" s="80" t="s">
        <v>2238</v>
      </c>
      <c r="AK109" s="80" t="s">
        <v>2386</v>
      </c>
      <c r="AL109" s="80"/>
      <c r="AM109" s="80"/>
      <c r="AN109" s="82">
        <v>39930.66333333333</v>
      </c>
      <c r="AO109" s="84" t="s">
        <v>2651</v>
      </c>
      <c r="AP109" s="80" t="b">
        <v>1</v>
      </c>
      <c r="AQ109" s="80" t="b">
        <v>0</v>
      </c>
      <c r="AR109" s="80" t="b">
        <v>1</v>
      </c>
      <c r="AS109" s="80"/>
      <c r="AT109" s="80">
        <v>15</v>
      </c>
      <c r="AU109" s="84" t="s">
        <v>2725</v>
      </c>
      <c r="AV109" s="80" t="b">
        <v>0</v>
      </c>
      <c r="AW109" s="80" t="s">
        <v>2803</v>
      </c>
      <c r="AX109" s="84" t="s">
        <v>2910</v>
      </c>
      <c r="AY109" s="80" t="s">
        <v>66</v>
      </c>
      <c r="AZ109" s="80" t="str">
        <f>REPLACE(INDEX(GroupVertices[Group],MATCH(Vertices[[#This Row],[Vertex]],GroupVertices[Vertex],0)),1,1,"")</f>
        <v>1</v>
      </c>
      <c r="BA109" s="2"/>
      <c r="BB109" s="3"/>
      <c r="BC109" s="3"/>
      <c r="BD109" s="3"/>
      <c r="BE109" s="3"/>
    </row>
    <row r="110" spans="1:57" ht="15">
      <c r="A110" s="66" t="s">
        <v>283</v>
      </c>
      <c r="B110" s="67"/>
      <c r="C110" s="67"/>
      <c r="D110" s="68">
        <v>162.12975203034108</v>
      </c>
      <c r="E110" s="70"/>
      <c r="F110" s="104" t="s">
        <v>954</v>
      </c>
      <c r="G110" s="67"/>
      <c r="H110" s="71" t="s">
        <v>283</v>
      </c>
      <c r="I110" s="72"/>
      <c r="J110" s="72"/>
      <c r="K110" s="71" t="s">
        <v>3095</v>
      </c>
      <c r="L110" s="75"/>
      <c r="M110" s="76">
        <v>7319.8037109375</v>
      </c>
      <c r="N110" s="76">
        <v>1481.8507080078125</v>
      </c>
      <c r="O110" s="77"/>
      <c r="P110" s="78"/>
      <c r="Q110" s="78"/>
      <c r="R110" s="88"/>
      <c r="S110" s="88"/>
      <c r="T110" s="88"/>
      <c r="U110" s="88"/>
      <c r="V110" s="50"/>
      <c r="W110" s="50"/>
      <c r="X110" s="50"/>
      <c r="Y110" s="50"/>
      <c r="Z110" s="49"/>
      <c r="AA110" s="73">
        <v>110</v>
      </c>
      <c r="AB110" s="73"/>
      <c r="AC110" s="74"/>
      <c r="AD110" s="80" t="s">
        <v>2065</v>
      </c>
      <c r="AE110" s="80">
        <v>199</v>
      </c>
      <c r="AF110" s="80">
        <v>96</v>
      </c>
      <c r="AG110" s="80">
        <v>38</v>
      </c>
      <c r="AH110" s="80">
        <v>25</v>
      </c>
      <c r="AI110" s="80"/>
      <c r="AJ110" s="80"/>
      <c r="AK110" s="80"/>
      <c r="AL110" s="80"/>
      <c r="AM110" s="80"/>
      <c r="AN110" s="82">
        <v>41213.729108796295</v>
      </c>
      <c r="AO110" s="80"/>
      <c r="AP110" s="80" t="b">
        <v>1</v>
      </c>
      <c r="AQ110" s="80" t="b">
        <v>0</v>
      </c>
      <c r="AR110" s="80" t="b">
        <v>0</v>
      </c>
      <c r="AS110" s="80"/>
      <c r="AT110" s="80">
        <v>0</v>
      </c>
      <c r="AU110" s="84" t="s">
        <v>2725</v>
      </c>
      <c r="AV110" s="80" t="b">
        <v>0</v>
      </c>
      <c r="AW110" s="80" t="s">
        <v>2803</v>
      </c>
      <c r="AX110" s="84" t="s">
        <v>2911</v>
      </c>
      <c r="AY110" s="80" t="s">
        <v>66</v>
      </c>
      <c r="AZ110" s="80" t="str">
        <f>REPLACE(INDEX(GroupVertices[Group],MATCH(Vertices[[#This Row],[Vertex]],GroupVertices[Vertex],0)),1,1,"")</f>
        <v>8</v>
      </c>
      <c r="BA110" s="2"/>
      <c r="BB110" s="3"/>
      <c r="BC110" s="3"/>
      <c r="BD110" s="3"/>
      <c r="BE110" s="3"/>
    </row>
    <row r="111" spans="1:57" ht="15">
      <c r="A111" s="66" t="s">
        <v>366</v>
      </c>
      <c r="B111" s="67"/>
      <c r="C111" s="67"/>
      <c r="D111" s="68">
        <v>1000</v>
      </c>
      <c r="E111" s="70"/>
      <c r="F111" s="104" t="s">
        <v>2770</v>
      </c>
      <c r="G111" s="67"/>
      <c r="H111" s="71" t="s">
        <v>366</v>
      </c>
      <c r="I111" s="72"/>
      <c r="J111" s="72"/>
      <c r="K111" s="71" t="s">
        <v>3096</v>
      </c>
      <c r="L111" s="75"/>
      <c r="M111" s="76">
        <v>6891.7607421875</v>
      </c>
      <c r="N111" s="76">
        <v>2214.1591796875</v>
      </c>
      <c r="O111" s="77"/>
      <c r="P111" s="78"/>
      <c r="Q111" s="78"/>
      <c r="R111" s="88"/>
      <c r="S111" s="88"/>
      <c r="T111" s="88"/>
      <c r="U111" s="88"/>
      <c r="V111" s="50"/>
      <c r="W111" s="50"/>
      <c r="X111" s="50"/>
      <c r="Y111" s="50"/>
      <c r="Z111" s="49"/>
      <c r="AA111" s="73">
        <v>111</v>
      </c>
      <c r="AB111" s="73"/>
      <c r="AC111" s="74"/>
      <c r="AD111" s="80" t="s">
        <v>2066</v>
      </c>
      <c r="AE111" s="80">
        <v>9758</v>
      </c>
      <c r="AF111" s="80">
        <v>5223703</v>
      </c>
      <c r="AG111" s="80">
        <v>60879</v>
      </c>
      <c r="AH111" s="80">
        <v>7458</v>
      </c>
      <c r="AI111" s="80"/>
      <c r="AJ111" s="80" t="s">
        <v>2239</v>
      </c>
      <c r="AK111" s="80" t="s">
        <v>2387</v>
      </c>
      <c r="AL111" s="80"/>
      <c r="AM111" s="80"/>
      <c r="AN111" s="82">
        <v>40911.02201388889</v>
      </c>
      <c r="AO111" s="84" t="s">
        <v>2652</v>
      </c>
      <c r="AP111" s="80" t="b">
        <v>1</v>
      </c>
      <c r="AQ111" s="80" t="b">
        <v>0</v>
      </c>
      <c r="AR111" s="80" t="b">
        <v>1</v>
      </c>
      <c r="AS111" s="80"/>
      <c r="AT111" s="80">
        <v>2629</v>
      </c>
      <c r="AU111" s="84" t="s">
        <v>2725</v>
      </c>
      <c r="AV111" s="80" t="b">
        <v>1</v>
      </c>
      <c r="AW111" s="80" t="s">
        <v>2803</v>
      </c>
      <c r="AX111" s="84" t="s">
        <v>2912</v>
      </c>
      <c r="AY111" s="80" t="s">
        <v>65</v>
      </c>
      <c r="AZ111" s="80" t="str">
        <f>REPLACE(INDEX(GroupVertices[Group],MATCH(Vertices[[#This Row],[Vertex]],GroupVertices[Vertex],0)),1,1,"")</f>
        <v>8</v>
      </c>
      <c r="BA111" s="2"/>
      <c r="BB111" s="3"/>
      <c r="BC111" s="3"/>
      <c r="BD111" s="3"/>
      <c r="BE111" s="3"/>
    </row>
    <row r="112" spans="1:57" ht="15">
      <c r="A112" s="66" t="s">
        <v>367</v>
      </c>
      <c r="B112" s="67"/>
      <c r="C112" s="67"/>
      <c r="D112" s="68">
        <v>197.59530699023372</v>
      </c>
      <c r="E112" s="70"/>
      <c r="F112" s="104" t="s">
        <v>2771</v>
      </c>
      <c r="G112" s="67"/>
      <c r="H112" s="71" t="s">
        <v>367</v>
      </c>
      <c r="I112" s="72"/>
      <c r="J112" s="72"/>
      <c r="K112" s="71" t="s">
        <v>3097</v>
      </c>
      <c r="L112" s="75"/>
      <c r="M112" s="76">
        <v>7464.236328125</v>
      </c>
      <c r="N112" s="76">
        <v>352.9058837890625</v>
      </c>
      <c r="O112" s="77"/>
      <c r="P112" s="78"/>
      <c r="Q112" s="78"/>
      <c r="R112" s="88"/>
      <c r="S112" s="88"/>
      <c r="T112" s="88"/>
      <c r="U112" s="88"/>
      <c r="V112" s="50"/>
      <c r="W112" s="50"/>
      <c r="X112" s="50"/>
      <c r="Y112" s="50"/>
      <c r="Z112" s="49"/>
      <c r="AA112" s="73">
        <v>112</v>
      </c>
      <c r="AB112" s="73"/>
      <c r="AC112" s="74"/>
      <c r="AD112" s="80" t="s">
        <v>2067</v>
      </c>
      <c r="AE112" s="80">
        <v>18933</v>
      </c>
      <c r="AF112" s="80">
        <v>25516</v>
      </c>
      <c r="AG112" s="80">
        <v>8536</v>
      </c>
      <c r="AH112" s="80">
        <v>33882</v>
      </c>
      <c r="AI112" s="80"/>
      <c r="AJ112" s="80" t="s">
        <v>2240</v>
      </c>
      <c r="AK112" s="80" t="s">
        <v>2388</v>
      </c>
      <c r="AL112" s="80"/>
      <c r="AM112" s="80"/>
      <c r="AN112" s="82">
        <v>42962.50471064815</v>
      </c>
      <c r="AO112" s="84" t="s">
        <v>2653</v>
      </c>
      <c r="AP112" s="80" t="b">
        <v>1</v>
      </c>
      <c r="AQ112" s="80" t="b">
        <v>0</v>
      </c>
      <c r="AR112" s="80" t="b">
        <v>0</v>
      </c>
      <c r="AS112" s="80"/>
      <c r="AT112" s="80">
        <v>6</v>
      </c>
      <c r="AU112" s="80"/>
      <c r="AV112" s="80" t="b">
        <v>0</v>
      </c>
      <c r="AW112" s="80" t="s">
        <v>2803</v>
      </c>
      <c r="AX112" s="84" t="s">
        <v>2913</v>
      </c>
      <c r="AY112" s="80" t="s">
        <v>65</v>
      </c>
      <c r="AZ112" s="80" t="str">
        <f>REPLACE(INDEX(GroupVertices[Group],MATCH(Vertices[[#This Row],[Vertex]],GroupVertices[Vertex],0)),1,1,"")</f>
        <v>8</v>
      </c>
      <c r="BA112" s="2"/>
      <c r="BB112" s="3"/>
      <c r="BC112" s="3"/>
      <c r="BD112" s="3"/>
      <c r="BE112" s="3"/>
    </row>
    <row r="113" spans="1:57" ht="15">
      <c r="A113" s="66" t="s">
        <v>368</v>
      </c>
      <c r="B113" s="67"/>
      <c r="C113" s="67"/>
      <c r="D113" s="68">
        <v>1000</v>
      </c>
      <c r="E113" s="70"/>
      <c r="F113" s="104" t="s">
        <v>2772</v>
      </c>
      <c r="G113" s="67"/>
      <c r="H113" s="71" t="s">
        <v>368</v>
      </c>
      <c r="I113" s="72"/>
      <c r="J113" s="72"/>
      <c r="K113" s="71" t="s">
        <v>3098</v>
      </c>
      <c r="L113" s="75"/>
      <c r="M113" s="76">
        <v>7514.14990234375</v>
      </c>
      <c r="N113" s="76">
        <v>2576.212890625</v>
      </c>
      <c r="O113" s="77"/>
      <c r="P113" s="78"/>
      <c r="Q113" s="78"/>
      <c r="R113" s="88"/>
      <c r="S113" s="88"/>
      <c r="T113" s="88"/>
      <c r="U113" s="88"/>
      <c r="V113" s="50"/>
      <c r="W113" s="50"/>
      <c r="X113" s="50"/>
      <c r="Y113" s="50"/>
      <c r="Z113" s="49"/>
      <c r="AA113" s="73">
        <v>113</v>
      </c>
      <c r="AB113" s="73"/>
      <c r="AC113" s="74"/>
      <c r="AD113" s="80" t="s">
        <v>2068</v>
      </c>
      <c r="AE113" s="80">
        <v>371</v>
      </c>
      <c r="AF113" s="80">
        <v>5772094</v>
      </c>
      <c r="AG113" s="80">
        <v>24732</v>
      </c>
      <c r="AH113" s="80">
        <v>60</v>
      </c>
      <c r="AI113" s="80"/>
      <c r="AJ113" s="80" t="s">
        <v>2241</v>
      </c>
      <c r="AK113" s="80" t="s">
        <v>2387</v>
      </c>
      <c r="AL113" s="80"/>
      <c r="AM113" s="80"/>
      <c r="AN113" s="82">
        <v>40491.208078703705</v>
      </c>
      <c r="AO113" s="84" t="s">
        <v>2654</v>
      </c>
      <c r="AP113" s="80" t="b">
        <v>0</v>
      </c>
      <c r="AQ113" s="80" t="b">
        <v>0</v>
      </c>
      <c r="AR113" s="80" t="b">
        <v>1</v>
      </c>
      <c r="AS113" s="80" t="s">
        <v>1864</v>
      </c>
      <c r="AT113" s="80">
        <v>3398</v>
      </c>
      <c r="AU113" s="84" t="s">
        <v>2725</v>
      </c>
      <c r="AV113" s="80" t="b">
        <v>1</v>
      </c>
      <c r="AW113" s="80" t="s">
        <v>2803</v>
      </c>
      <c r="AX113" s="84" t="s">
        <v>2914</v>
      </c>
      <c r="AY113" s="80" t="s">
        <v>65</v>
      </c>
      <c r="AZ113" s="80" t="str">
        <f>REPLACE(INDEX(GroupVertices[Group],MATCH(Vertices[[#This Row],[Vertex]],GroupVertices[Vertex],0)),1,1,"")</f>
        <v>8</v>
      </c>
      <c r="BA113" s="2"/>
      <c r="BB113" s="3"/>
      <c r="BC113" s="3"/>
      <c r="BD113" s="3"/>
      <c r="BE113" s="3"/>
    </row>
    <row r="114" spans="1:57" ht="15">
      <c r="A114" s="66" t="s">
        <v>369</v>
      </c>
      <c r="B114" s="67"/>
      <c r="C114" s="67"/>
      <c r="D114" s="68">
        <v>1000</v>
      </c>
      <c r="E114" s="70"/>
      <c r="F114" s="104" t="s">
        <v>2773</v>
      </c>
      <c r="G114" s="67"/>
      <c r="H114" s="71" t="s">
        <v>369</v>
      </c>
      <c r="I114" s="72"/>
      <c r="J114" s="72"/>
      <c r="K114" s="71" t="s">
        <v>3099</v>
      </c>
      <c r="L114" s="75"/>
      <c r="M114" s="76">
        <v>6860.912109375</v>
      </c>
      <c r="N114" s="76">
        <v>840.0800170898438</v>
      </c>
      <c r="O114" s="77"/>
      <c r="P114" s="78"/>
      <c r="Q114" s="78"/>
      <c r="R114" s="88"/>
      <c r="S114" s="88"/>
      <c r="T114" s="88"/>
      <c r="U114" s="88"/>
      <c r="V114" s="50"/>
      <c r="W114" s="50"/>
      <c r="X114" s="50"/>
      <c r="Y114" s="50"/>
      <c r="Z114" s="49"/>
      <c r="AA114" s="73">
        <v>114</v>
      </c>
      <c r="AB114" s="73"/>
      <c r="AC114" s="74"/>
      <c r="AD114" s="80" t="s">
        <v>2069</v>
      </c>
      <c r="AE114" s="80">
        <v>1846</v>
      </c>
      <c r="AF114" s="80">
        <v>3334352</v>
      </c>
      <c r="AG114" s="80">
        <v>10537</v>
      </c>
      <c r="AH114" s="80">
        <v>6909</v>
      </c>
      <c r="AI114" s="80"/>
      <c r="AJ114" s="80" t="s">
        <v>2242</v>
      </c>
      <c r="AK114" s="80" t="s">
        <v>2389</v>
      </c>
      <c r="AL114" s="84" t="s">
        <v>2503</v>
      </c>
      <c r="AM114" s="80"/>
      <c r="AN114" s="82">
        <v>40744.58696759259</v>
      </c>
      <c r="AO114" s="84" t="s">
        <v>2655</v>
      </c>
      <c r="AP114" s="80" t="b">
        <v>0</v>
      </c>
      <c r="AQ114" s="80" t="b">
        <v>0</v>
      </c>
      <c r="AR114" s="80" t="b">
        <v>1</v>
      </c>
      <c r="AS114" s="80" t="s">
        <v>1864</v>
      </c>
      <c r="AT114" s="80">
        <v>1708</v>
      </c>
      <c r="AU114" s="84" t="s">
        <v>2734</v>
      </c>
      <c r="AV114" s="80" t="b">
        <v>1</v>
      </c>
      <c r="AW114" s="80" t="s">
        <v>2803</v>
      </c>
      <c r="AX114" s="84" t="s">
        <v>2915</v>
      </c>
      <c r="AY114" s="80" t="s">
        <v>65</v>
      </c>
      <c r="AZ114" s="80" t="str">
        <f>REPLACE(INDEX(GroupVertices[Group],MATCH(Vertices[[#This Row],[Vertex]],GroupVertices[Vertex],0)),1,1,"")</f>
        <v>8</v>
      </c>
      <c r="BA114" s="2"/>
      <c r="BB114" s="3"/>
      <c r="BC114" s="3"/>
      <c r="BD114" s="3"/>
      <c r="BE114" s="3"/>
    </row>
    <row r="115" spans="1:57" ht="15">
      <c r="A115" s="66" t="s">
        <v>370</v>
      </c>
      <c r="B115" s="67"/>
      <c r="C115" s="67"/>
      <c r="D115" s="68">
        <v>1000</v>
      </c>
      <c r="E115" s="70"/>
      <c r="F115" s="104" t="s">
        <v>2774</v>
      </c>
      <c r="G115" s="67"/>
      <c r="H115" s="71" t="s">
        <v>370</v>
      </c>
      <c r="I115" s="72"/>
      <c r="J115" s="72"/>
      <c r="K115" s="71" t="s">
        <v>3100</v>
      </c>
      <c r="L115" s="75"/>
      <c r="M115" s="76">
        <v>7867.958984375</v>
      </c>
      <c r="N115" s="76">
        <v>1425.89501953125</v>
      </c>
      <c r="O115" s="77"/>
      <c r="P115" s="78"/>
      <c r="Q115" s="78"/>
      <c r="R115" s="88"/>
      <c r="S115" s="88"/>
      <c r="T115" s="88"/>
      <c r="U115" s="88"/>
      <c r="V115" s="50"/>
      <c r="W115" s="50"/>
      <c r="X115" s="50"/>
      <c r="Y115" s="50"/>
      <c r="Z115" s="49"/>
      <c r="AA115" s="73">
        <v>115</v>
      </c>
      <c r="AB115" s="73"/>
      <c r="AC115" s="74"/>
      <c r="AD115" s="80" t="s">
        <v>2070</v>
      </c>
      <c r="AE115" s="80">
        <v>694</v>
      </c>
      <c r="AF115" s="80">
        <v>2453821</v>
      </c>
      <c r="AG115" s="80">
        <v>7785</v>
      </c>
      <c r="AH115" s="80">
        <v>16084</v>
      </c>
      <c r="AI115" s="80"/>
      <c r="AJ115" s="80" t="s">
        <v>2243</v>
      </c>
      <c r="AK115" s="80" t="s">
        <v>2390</v>
      </c>
      <c r="AL115" s="84" t="s">
        <v>2504</v>
      </c>
      <c r="AM115" s="80"/>
      <c r="AN115" s="82">
        <v>40164.928460648145</v>
      </c>
      <c r="AO115" s="84" t="s">
        <v>2656</v>
      </c>
      <c r="AP115" s="80" t="b">
        <v>0</v>
      </c>
      <c r="AQ115" s="80" t="b">
        <v>0</v>
      </c>
      <c r="AR115" s="80" t="b">
        <v>0</v>
      </c>
      <c r="AS115" s="80" t="s">
        <v>1864</v>
      </c>
      <c r="AT115" s="80">
        <v>1457</v>
      </c>
      <c r="AU115" s="84" t="s">
        <v>2738</v>
      </c>
      <c r="AV115" s="80" t="b">
        <v>1</v>
      </c>
      <c r="AW115" s="80" t="s">
        <v>2803</v>
      </c>
      <c r="AX115" s="84" t="s">
        <v>2916</v>
      </c>
      <c r="AY115" s="80" t="s">
        <v>65</v>
      </c>
      <c r="AZ115" s="80" t="str">
        <f>REPLACE(INDEX(GroupVertices[Group],MATCH(Vertices[[#This Row],[Vertex]],GroupVertices[Vertex],0)),1,1,"")</f>
        <v>8</v>
      </c>
      <c r="BA115" s="2"/>
      <c r="BB115" s="3"/>
      <c r="BC115" s="3"/>
      <c r="BD115" s="3"/>
      <c r="BE115" s="3"/>
    </row>
    <row r="116" spans="1:57" ht="15">
      <c r="A116" s="66" t="s">
        <v>284</v>
      </c>
      <c r="B116" s="67"/>
      <c r="C116" s="67"/>
      <c r="D116" s="68">
        <v>167.3407609908131</v>
      </c>
      <c r="E116" s="70"/>
      <c r="F116" s="104" t="s">
        <v>955</v>
      </c>
      <c r="G116" s="67"/>
      <c r="H116" s="71" t="s">
        <v>284</v>
      </c>
      <c r="I116" s="72"/>
      <c r="J116" s="72"/>
      <c r="K116" s="71" t="s">
        <v>3101</v>
      </c>
      <c r="L116" s="75"/>
      <c r="M116" s="76">
        <v>194.9122772216797</v>
      </c>
      <c r="N116" s="76">
        <v>4623.06689453125</v>
      </c>
      <c r="O116" s="77"/>
      <c r="P116" s="78"/>
      <c r="Q116" s="78"/>
      <c r="R116" s="88"/>
      <c r="S116" s="88"/>
      <c r="T116" s="88"/>
      <c r="U116" s="88"/>
      <c r="V116" s="50"/>
      <c r="W116" s="50"/>
      <c r="X116" s="50"/>
      <c r="Y116" s="50"/>
      <c r="Z116" s="49"/>
      <c r="AA116" s="73">
        <v>116</v>
      </c>
      <c r="AB116" s="73"/>
      <c r="AC116" s="74"/>
      <c r="AD116" s="80" t="s">
        <v>2071</v>
      </c>
      <c r="AE116" s="80">
        <v>4368</v>
      </c>
      <c r="AF116" s="80">
        <v>3831</v>
      </c>
      <c r="AG116" s="80">
        <v>95927</v>
      </c>
      <c r="AH116" s="80">
        <v>46570</v>
      </c>
      <c r="AI116" s="80"/>
      <c r="AJ116" s="80" t="s">
        <v>2244</v>
      </c>
      <c r="AK116" s="80" t="s">
        <v>2391</v>
      </c>
      <c r="AL116" s="80"/>
      <c r="AM116" s="80"/>
      <c r="AN116" s="82">
        <v>39947.62018518519</v>
      </c>
      <c r="AO116" s="84" t="s">
        <v>2657</v>
      </c>
      <c r="AP116" s="80" t="b">
        <v>0</v>
      </c>
      <c r="AQ116" s="80" t="b">
        <v>0</v>
      </c>
      <c r="AR116" s="80" t="b">
        <v>1</v>
      </c>
      <c r="AS116" s="80"/>
      <c r="AT116" s="80">
        <v>910</v>
      </c>
      <c r="AU116" s="84" t="s">
        <v>2727</v>
      </c>
      <c r="AV116" s="80" t="b">
        <v>0</v>
      </c>
      <c r="AW116" s="80" t="s">
        <v>2803</v>
      </c>
      <c r="AX116" s="84" t="s">
        <v>2917</v>
      </c>
      <c r="AY116" s="80" t="s">
        <v>66</v>
      </c>
      <c r="AZ116" s="80" t="str">
        <f>REPLACE(INDEX(GroupVertices[Group],MATCH(Vertices[[#This Row],[Vertex]],GroupVertices[Vertex],0)),1,1,"")</f>
        <v>2</v>
      </c>
      <c r="BA116" s="2"/>
      <c r="BB116" s="3"/>
      <c r="BC116" s="3"/>
      <c r="BD116" s="3"/>
      <c r="BE116" s="3"/>
    </row>
    <row r="117" spans="1:57" ht="15">
      <c r="A117" s="66" t="s">
        <v>328</v>
      </c>
      <c r="B117" s="67"/>
      <c r="C117" s="67"/>
      <c r="D117" s="68">
        <v>163.9686033850672</v>
      </c>
      <c r="E117" s="70"/>
      <c r="F117" s="104" t="s">
        <v>997</v>
      </c>
      <c r="G117" s="67"/>
      <c r="H117" s="71" t="s">
        <v>328</v>
      </c>
      <c r="I117" s="72"/>
      <c r="J117" s="72"/>
      <c r="K117" s="71" t="s">
        <v>3102</v>
      </c>
      <c r="L117" s="75"/>
      <c r="M117" s="76">
        <v>1061.1375732421875</v>
      </c>
      <c r="N117" s="76">
        <v>3975.44775390625</v>
      </c>
      <c r="O117" s="77"/>
      <c r="P117" s="78"/>
      <c r="Q117" s="78"/>
      <c r="R117" s="88"/>
      <c r="S117" s="88"/>
      <c r="T117" s="88"/>
      <c r="U117" s="88"/>
      <c r="V117" s="50"/>
      <c r="W117" s="50"/>
      <c r="X117" s="50"/>
      <c r="Y117" s="50"/>
      <c r="Z117" s="49"/>
      <c r="AA117" s="73">
        <v>117</v>
      </c>
      <c r="AB117" s="73"/>
      <c r="AC117" s="74"/>
      <c r="AD117" s="80" t="s">
        <v>2072</v>
      </c>
      <c r="AE117" s="80">
        <v>1032</v>
      </c>
      <c r="AF117" s="80">
        <v>1414</v>
      </c>
      <c r="AG117" s="80">
        <v>2610</v>
      </c>
      <c r="AH117" s="80">
        <v>1390</v>
      </c>
      <c r="AI117" s="80"/>
      <c r="AJ117" s="80" t="s">
        <v>2245</v>
      </c>
      <c r="AK117" s="80"/>
      <c r="AL117" s="84" t="s">
        <v>2505</v>
      </c>
      <c r="AM117" s="80"/>
      <c r="AN117" s="82">
        <v>43123.68715277778</v>
      </c>
      <c r="AO117" s="84" t="s">
        <v>2658</v>
      </c>
      <c r="AP117" s="80" t="b">
        <v>0</v>
      </c>
      <c r="AQ117" s="80" t="b">
        <v>0</v>
      </c>
      <c r="AR117" s="80" t="b">
        <v>1</v>
      </c>
      <c r="AS117" s="80"/>
      <c r="AT117" s="80">
        <v>24</v>
      </c>
      <c r="AU117" s="84" t="s">
        <v>2725</v>
      </c>
      <c r="AV117" s="80" t="b">
        <v>0</v>
      </c>
      <c r="AW117" s="80" t="s">
        <v>2803</v>
      </c>
      <c r="AX117" s="84" t="s">
        <v>2918</v>
      </c>
      <c r="AY117" s="80" t="s">
        <v>66</v>
      </c>
      <c r="AZ117" s="80" t="str">
        <f>REPLACE(INDEX(GroupVertices[Group],MATCH(Vertices[[#This Row],[Vertex]],GroupVertices[Vertex],0)),1,1,"")</f>
        <v>2</v>
      </c>
      <c r="BA117" s="2"/>
      <c r="BB117" s="3"/>
      <c r="BC117" s="3"/>
      <c r="BD117" s="3"/>
      <c r="BE117" s="3"/>
    </row>
    <row r="118" spans="1:57" ht="15">
      <c r="A118" s="66" t="s">
        <v>285</v>
      </c>
      <c r="B118" s="67"/>
      <c r="C118" s="67"/>
      <c r="D118" s="68">
        <v>164.79734215950373</v>
      </c>
      <c r="E118" s="70"/>
      <c r="F118" s="104" t="s">
        <v>956</v>
      </c>
      <c r="G118" s="67"/>
      <c r="H118" s="71" t="s">
        <v>285</v>
      </c>
      <c r="I118" s="72"/>
      <c r="J118" s="72"/>
      <c r="K118" s="71" t="s">
        <v>3103</v>
      </c>
      <c r="L118" s="75"/>
      <c r="M118" s="76">
        <v>9458.896484375</v>
      </c>
      <c r="N118" s="76">
        <v>7909.0595703125</v>
      </c>
      <c r="O118" s="77"/>
      <c r="P118" s="78"/>
      <c r="Q118" s="78"/>
      <c r="R118" s="88"/>
      <c r="S118" s="88"/>
      <c r="T118" s="88"/>
      <c r="U118" s="88"/>
      <c r="V118" s="50"/>
      <c r="W118" s="50"/>
      <c r="X118" s="50"/>
      <c r="Y118" s="50"/>
      <c r="Z118" s="49"/>
      <c r="AA118" s="73">
        <v>118</v>
      </c>
      <c r="AB118" s="73"/>
      <c r="AC118" s="74"/>
      <c r="AD118" s="80" t="s">
        <v>2073</v>
      </c>
      <c r="AE118" s="80">
        <v>1002</v>
      </c>
      <c r="AF118" s="80">
        <v>2008</v>
      </c>
      <c r="AG118" s="80">
        <v>7134</v>
      </c>
      <c r="AH118" s="80">
        <v>5146</v>
      </c>
      <c r="AI118" s="80"/>
      <c r="AJ118" s="80" t="s">
        <v>2246</v>
      </c>
      <c r="AK118" s="80"/>
      <c r="AL118" s="84" t="s">
        <v>2506</v>
      </c>
      <c r="AM118" s="80"/>
      <c r="AN118" s="82">
        <v>40422.870254629626</v>
      </c>
      <c r="AO118" s="84" t="s">
        <v>2659</v>
      </c>
      <c r="AP118" s="80" t="b">
        <v>0</v>
      </c>
      <c r="AQ118" s="80" t="b">
        <v>0</v>
      </c>
      <c r="AR118" s="80" t="b">
        <v>0</v>
      </c>
      <c r="AS118" s="80"/>
      <c r="AT118" s="80">
        <v>116</v>
      </c>
      <c r="AU118" s="84" t="s">
        <v>2725</v>
      </c>
      <c r="AV118" s="80" t="b">
        <v>0</v>
      </c>
      <c r="AW118" s="80" t="s">
        <v>2803</v>
      </c>
      <c r="AX118" s="84" t="s">
        <v>2919</v>
      </c>
      <c r="AY118" s="80" t="s">
        <v>66</v>
      </c>
      <c r="AZ118" s="80" t="str">
        <f>REPLACE(INDEX(GroupVertices[Group],MATCH(Vertices[[#This Row],[Vertex]],GroupVertices[Vertex],0)),1,1,"")</f>
        <v>4</v>
      </c>
      <c r="BA118" s="2"/>
      <c r="BB118" s="3"/>
      <c r="BC118" s="3"/>
      <c r="BD118" s="3"/>
      <c r="BE118" s="3"/>
    </row>
    <row r="119" spans="1:57" ht="15">
      <c r="A119" s="66" t="s">
        <v>288</v>
      </c>
      <c r="B119" s="67"/>
      <c r="C119" s="67"/>
      <c r="D119" s="68">
        <v>175.2486589260087</v>
      </c>
      <c r="E119" s="70"/>
      <c r="F119" s="104" t="s">
        <v>959</v>
      </c>
      <c r="G119" s="67"/>
      <c r="H119" s="71" t="s">
        <v>288</v>
      </c>
      <c r="I119" s="72"/>
      <c r="J119" s="72"/>
      <c r="K119" s="71" t="s">
        <v>3104</v>
      </c>
      <c r="L119" s="75"/>
      <c r="M119" s="76">
        <v>9657.1328125</v>
      </c>
      <c r="N119" s="76">
        <v>6386.486328125</v>
      </c>
      <c r="O119" s="77"/>
      <c r="P119" s="78"/>
      <c r="Q119" s="78"/>
      <c r="R119" s="88"/>
      <c r="S119" s="88"/>
      <c r="T119" s="88"/>
      <c r="U119" s="88"/>
      <c r="V119" s="50"/>
      <c r="W119" s="50"/>
      <c r="X119" s="50"/>
      <c r="Y119" s="50"/>
      <c r="Z119" s="49"/>
      <c r="AA119" s="73">
        <v>119</v>
      </c>
      <c r="AB119" s="73"/>
      <c r="AC119" s="74"/>
      <c r="AD119" s="80" t="s">
        <v>2074</v>
      </c>
      <c r="AE119" s="80">
        <v>142</v>
      </c>
      <c r="AF119" s="80">
        <v>9499</v>
      </c>
      <c r="AG119" s="80">
        <v>23645</v>
      </c>
      <c r="AH119" s="80">
        <v>5086</v>
      </c>
      <c r="AI119" s="80"/>
      <c r="AJ119" s="80" t="s">
        <v>2247</v>
      </c>
      <c r="AK119" s="80" t="s">
        <v>2392</v>
      </c>
      <c r="AL119" s="84" t="s">
        <v>2507</v>
      </c>
      <c r="AM119" s="80"/>
      <c r="AN119" s="82">
        <v>41834.862650462965</v>
      </c>
      <c r="AO119" s="84" t="s">
        <v>2660</v>
      </c>
      <c r="AP119" s="80" t="b">
        <v>0</v>
      </c>
      <c r="AQ119" s="80" t="b">
        <v>0</v>
      </c>
      <c r="AR119" s="80" t="b">
        <v>1</v>
      </c>
      <c r="AS119" s="80"/>
      <c r="AT119" s="80">
        <v>537</v>
      </c>
      <c r="AU119" s="84" t="s">
        <v>2725</v>
      </c>
      <c r="AV119" s="80" t="b">
        <v>0</v>
      </c>
      <c r="AW119" s="80" t="s">
        <v>2803</v>
      </c>
      <c r="AX119" s="84" t="s">
        <v>2920</v>
      </c>
      <c r="AY119" s="80" t="s">
        <v>66</v>
      </c>
      <c r="AZ119" s="80" t="str">
        <f>REPLACE(INDEX(GroupVertices[Group],MATCH(Vertices[[#This Row],[Vertex]],GroupVertices[Vertex],0)),1,1,"")</f>
        <v>4</v>
      </c>
      <c r="BA119" s="2"/>
      <c r="BB119" s="3"/>
      <c r="BC119" s="3"/>
      <c r="BD119" s="3"/>
      <c r="BE119" s="3"/>
    </row>
    <row r="120" spans="1:57" ht="15">
      <c r="A120" s="66" t="s">
        <v>371</v>
      </c>
      <c r="B120" s="67"/>
      <c r="C120" s="67"/>
      <c r="D120" s="68">
        <v>162.26508479316993</v>
      </c>
      <c r="E120" s="70"/>
      <c r="F120" s="104" t="s">
        <v>2775</v>
      </c>
      <c r="G120" s="67"/>
      <c r="H120" s="71" t="s">
        <v>371</v>
      </c>
      <c r="I120" s="72"/>
      <c r="J120" s="72"/>
      <c r="K120" s="71" t="s">
        <v>3105</v>
      </c>
      <c r="L120" s="75"/>
      <c r="M120" s="76">
        <v>9700.20703125</v>
      </c>
      <c r="N120" s="76">
        <v>8368.34375</v>
      </c>
      <c r="O120" s="77"/>
      <c r="P120" s="78"/>
      <c r="Q120" s="78"/>
      <c r="R120" s="88"/>
      <c r="S120" s="88"/>
      <c r="T120" s="88"/>
      <c r="U120" s="88"/>
      <c r="V120" s="50"/>
      <c r="W120" s="50"/>
      <c r="X120" s="50"/>
      <c r="Y120" s="50"/>
      <c r="Z120" s="49"/>
      <c r="AA120" s="73">
        <v>120</v>
      </c>
      <c r="AB120" s="73"/>
      <c r="AC120" s="74"/>
      <c r="AD120" s="80" t="s">
        <v>2075</v>
      </c>
      <c r="AE120" s="80">
        <v>122</v>
      </c>
      <c r="AF120" s="80">
        <v>193</v>
      </c>
      <c r="AG120" s="80">
        <v>148</v>
      </c>
      <c r="AH120" s="80">
        <v>66</v>
      </c>
      <c r="AI120" s="80"/>
      <c r="AJ120" s="80" t="s">
        <v>2248</v>
      </c>
      <c r="AK120" s="80" t="s">
        <v>2393</v>
      </c>
      <c r="AL120" s="84" t="s">
        <v>2508</v>
      </c>
      <c r="AM120" s="80"/>
      <c r="AN120" s="82">
        <v>39907.131261574075</v>
      </c>
      <c r="AO120" s="84" t="s">
        <v>2661</v>
      </c>
      <c r="AP120" s="80" t="b">
        <v>0</v>
      </c>
      <c r="AQ120" s="80" t="b">
        <v>0</v>
      </c>
      <c r="AR120" s="80" t="b">
        <v>1</v>
      </c>
      <c r="AS120" s="80"/>
      <c r="AT120" s="80">
        <v>5</v>
      </c>
      <c r="AU120" s="84" t="s">
        <v>2726</v>
      </c>
      <c r="AV120" s="80" t="b">
        <v>0</v>
      </c>
      <c r="AW120" s="80" t="s">
        <v>2803</v>
      </c>
      <c r="AX120" s="84" t="s">
        <v>2921</v>
      </c>
      <c r="AY120" s="80" t="s">
        <v>65</v>
      </c>
      <c r="AZ120" s="80" t="str">
        <f>REPLACE(INDEX(GroupVertices[Group],MATCH(Vertices[[#This Row],[Vertex]],GroupVertices[Vertex],0)),1,1,"")</f>
        <v>4</v>
      </c>
      <c r="BA120" s="2"/>
      <c r="BB120" s="3"/>
      <c r="BC120" s="3"/>
      <c r="BD120" s="3"/>
      <c r="BE120" s="3"/>
    </row>
    <row r="121" spans="1:57" ht="15">
      <c r="A121" s="66" t="s">
        <v>372</v>
      </c>
      <c r="B121" s="67"/>
      <c r="C121" s="67"/>
      <c r="D121" s="68">
        <v>189.18374794801528</v>
      </c>
      <c r="E121" s="70"/>
      <c r="F121" s="104" t="s">
        <v>2776</v>
      </c>
      <c r="G121" s="67"/>
      <c r="H121" s="71" t="s">
        <v>372</v>
      </c>
      <c r="I121" s="72"/>
      <c r="J121" s="72"/>
      <c r="K121" s="71" t="s">
        <v>3106</v>
      </c>
      <c r="L121" s="75"/>
      <c r="M121" s="76">
        <v>9337.5458984375</v>
      </c>
      <c r="N121" s="76">
        <v>5928.81884765625</v>
      </c>
      <c r="O121" s="77"/>
      <c r="P121" s="78"/>
      <c r="Q121" s="78"/>
      <c r="R121" s="88"/>
      <c r="S121" s="88"/>
      <c r="T121" s="88"/>
      <c r="U121" s="88"/>
      <c r="V121" s="50"/>
      <c r="W121" s="50"/>
      <c r="X121" s="50"/>
      <c r="Y121" s="50"/>
      <c r="Z121" s="49"/>
      <c r="AA121" s="73">
        <v>121</v>
      </c>
      <c r="AB121" s="73"/>
      <c r="AC121" s="74"/>
      <c r="AD121" s="80" t="s">
        <v>2076</v>
      </c>
      <c r="AE121" s="80">
        <v>939</v>
      </c>
      <c r="AF121" s="80">
        <v>19487</v>
      </c>
      <c r="AG121" s="80">
        <v>9283</v>
      </c>
      <c r="AH121" s="80">
        <v>2018</v>
      </c>
      <c r="AI121" s="80"/>
      <c r="AJ121" s="80" t="s">
        <v>2249</v>
      </c>
      <c r="AK121" s="80" t="s">
        <v>2394</v>
      </c>
      <c r="AL121" s="84" t="s">
        <v>2509</v>
      </c>
      <c r="AM121" s="80"/>
      <c r="AN121" s="82">
        <v>40300.93064814815</v>
      </c>
      <c r="AO121" s="84" t="s">
        <v>2662</v>
      </c>
      <c r="AP121" s="80" t="b">
        <v>0</v>
      </c>
      <c r="AQ121" s="80" t="b">
        <v>0</v>
      </c>
      <c r="AR121" s="80" t="b">
        <v>0</v>
      </c>
      <c r="AS121" s="80" t="s">
        <v>1864</v>
      </c>
      <c r="AT121" s="80">
        <v>497</v>
      </c>
      <c r="AU121" s="84" t="s">
        <v>2725</v>
      </c>
      <c r="AV121" s="80" t="b">
        <v>0</v>
      </c>
      <c r="AW121" s="80" t="s">
        <v>2803</v>
      </c>
      <c r="AX121" s="84" t="s">
        <v>2922</v>
      </c>
      <c r="AY121" s="80" t="s">
        <v>65</v>
      </c>
      <c r="AZ121" s="80" t="str">
        <f>REPLACE(INDEX(GroupVertices[Group],MATCH(Vertices[[#This Row],[Vertex]],GroupVertices[Vertex],0)),1,1,"")</f>
        <v>4</v>
      </c>
      <c r="BA121" s="2"/>
      <c r="BB121" s="3"/>
      <c r="BC121" s="3"/>
      <c r="BD121" s="3"/>
      <c r="BE121" s="3"/>
    </row>
    <row r="122" spans="1:57" ht="15">
      <c r="A122" s="66" t="s">
        <v>290</v>
      </c>
      <c r="B122" s="67"/>
      <c r="C122" s="67"/>
      <c r="D122" s="68">
        <v>166.5092318501327</v>
      </c>
      <c r="E122" s="70"/>
      <c r="F122" s="104" t="s">
        <v>961</v>
      </c>
      <c r="G122" s="67"/>
      <c r="H122" s="71" t="s">
        <v>290</v>
      </c>
      <c r="I122" s="72"/>
      <c r="J122" s="72"/>
      <c r="K122" s="71" t="s">
        <v>3107</v>
      </c>
      <c r="L122" s="75"/>
      <c r="M122" s="76">
        <v>9313.7998046875</v>
      </c>
      <c r="N122" s="76">
        <v>6791.2412109375</v>
      </c>
      <c r="O122" s="77"/>
      <c r="P122" s="78"/>
      <c r="Q122" s="78"/>
      <c r="R122" s="88"/>
      <c r="S122" s="88"/>
      <c r="T122" s="88"/>
      <c r="U122" s="88"/>
      <c r="V122" s="50"/>
      <c r="W122" s="50"/>
      <c r="X122" s="50"/>
      <c r="Y122" s="50"/>
      <c r="Z122" s="49"/>
      <c r="AA122" s="73">
        <v>122</v>
      </c>
      <c r="AB122" s="73"/>
      <c r="AC122" s="74"/>
      <c r="AD122" s="80" t="s">
        <v>2077</v>
      </c>
      <c r="AE122" s="80">
        <v>1724</v>
      </c>
      <c r="AF122" s="80">
        <v>3235</v>
      </c>
      <c r="AG122" s="80">
        <v>64545</v>
      </c>
      <c r="AH122" s="80">
        <v>53485</v>
      </c>
      <c r="AI122" s="80"/>
      <c r="AJ122" s="80" t="s">
        <v>2250</v>
      </c>
      <c r="AK122" s="80" t="s">
        <v>2395</v>
      </c>
      <c r="AL122" s="84" t="s">
        <v>2510</v>
      </c>
      <c r="AM122" s="80"/>
      <c r="AN122" s="82">
        <v>39257.17870370371</v>
      </c>
      <c r="AO122" s="84" t="s">
        <v>2663</v>
      </c>
      <c r="AP122" s="80" t="b">
        <v>0</v>
      </c>
      <c r="AQ122" s="80" t="b">
        <v>0</v>
      </c>
      <c r="AR122" s="80" t="b">
        <v>0</v>
      </c>
      <c r="AS122" s="80"/>
      <c r="AT122" s="80">
        <v>365</v>
      </c>
      <c r="AU122" s="84" t="s">
        <v>2725</v>
      </c>
      <c r="AV122" s="80" t="b">
        <v>0</v>
      </c>
      <c r="AW122" s="80" t="s">
        <v>2803</v>
      </c>
      <c r="AX122" s="84" t="s">
        <v>2923</v>
      </c>
      <c r="AY122" s="80" t="s">
        <v>66</v>
      </c>
      <c r="AZ122" s="80" t="str">
        <f>REPLACE(INDEX(GroupVertices[Group],MATCH(Vertices[[#This Row],[Vertex]],GroupVertices[Vertex],0)),1,1,"")</f>
        <v>4</v>
      </c>
      <c r="BA122" s="2"/>
      <c r="BB122" s="3"/>
      <c r="BC122" s="3"/>
      <c r="BD122" s="3"/>
      <c r="BE122" s="3"/>
    </row>
    <row r="123" spans="1:57" ht="15">
      <c r="A123" s="66" t="s">
        <v>286</v>
      </c>
      <c r="B123" s="67"/>
      <c r="C123" s="67"/>
      <c r="D123" s="68">
        <v>166.98359411159467</v>
      </c>
      <c r="E123" s="70"/>
      <c r="F123" s="104" t="s">
        <v>957</v>
      </c>
      <c r="G123" s="67"/>
      <c r="H123" s="71" t="s">
        <v>286</v>
      </c>
      <c r="I123" s="72"/>
      <c r="J123" s="72"/>
      <c r="K123" s="71" t="s">
        <v>3108</v>
      </c>
      <c r="L123" s="75"/>
      <c r="M123" s="76">
        <v>9122.404296875</v>
      </c>
      <c r="N123" s="76">
        <v>7662.69287109375</v>
      </c>
      <c r="O123" s="77"/>
      <c r="P123" s="78"/>
      <c r="Q123" s="78"/>
      <c r="R123" s="88"/>
      <c r="S123" s="88"/>
      <c r="T123" s="88"/>
      <c r="U123" s="88"/>
      <c r="V123" s="50"/>
      <c r="W123" s="50"/>
      <c r="X123" s="50"/>
      <c r="Y123" s="50"/>
      <c r="Z123" s="49"/>
      <c r="AA123" s="73">
        <v>123</v>
      </c>
      <c r="AB123" s="73"/>
      <c r="AC123" s="74"/>
      <c r="AD123" s="80" t="s">
        <v>2078</v>
      </c>
      <c r="AE123" s="80">
        <v>3106</v>
      </c>
      <c r="AF123" s="80">
        <v>3575</v>
      </c>
      <c r="AG123" s="80">
        <v>54585</v>
      </c>
      <c r="AH123" s="80">
        <v>9708</v>
      </c>
      <c r="AI123" s="80"/>
      <c r="AJ123" s="80" t="s">
        <v>2251</v>
      </c>
      <c r="AK123" s="80"/>
      <c r="AL123" s="84" t="s">
        <v>2511</v>
      </c>
      <c r="AM123" s="80"/>
      <c r="AN123" s="82">
        <v>39846.26248842593</v>
      </c>
      <c r="AO123" s="84" t="s">
        <v>2664</v>
      </c>
      <c r="AP123" s="80" t="b">
        <v>0</v>
      </c>
      <c r="AQ123" s="80" t="b">
        <v>0</v>
      </c>
      <c r="AR123" s="80" t="b">
        <v>0</v>
      </c>
      <c r="AS123" s="80"/>
      <c r="AT123" s="80">
        <v>352</v>
      </c>
      <c r="AU123" s="84" t="s">
        <v>2725</v>
      </c>
      <c r="AV123" s="80" t="b">
        <v>0</v>
      </c>
      <c r="AW123" s="80" t="s">
        <v>2803</v>
      </c>
      <c r="AX123" s="84" t="s">
        <v>2924</v>
      </c>
      <c r="AY123" s="80" t="s">
        <v>66</v>
      </c>
      <c r="AZ123" s="80" t="str">
        <f>REPLACE(INDEX(GroupVertices[Group],MATCH(Vertices[[#This Row],[Vertex]],GroupVertices[Vertex],0)),1,1,"")</f>
        <v>4</v>
      </c>
      <c r="BA123" s="2"/>
      <c r="BB123" s="3"/>
      <c r="BC123" s="3"/>
      <c r="BD123" s="3"/>
      <c r="BE123" s="3"/>
    </row>
    <row r="124" spans="1:57" ht="15">
      <c r="A124" s="66" t="s">
        <v>287</v>
      </c>
      <c r="B124" s="67"/>
      <c r="C124" s="67"/>
      <c r="D124" s="68">
        <v>171.29750032465478</v>
      </c>
      <c r="E124" s="70"/>
      <c r="F124" s="104" t="s">
        <v>958</v>
      </c>
      <c r="G124" s="67"/>
      <c r="H124" s="71" t="s">
        <v>287</v>
      </c>
      <c r="I124" s="72"/>
      <c r="J124" s="72"/>
      <c r="K124" s="71" t="s">
        <v>3109</v>
      </c>
      <c r="L124" s="75"/>
      <c r="M124" s="76">
        <v>9576.7763671875</v>
      </c>
      <c r="N124" s="76">
        <v>7134.63623046875</v>
      </c>
      <c r="O124" s="77"/>
      <c r="P124" s="78"/>
      <c r="Q124" s="78"/>
      <c r="R124" s="88"/>
      <c r="S124" s="88"/>
      <c r="T124" s="88"/>
      <c r="U124" s="88"/>
      <c r="V124" s="50"/>
      <c r="W124" s="50"/>
      <c r="X124" s="50"/>
      <c r="Y124" s="50"/>
      <c r="Z124" s="49"/>
      <c r="AA124" s="73">
        <v>124</v>
      </c>
      <c r="AB124" s="73"/>
      <c r="AC124" s="74"/>
      <c r="AD124" s="80" t="s">
        <v>2079</v>
      </c>
      <c r="AE124" s="80">
        <v>854</v>
      </c>
      <c r="AF124" s="80">
        <v>6667</v>
      </c>
      <c r="AG124" s="80">
        <v>21477</v>
      </c>
      <c r="AH124" s="80">
        <v>8017</v>
      </c>
      <c r="AI124" s="80"/>
      <c r="AJ124" s="80" t="s">
        <v>2252</v>
      </c>
      <c r="AK124" s="80" t="s">
        <v>2396</v>
      </c>
      <c r="AL124" s="84" t="s">
        <v>2512</v>
      </c>
      <c r="AM124" s="80"/>
      <c r="AN124" s="82">
        <v>39791.76118055556</v>
      </c>
      <c r="AO124" s="84" t="s">
        <v>2665</v>
      </c>
      <c r="AP124" s="80" t="b">
        <v>1</v>
      </c>
      <c r="AQ124" s="80" t="b">
        <v>0</v>
      </c>
      <c r="AR124" s="80" t="b">
        <v>1</v>
      </c>
      <c r="AS124" s="80"/>
      <c r="AT124" s="80">
        <v>409</v>
      </c>
      <c r="AU124" s="84" t="s">
        <v>2725</v>
      </c>
      <c r="AV124" s="80" t="b">
        <v>0</v>
      </c>
      <c r="AW124" s="80" t="s">
        <v>2803</v>
      </c>
      <c r="AX124" s="84" t="s">
        <v>2925</v>
      </c>
      <c r="AY124" s="80" t="s">
        <v>66</v>
      </c>
      <c r="AZ124" s="80" t="str">
        <f>REPLACE(INDEX(GroupVertices[Group],MATCH(Vertices[[#This Row],[Vertex]],GroupVertices[Vertex],0)),1,1,"")</f>
        <v>4</v>
      </c>
      <c r="BA124" s="2"/>
      <c r="BB124" s="3"/>
      <c r="BC124" s="3"/>
      <c r="BD124" s="3"/>
      <c r="BE124" s="3"/>
    </row>
    <row r="125" spans="1:57" ht="15">
      <c r="A125" s="66" t="s">
        <v>289</v>
      </c>
      <c r="B125" s="67"/>
      <c r="C125" s="67"/>
      <c r="D125" s="68">
        <v>162.75897961833917</v>
      </c>
      <c r="E125" s="70"/>
      <c r="F125" s="104" t="s">
        <v>960</v>
      </c>
      <c r="G125" s="67"/>
      <c r="H125" s="71" t="s">
        <v>289</v>
      </c>
      <c r="I125" s="72"/>
      <c r="J125" s="72"/>
      <c r="K125" s="71" t="s">
        <v>3110</v>
      </c>
      <c r="L125" s="75"/>
      <c r="M125" s="76">
        <v>9804.087890625</v>
      </c>
      <c r="N125" s="76">
        <v>7270.86279296875</v>
      </c>
      <c r="O125" s="77"/>
      <c r="P125" s="78"/>
      <c r="Q125" s="78"/>
      <c r="R125" s="88"/>
      <c r="S125" s="88"/>
      <c r="T125" s="88"/>
      <c r="U125" s="88"/>
      <c r="V125" s="50"/>
      <c r="W125" s="50"/>
      <c r="X125" s="50"/>
      <c r="Y125" s="50"/>
      <c r="Z125" s="49"/>
      <c r="AA125" s="73">
        <v>125</v>
      </c>
      <c r="AB125" s="73"/>
      <c r="AC125" s="74"/>
      <c r="AD125" s="80" t="s">
        <v>2080</v>
      </c>
      <c r="AE125" s="80">
        <v>478</v>
      </c>
      <c r="AF125" s="80">
        <v>547</v>
      </c>
      <c r="AG125" s="80">
        <v>14304</v>
      </c>
      <c r="AH125" s="80">
        <v>549</v>
      </c>
      <c r="AI125" s="80"/>
      <c r="AJ125" s="80" t="s">
        <v>2253</v>
      </c>
      <c r="AK125" s="80"/>
      <c r="AL125" s="84" t="s">
        <v>2513</v>
      </c>
      <c r="AM125" s="80"/>
      <c r="AN125" s="82">
        <v>41054.31082175926</v>
      </c>
      <c r="AO125" s="84" t="s">
        <v>2666</v>
      </c>
      <c r="AP125" s="80" t="b">
        <v>1</v>
      </c>
      <c r="AQ125" s="80" t="b">
        <v>0</v>
      </c>
      <c r="AR125" s="80" t="b">
        <v>0</v>
      </c>
      <c r="AS125" s="80"/>
      <c r="AT125" s="80">
        <v>93</v>
      </c>
      <c r="AU125" s="84" t="s">
        <v>2725</v>
      </c>
      <c r="AV125" s="80" t="b">
        <v>0</v>
      </c>
      <c r="AW125" s="80" t="s">
        <v>2803</v>
      </c>
      <c r="AX125" s="84" t="s">
        <v>2926</v>
      </c>
      <c r="AY125" s="80" t="s">
        <v>66</v>
      </c>
      <c r="AZ125" s="80" t="str">
        <f>REPLACE(INDEX(GroupVertices[Group],MATCH(Vertices[[#This Row],[Vertex]],GroupVertices[Vertex],0)),1,1,"")</f>
        <v>4</v>
      </c>
      <c r="BA125" s="2"/>
      <c r="BB125" s="3"/>
      <c r="BC125" s="3"/>
      <c r="BD125" s="3"/>
      <c r="BE125" s="3"/>
    </row>
    <row r="126" spans="1:57" ht="15">
      <c r="A126" s="66" t="s">
        <v>373</v>
      </c>
      <c r="B126" s="67"/>
      <c r="C126" s="67"/>
      <c r="D126" s="68">
        <v>170.98218893909475</v>
      </c>
      <c r="E126" s="70"/>
      <c r="F126" s="104" t="s">
        <v>2777</v>
      </c>
      <c r="G126" s="67"/>
      <c r="H126" s="71" t="s">
        <v>373</v>
      </c>
      <c r="I126" s="72"/>
      <c r="J126" s="72"/>
      <c r="K126" s="71" t="s">
        <v>3111</v>
      </c>
      <c r="L126" s="75"/>
      <c r="M126" s="76">
        <v>9058.2763671875</v>
      </c>
      <c r="N126" s="76">
        <v>9646.09375</v>
      </c>
      <c r="O126" s="77"/>
      <c r="P126" s="78"/>
      <c r="Q126" s="78"/>
      <c r="R126" s="88"/>
      <c r="S126" s="88"/>
      <c r="T126" s="88"/>
      <c r="U126" s="88"/>
      <c r="V126" s="50"/>
      <c r="W126" s="50"/>
      <c r="X126" s="50"/>
      <c r="Y126" s="50"/>
      <c r="Z126" s="49"/>
      <c r="AA126" s="73">
        <v>126</v>
      </c>
      <c r="AB126" s="73"/>
      <c r="AC126" s="74"/>
      <c r="AD126" s="80" t="s">
        <v>2081</v>
      </c>
      <c r="AE126" s="80">
        <v>1683</v>
      </c>
      <c r="AF126" s="80">
        <v>6441</v>
      </c>
      <c r="AG126" s="80">
        <v>8799</v>
      </c>
      <c r="AH126" s="80">
        <v>1463</v>
      </c>
      <c r="AI126" s="80"/>
      <c r="AJ126" s="80" t="s">
        <v>2254</v>
      </c>
      <c r="AK126" s="80" t="s">
        <v>2397</v>
      </c>
      <c r="AL126" s="84" t="s">
        <v>2514</v>
      </c>
      <c r="AM126" s="80"/>
      <c r="AN126" s="82">
        <v>39820.38936342593</v>
      </c>
      <c r="AO126" s="84" t="s">
        <v>2667</v>
      </c>
      <c r="AP126" s="80" t="b">
        <v>0</v>
      </c>
      <c r="AQ126" s="80" t="b">
        <v>0</v>
      </c>
      <c r="AR126" s="80" t="b">
        <v>1</v>
      </c>
      <c r="AS126" s="80" t="s">
        <v>1864</v>
      </c>
      <c r="AT126" s="80">
        <v>134</v>
      </c>
      <c r="AU126" s="84" t="s">
        <v>2725</v>
      </c>
      <c r="AV126" s="80" t="b">
        <v>0</v>
      </c>
      <c r="AW126" s="80" t="s">
        <v>2803</v>
      </c>
      <c r="AX126" s="84" t="s">
        <v>2927</v>
      </c>
      <c r="AY126" s="80" t="s">
        <v>65</v>
      </c>
      <c r="AZ126" s="80" t="str">
        <f>REPLACE(INDEX(GroupVertices[Group],MATCH(Vertices[[#This Row],[Vertex]],GroupVertices[Vertex],0)),1,1,"")</f>
        <v>4</v>
      </c>
      <c r="BA126" s="2"/>
      <c r="BB126" s="3"/>
      <c r="BC126" s="3"/>
      <c r="BD126" s="3"/>
      <c r="BE126" s="3"/>
    </row>
    <row r="127" spans="1:57" ht="15">
      <c r="A127" s="66" t="s">
        <v>374</v>
      </c>
      <c r="B127" s="67"/>
      <c r="C127" s="67"/>
      <c r="D127" s="68">
        <v>193.94690312634233</v>
      </c>
      <c r="E127" s="70"/>
      <c r="F127" s="104" t="s">
        <v>2778</v>
      </c>
      <c r="G127" s="67"/>
      <c r="H127" s="71" t="s">
        <v>374</v>
      </c>
      <c r="I127" s="72"/>
      <c r="J127" s="72"/>
      <c r="K127" s="71" t="s">
        <v>3112</v>
      </c>
      <c r="L127" s="75"/>
      <c r="M127" s="76">
        <v>8615.0986328125</v>
      </c>
      <c r="N127" s="76">
        <v>6434.7998046875</v>
      </c>
      <c r="O127" s="77"/>
      <c r="P127" s="78"/>
      <c r="Q127" s="78"/>
      <c r="R127" s="88"/>
      <c r="S127" s="88"/>
      <c r="T127" s="88"/>
      <c r="U127" s="88"/>
      <c r="V127" s="50"/>
      <c r="W127" s="50"/>
      <c r="X127" s="50"/>
      <c r="Y127" s="50"/>
      <c r="Z127" s="49"/>
      <c r="AA127" s="73">
        <v>127</v>
      </c>
      <c r="AB127" s="73"/>
      <c r="AC127" s="74"/>
      <c r="AD127" s="80" t="s">
        <v>2082</v>
      </c>
      <c r="AE127" s="80">
        <v>2978</v>
      </c>
      <c r="AF127" s="80">
        <v>22901</v>
      </c>
      <c r="AG127" s="80">
        <v>15996</v>
      </c>
      <c r="AH127" s="80">
        <v>6649</v>
      </c>
      <c r="AI127" s="80"/>
      <c r="AJ127" s="80" t="s">
        <v>2255</v>
      </c>
      <c r="AK127" s="80" t="s">
        <v>2398</v>
      </c>
      <c r="AL127" s="84" t="s">
        <v>2515</v>
      </c>
      <c r="AM127" s="80"/>
      <c r="AN127" s="82">
        <v>39801.0402662037</v>
      </c>
      <c r="AO127" s="84" t="s">
        <v>2668</v>
      </c>
      <c r="AP127" s="80" t="b">
        <v>0</v>
      </c>
      <c r="AQ127" s="80" t="b">
        <v>0</v>
      </c>
      <c r="AR127" s="80" t="b">
        <v>1</v>
      </c>
      <c r="AS127" s="80"/>
      <c r="AT127" s="80">
        <v>373</v>
      </c>
      <c r="AU127" s="84" t="s">
        <v>2733</v>
      </c>
      <c r="AV127" s="80" t="b">
        <v>0</v>
      </c>
      <c r="AW127" s="80" t="s">
        <v>2803</v>
      </c>
      <c r="AX127" s="84" t="s">
        <v>2928</v>
      </c>
      <c r="AY127" s="80" t="s">
        <v>65</v>
      </c>
      <c r="AZ127" s="80" t="str">
        <f>REPLACE(INDEX(GroupVertices[Group],MATCH(Vertices[[#This Row],[Vertex]],GroupVertices[Vertex],0)),1,1,"")</f>
        <v>4</v>
      </c>
      <c r="BA127" s="2"/>
      <c r="BB127" s="3"/>
      <c r="BC127" s="3"/>
      <c r="BD127" s="3"/>
      <c r="BE127" s="3"/>
    </row>
    <row r="128" spans="1:57" ht="15">
      <c r="A128" s="66" t="s">
        <v>375</v>
      </c>
      <c r="B128" s="67"/>
      <c r="C128" s="67"/>
      <c r="D128" s="68">
        <v>171.6923371481658</v>
      </c>
      <c r="E128" s="70"/>
      <c r="F128" s="104" t="s">
        <v>2779</v>
      </c>
      <c r="G128" s="67"/>
      <c r="H128" s="71" t="s">
        <v>375</v>
      </c>
      <c r="I128" s="72"/>
      <c r="J128" s="72"/>
      <c r="K128" s="71" t="s">
        <v>3113</v>
      </c>
      <c r="L128" s="75"/>
      <c r="M128" s="76">
        <v>8608.6259765625</v>
      </c>
      <c r="N128" s="76">
        <v>8332.154296875</v>
      </c>
      <c r="O128" s="77"/>
      <c r="P128" s="78"/>
      <c r="Q128" s="78"/>
      <c r="R128" s="88"/>
      <c r="S128" s="88"/>
      <c r="T128" s="88"/>
      <c r="U128" s="88"/>
      <c r="V128" s="50"/>
      <c r="W128" s="50"/>
      <c r="X128" s="50"/>
      <c r="Y128" s="50"/>
      <c r="Z128" s="49"/>
      <c r="AA128" s="73">
        <v>128</v>
      </c>
      <c r="AB128" s="73"/>
      <c r="AC128" s="74"/>
      <c r="AD128" s="80" t="s">
        <v>2083</v>
      </c>
      <c r="AE128" s="80">
        <v>161</v>
      </c>
      <c r="AF128" s="80">
        <v>6950</v>
      </c>
      <c r="AG128" s="80">
        <v>488</v>
      </c>
      <c r="AH128" s="80">
        <v>831</v>
      </c>
      <c r="AI128" s="80"/>
      <c r="AJ128" s="80" t="s">
        <v>2256</v>
      </c>
      <c r="AK128" s="80" t="s">
        <v>2399</v>
      </c>
      <c r="AL128" s="84" t="s">
        <v>2516</v>
      </c>
      <c r="AM128" s="80"/>
      <c r="AN128" s="82">
        <v>43000.414189814815</v>
      </c>
      <c r="AO128" s="84" t="s">
        <v>2669</v>
      </c>
      <c r="AP128" s="80" t="b">
        <v>0</v>
      </c>
      <c r="AQ128" s="80" t="b">
        <v>0</v>
      </c>
      <c r="AR128" s="80" t="b">
        <v>1</v>
      </c>
      <c r="AS128" s="80"/>
      <c r="AT128" s="80">
        <v>117</v>
      </c>
      <c r="AU128" s="84" t="s">
        <v>2725</v>
      </c>
      <c r="AV128" s="80" t="b">
        <v>0</v>
      </c>
      <c r="AW128" s="80" t="s">
        <v>2803</v>
      </c>
      <c r="AX128" s="84" t="s">
        <v>2929</v>
      </c>
      <c r="AY128" s="80" t="s">
        <v>65</v>
      </c>
      <c r="AZ128" s="80" t="str">
        <f>REPLACE(INDEX(GroupVertices[Group],MATCH(Vertices[[#This Row],[Vertex]],GroupVertices[Vertex],0)),1,1,"")</f>
        <v>4</v>
      </c>
      <c r="BA128" s="2"/>
      <c r="BB128" s="3"/>
      <c r="BC128" s="3"/>
      <c r="BD128" s="3"/>
      <c r="BE128" s="3"/>
    </row>
    <row r="129" spans="1:57" ht="15">
      <c r="A129" s="66" t="s">
        <v>291</v>
      </c>
      <c r="B129" s="67"/>
      <c r="C129" s="67"/>
      <c r="D129" s="68">
        <v>162.67945418038818</v>
      </c>
      <c r="E129" s="70"/>
      <c r="F129" s="104" t="s">
        <v>962</v>
      </c>
      <c r="G129" s="67"/>
      <c r="H129" s="71" t="s">
        <v>291</v>
      </c>
      <c r="I129" s="72"/>
      <c r="J129" s="72"/>
      <c r="K129" s="71" t="s">
        <v>3114</v>
      </c>
      <c r="L129" s="75"/>
      <c r="M129" s="76">
        <v>3783.333251953125</v>
      </c>
      <c r="N129" s="76">
        <v>7696.20654296875</v>
      </c>
      <c r="O129" s="77"/>
      <c r="P129" s="78"/>
      <c r="Q129" s="78"/>
      <c r="R129" s="88"/>
      <c r="S129" s="88"/>
      <c r="T129" s="88"/>
      <c r="U129" s="88"/>
      <c r="V129" s="50"/>
      <c r="W129" s="50"/>
      <c r="X129" s="50"/>
      <c r="Y129" s="50"/>
      <c r="Z129" s="49"/>
      <c r="AA129" s="73">
        <v>129</v>
      </c>
      <c r="AB129" s="73"/>
      <c r="AC129" s="74"/>
      <c r="AD129" s="80" t="s">
        <v>1894</v>
      </c>
      <c r="AE129" s="80">
        <v>3</v>
      </c>
      <c r="AF129" s="80">
        <v>490</v>
      </c>
      <c r="AG129" s="80">
        <v>25642</v>
      </c>
      <c r="AH129" s="80">
        <v>0</v>
      </c>
      <c r="AI129" s="80"/>
      <c r="AJ129" s="80" t="s">
        <v>2257</v>
      </c>
      <c r="AK129" s="80" t="s">
        <v>2400</v>
      </c>
      <c r="AL129" s="84" t="s">
        <v>2517</v>
      </c>
      <c r="AM129" s="80"/>
      <c r="AN129" s="82">
        <v>43155.872037037036</v>
      </c>
      <c r="AO129" s="84" t="s">
        <v>2670</v>
      </c>
      <c r="AP129" s="80" t="b">
        <v>1</v>
      </c>
      <c r="AQ129" s="80" t="b">
        <v>0</v>
      </c>
      <c r="AR129" s="80" t="b">
        <v>0</v>
      </c>
      <c r="AS129" s="80"/>
      <c r="AT129" s="80">
        <v>8</v>
      </c>
      <c r="AU129" s="80"/>
      <c r="AV129" s="80" t="b">
        <v>0</v>
      </c>
      <c r="AW129" s="80" t="s">
        <v>2803</v>
      </c>
      <c r="AX129" s="84" t="s">
        <v>2930</v>
      </c>
      <c r="AY129" s="80" t="s">
        <v>66</v>
      </c>
      <c r="AZ129" s="80" t="str">
        <f>REPLACE(INDEX(GroupVertices[Group],MATCH(Vertices[[#This Row],[Vertex]],GroupVertices[Vertex],0)),1,1,"")</f>
        <v>1</v>
      </c>
      <c r="BA129" s="2"/>
      <c r="BB129" s="3"/>
      <c r="BC129" s="3"/>
      <c r="BD129" s="3"/>
      <c r="BE129" s="3"/>
    </row>
    <row r="130" spans="1:57" ht="15">
      <c r="A130" s="66" t="s">
        <v>329</v>
      </c>
      <c r="B130" s="67"/>
      <c r="C130" s="67"/>
      <c r="D130" s="68">
        <v>163.0603391726797</v>
      </c>
      <c r="E130" s="70"/>
      <c r="F130" s="104" t="s">
        <v>2780</v>
      </c>
      <c r="G130" s="67"/>
      <c r="H130" s="71" t="s">
        <v>329</v>
      </c>
      <c r="I130" s="72"/>
      <c r="J130" s="72"/>
      <c r="K130" s="71" t="s">
        <v>3115</v>
      </c>
      <c r="L130" s="75"/>
      <c r="M130" s="76">
        <v>4225.7177734375</v>
      </c>
      <c r="N130" s="76">
        <v>7931.83349609375</v>
      </c>
      <c r="O130" s="77"/>
      <c r="P130" s="78"/>
      <c r="Q130" s="78"/>
      <c r="R130" s="88"/>
      <c r="S130" s="88"/>
      <c r="T130" s="88"/>
      <c r="U130" s="88"/>
      <c r="V130" s="50"/>
      <c r="W130" s="50"/>
      <c r="X130" s="50"/>
      <c r="Y130" s="50"/>
      <c r="Z130" s="49"/>
      <c r="AA130" s="73">
        <v>130</v>
      </c>
      <c r="AB130" s="73"/>
      <c r="AC130" s="74"/>
      <c r="AD130" s="80" t="s">
        <v>2084</v>
      </c>
      <c r="AE130" s="80">
        <v>704</v>
      </c>
      <c r="AF130" s="80">
        <v>763</v>
      </c>
      <c r="AG130" s="80">
        <v>9409</v>
      </c>
      <c r="AH130" s="80">
        <v>3087</v>
      </c>
      <c r="AI130" s="80"/>
      <c r="AJ130" s="80" t="s">
        <v>2258</v>
      </c>
      <c r="AK130" s="80"/>
      <c r="AL130" s="84" t="s">
        <v>2518</v>
      </c>
      <c r="AM130" s="80"/>
      <c r="AN130" s="82">
        <v>42005.6547337963</v>
      </c>
      <c r="AO130" s="84" t="s">
        <v>2671</v>
      </c>
      <c r="AP130" s="80" t="b">
        <v>1</v>
      </c>
      <c r="AQ130" s="80" t="b">
        <v>0</v>
      </c>
      <c r="AR130" s="80" t="b">
        <v>0</v>
      </c>
      <c r="AS130" s="80"/>
      <c r="AT130" s="80">
        <v>58</v>
      </c>
      <c r="AU130" s="84" t="s">
        <v>2725</v>
      </c>
      <c r="AV130" s="80" t="b">
        <v>0</v>
      </c>
      <c r="AW130" s="80" t="s">
        <v>2803</v>
      </c>
      <c r="AX130" s="84" t="s">
        <v>2931</v>
      </c>
      <c r="AY130" s="80" t="s">
        <v>66</v>
      </c>
      <c r="AZ130" s="80" t="str">
        <f>REPLACE(INDEX(GroupVertices[Group],MATCH(Vertices[[#This Row],[Vertex]],GroupVertices[Vertex],0)),1,1,"")</f>
        <v>1</v>
      </c>
      <c r="BA130" s="2"/>
      <c r="BB130" s="3"/>
      <c r="BC130" s="3"/>
      <c r="BD130" s="3"/>
      <c r="BE130" s="3"/>
    </row>
    <row r="131" spans="1:57" ht="15">
      <c r="A131" s="66" t="s">
        <v>292</v>
      </c>
      <c r="B131" s="67"/>
      <c r="C131" s="67"/>
      <c r="D131" s="68">
        <v>162.95151488916784</v>
      </c>
      <c r="E131" s="70"/>
      <c r="F131" s="104" t="s">
        <v>963</v>
      </c>
      <c r="G131" s="67"/>
      <c r="H131" s="71" t="s">
        <v>292</v>
      </c>
      <c r="I131" s="72"/>
      <c r="J131" s="72"/>
      <c r="K131" s="71" t="s">
        <v>3116</v>
      </c>
      <c r="L131" s="75"/>
      <c r="M131" s="76">
        <v>4357.77734375</v>
      </c>
      <c r="N131" s="76">
        <v>7645.1640625</v>
      </c>
      <c r="O131" s="77"/>
      <c r="P131" s="78"/>
      <c r="Q131" s="78"/>
      <c r="R131" s="88"/>
      <c r="S131" s="88"/>
      <c r="T131" s="88"/>
      <c r="U131" s="88"/>
      <c r="V131" s="50"/>
      <c r="W131" s="50"/>
      <c r="X131" s="50"/>
      <c r="Y131" s="50"/>
      <c r="Z131" s="49"/>
      <c r="AA131" s="73">
        <v>131</v>
      </c>
      <c r="AB131" s="73"/>
      <c r="AC131" s="74"/>
      <c r="AD131" s="80" t="s">
        <v>2085</v>
      </c>
      <c r="AE131" s="80">
        <v>2301</v>
      </c>
      <c r="AF131" s="80">
        <v>685</v>
      </c>
      <c r="AG131" s="80">
        <v>2521</v>
      </c>
      <c r="AH131" s="80">
        <v>2807</v>
      </c>
      <c r="AI131" s="80"/>
      <c r="AJ131" s="80" t="s">
        <v>2259</v>
      </c>
      <c r="AK131" s="80" t="s">
        <v>2401</v>
      </c>
      <c r="AL131" s="84" t="s">
        <v>2519</v>
      </c>
      <c r="AM131" s="80"/>
      <c r="AN131" s="82">
        <v>40779.71467592593</v>
      </c>
      <c r="AO131" s="84" t="s">
        <v>2672</v>
      </c>
      <c r="AP131" s="80" t="b">
        <v>0</v>
      </c>
      <c r="AQ131" s="80" t="b">
        <v>0</v>
      </c>
      <c r="AR131" s="80" t="b">
        <v>1</v>
      </c>
      <c r="AS131" s="80"/>
      <c r="AT131" s="80">
        <v>19</v>
      </c>
      <c r="AU131" s="84" t="s">
        <v>2725</v>
      </c>
      <c r="AV131" s="80" t="b">
        <v>0</v>
      </c>
      <c r="AW131" s="80" t="s">
        <v>2803</v>
      </c>
      <c r="AX131" s="84" t="s">
        <v>2932</v>
      </c>
      <c r="AY131" s="80" t="s">
        <v>66</v>
      </c>
      <c r="AZ131" s="80" t="str">
        <f>REPLACE(INDEX(GroupVertices[Group],MATCH(Vertices[[#This Row],[Vertex]],GroupVertices[Vertex],0)),1,1,"")</f>
        <v>1</v>
      </c>
      <c r="BA131" s="2"/>
      <c r="BB131" s="3"/>
      <c r="BC131" s="3"/>
      <c r="BD131" s="3"/>
      <c r="BE131" s="3"/>
    </row>
    <row r="132" spans="1:57" ht="15">
      <c r="A132" s="66" t="s">
        <v>293</v>
      </c>
      <c r="B132" s="67"/>
      <c r="C132" s="67"/>
      <c r="D132" s="68">
        <v>162.15626050965807</v>
      </c>
      <c r="E132" s="70"/>
      <c r="F132" s="104" t="s">
        <v>964</v>
      </c>
      <c r="G132" s="67"/>
      <c r="H132" s="71" t="s">
        <v>293</v>
      </c>
      <c r="I132" s="72"/>
      <c r="J132" s="72"/>
      <c r="K132" s="71" t="s">
        <v>3117</v>
      </c>
      <c r="L132" s="75"/>
      <c r="M132" s="76">
        <v>7071.80322265625</v>
      </c>
      <c r="N132" s="76">
        <v>8540.361328125</v>
      </c>
      <c r="O132" s="77"/>
      <c r="P132" s="78"/>
      <c r="Q132" s="78"/>
      <c r="R132" s="88"/>
      <c r="S132" s="88"/>
      <c r="T132" s="88"/>
      <c r="U132" s="88"/>
      <c r="V132" s="50"/>
      <c r="W132" s="50"/>
      <c r="X132" s="50"/>
      <c r="Y132" s="50"/>
      <c r="Z132" s="49"/>
      <c r="AA132" s="73">
        <v>132</v>
      </c>
      <c r="AB132" s="73"/>
      <c r="AC132" s="74"/>
      <c r="AD132" s="80" t="s">
        <v>2086</v>
      </c>
      <c r="AE132" s="80">
        <v>317</v>
      </c>
      <c r="AF132" s="80">
        <v>115</v>
      </c>
      <c r="AG132" s="80">
        <v>949</v>
      </c>
      <c r="AH132" s="80">
        <v>36</v>
      </c>
      <c r="AI132" s="80"/>
      <c r="AJ132" s="80"/>
      <c r="AK132" s="80" t="s">
        <v>2402</v>
      </c>
      <c r="AL132" s="84" t="s">
        <v>2520</v>
      </c>
      <c r="AM132" s="80"/>
      <c r="AN132" s="82">
        <v>40451.8862037037</v>
      </c>
      <c r="AO132" s="84" t="s">
        <v>2673</v>
      </c>
      <c r="AP132" s="80" t="b">
        <v>1</v>
      </c>
      <c r="AQ132" s="80" t="b">
        <v>0</v>
      </c>
      <c r="AR132" s="80" t="b">
        <v>1</v>
      </c>
      <c r="AS132" s="80"/>
      <c r="AT132" s="80">
        <v>2</v>
      </c>
      <c r="AU132" s="84" t="s">
        <v>2725</v>
      </c>
      <c r="AV132" s="80" t="b">
        <v>0</v>
      </c>
      <c r="AW132" s="80" t="s">
        <v>2803</v>
      </c>
      <c r="AX132" s="84" t="s">
        <v>2933</v>
      </c>
      <c r="AY132" s="80" t="s">
        <v>66</v>
      </c>
      <c r="AZ132" s="80" t="str">
        <f>REPLACE(INDEX(GroupVertices[Group],MATCH(Vertices[[#This Row],[Vertex]],GroupVertices[Vertex],0)),1,1,"")</f>
        <v>3</v>
      </c>
      <c r="BA132" s="2"/>
      <c r="BB132" s="3"/>
      <c r="BC132" s="3"/>
      <c r="BD132" s="3"/>
      <c r="BE132" s="3"/>
    </row>
    <row r="133" spans="1:57" ht="15">
      <c r="A133" s="66" t="s">
        <v>294</v>
      </c>
      <c r="B133" s="67"/>
      <c r="C133" s="67"/>
      <c r="D133" s="68">
        <v>162.0920820860485</v>
      </c>
      <c r="E133" s="70"/>
      <c r="F133" s="104" t="s">
        <v>965</v>
      </c>
      <c r="G133" s="67"/>
      <c r="H133" s="71" t="s">
        <v>294</v>
      </c>
      <c r="I133" s="72"/>
      <c r="J133" s="72"/>
      <c r="K133" s="71" t="s">
        <v>3118</v>
      </c>
      <c r="L133" s="75"/>
      <c r="M133" s="76">
        <v>5907.51025390625</v>
      </c>
      <c r="N133" s="76">
        <v>1320.9796142578125</v>
      </c>
      <c r="O133" s="77"/>
      <c r="P133" s="78"/>
      <c r="Q133" s="78"/>
      <c r="R133" s="88"/>
      <c r="S133" s="88"/>
      <c r="T133" s="88"/>
      <c r="U133" s="88"/>
      <c r="V133" s="50"/>
      <c r="W133" s="50"/>
      <c r="X133" s="50"/>
      <c r="Y133" s="50"/>
      <c r="Z133" s="49"/>
      <c r="AA133" s="73">
        <v>133</v>
      </c>
      <c r="AB133" s="73"/>
      <c r="AC133" s="74"/>
      <c r="AD133" s="80" t="s">
        <v>2065</v>
      </c>
      <c r="AE133" s="80">
        <v>132</v>
      </c>
      <c r="AF133" s="80">
        <v>69</v>
      </c>
      <c r="AG133" s="80">
        <v>192</v>
      </c>
      <c r="AH133" s="80">
        <v>128</v>
      </c>
      <c r="AI133" s="80"/>
      <c r="AJ133" s="80" t="s">
        <v>2260</v>
      </c>
      <c r="AK133" s="80" t="s">
        <v>2403</v>
      </c>
      <c r="AL133" s="84" t="s">
        <v>2521</v>
      </c>
      <c r="AM133" s="80"/>
      <c r="AN133" s="82">
        <v>40217.42017361111</v>
      </c>
      <c r="AO133" s="84" t="s">
        <v>2674</v>
      </c>
      <c r="AP133" s="80" t="b">
        <v>1</v>
      </c>
      <c r="AQ133" s="80" t="b">
        <v>0</v>
      </c>
      <c r="AR133" s="80" t="b">
        <v>0</v>
      </c>
      <c r="AS133" s="80"/>
      <c r="AT133" s="80">
        <v>0</v>
      </c>
      <c r="AU133" s="84" t="s">
        <v>2725</v>
      </c>
      <c r="AV133" s="80" t="b">
        <v>0</v>
      </c>
      <c r="AW133" s="80" t="s">
        <v>2803</v>
      </c>
      <c r="AX133" s="84" t="s">
        <v>2934</v>
      </c>
      <c r="AY133" s="80" t="s">
        <v>66</v>
      </c>
      <c r="AZ133" s="80" t="str">
        <f>REPLACE(INDEX(GroupVertices[Group],MATCH(Vertices[[#This Row],[Vertex]],GroupVertices[Vertex],0)),1,1,"")</f>
        <v>6</v>
      </c>
      <c r="BA133" s="2"/>
      <c r="BB133" s="3"/>
      <c r="BC133" s="3"/>
      <c r="BD133" s="3"/>
      <c r="BE133" s="3"/>
    </row>
    <row r="134" spans="1:57" ht="15">
      <c r="A134" s="66" t="s">
        <v>376</v>
      </c>
      <c r="B134" s="67"/>
      <c r="C134" s="67"/>
      <c r="D134" s="68">
        <v>1000</v>
      </c>
      <c r="E134" s="70"/>
      <c r="F134" s="104" t="s">
        <v>2781</v>
      </c>
      <c r="G134" s="67"/>
      <c r="H134" s="71" t="s">
        <v>376</v>
      </c>
      <c r="I134" s="72"/>
      <c r="J134" s="72"/>
      <c r="K134" s="71" t="s">
        <v>3119</v>
      </c>
      <c r="L134" s="75"/>
      <c r="M134" s="76">
        <v>6451.2587890625</v>
      </c>
      <c r="N134" s="76">
        <v>427.5501403808594</v>
      </c>
      <c r="O134" s="77"/>
      <c r="P134" s="78"/>
      <c r="Q134" s="78"/>
      <c r="R134" s="88"/>
      <c r="S134" s="88"/>
      <c r="T134" s="88"/>
      <c r="U134" s="88"/>
      <c r="V134" s="50"/>
      <c r="W134" s="50"/>
      <c r="X134" s="50"/>
      <c r="Y134" s="50"/>
      <c r="Z134" s="49"/>
      <c r="AA134" s="73">
        <v>134</v>
      </c>
      <c r="AB134" s="73"/>
      <c r="AC134" s="74"/>
      <c r="AD134" s="80" t="s">
        <v>2087</v>
      </c>
      <c r="AE134" s="80">
        <v>431</v>
      </c>
      <c r="AF134" s="80">
        <v>8125813</v>
      </c>
      <c r="AG134" s="80">
        <v>336382</v>
      </c>
      <c r="AH134" s="80">
        <v>16620</v>
      </c>
      <c r="AI134" s="80"/>
      <c r="AJ134" s="80" t="s">
        <v>2261</v>
      </c>
      <c r="AK134" s="80" t="s">
        <v>1908</v>
      </c>
      <c r="AL134" s="84" t="s">
        <v>2522</v>
      </c>
      <c r="AM134" s="80"/>
      <c r="AN134" s="82">
        <v>39959.47986111111</v>
      </c>
      <c r="AO134" s="84" t="s">
        <v>2675</v>
      </c>
      <c r="AP134" s="80" t="b">
        <v>0</v>
      </c>
      <c r="AQ134" s="80" t="b">
        <v>0</v>
      </c>
      <c r="AR134" s="80" t="b">
        <v>1</v>
      </c>
      <c r="AS134" s="80"/>
      <c r="AT134" s="80">
        <v>3112</v>
      </c>
      <c r="AU134" s="84" t="s">
        <v>2738</v>
      </c>
      <c r="AV134" s="80" t="b">
        <v>1</v>
      </c>
      <c r="AW134" s="80" t="s">
        <v>2803</v>
      </c>
      <c r="AX134" s="84" t="s">
        <v>2935</v>
      </c>
      <c r="AY134" s="80" t="s">
        <v>65</v>
      </c>
      <c r="AZ134" s="80" t="str">
        <f>REPLACE(INDEX(GroupVertices[Group],MATCH(Vertices[[#This Row],[Vertex]],GroupVertices[Vertex],0)),1,1,"")</f>
        <v>6</v>
      </c>
      <c r="BA134" s="2"/>
      <c r="BB134" s="3"/>
      <c r="BC134" s="3"/>
      <c r="BD134" s="3"/>
      <c r="BE134" s="3"/>
    </row>
    <row r="135" spans="1:57" ht="15">
      <c r="A135" s="66" t="s">
        <v>295</v>
      </c>
      <c r="B135" s="67"/>
      <c r="C135" s="67"/>
      <c r="D135" s="68">
        <v>182.94588420979025</v>
      </c>
      <c r="E135" s="70"/>
      <c r="F135" s="104" t="s">
        <v>966</v>
      </c>
      <c r="G135" s="67"/>
      <c r="H135" s="71" t="s">
        <v>295</v>
      </c>
      <c r="I135" s="72"/>
      <c r="J135" s="72"/>
      <c r="K135" s="71" t="s">
        <v>3120</v>
      </c>
      <c r="L135" s="75"/>
      <c r="M135" s="76">
        <v>5244.88818359375</v>
      </c>
      <c r="N135" s="76">
        <v>1342.237060546875</v>
      </c>
      <c r="O135" s="77"/>
      <c r="P135" s="78"/>
      <c r="Q135" s="78"/>
      <c r="R135" s="88"/>
      <c r="S135" s="88"/>
      <c r="T135" s="88"/>
      <c r="U135" s="88"/>
      <c r="V135" s="50"/>
      <c r="W135" s="50"/>
      <c r="X135" s="50"/>
      <c r="Y135" s="50"/>
      <c r="Z135" s="49"/>
      <c r="AA135" s="73">
        <v>135</v>
      </c>
      <c r="AB135" s="73"/>
      <c r="AC135" s="74"/>
      <c r="AD135" s="80" t="s">
        <v>2088</v>
      </c>
      <c r="AE135" s="80">
        <v>30</v>
      </c>
      <c r="AF135" s="80">
        <v>15016</v>
      </c>
      <c r="AG135" s="80">
        <v>16559</v>
      </c>
      <c r="AH135" s="80">
        <v>198</v>
      </c>
      <c r="AI135" s="80"/>
      <c r="AJ135" s="80"/>
      <c r="AK135" s="80"/>
      <c r="AL135" s="80"/>
      <c r="AM135" s="80"/>
      <c r="AN135" s="82">
        <v>42223.48069444444</v>
      </c>
      <c r="AO135" s="80"/>
      <c r="AP135" s="80" t="b">
        <v>1</v>
      </c>
      <c r="AQ135" s="80" t="b">
        <v>0</v>
      </c>
      <c r="AR135" s="80" t="b">
        <v>1</v>
      </c>
      <c r="AS135" s="80"/>
      <c r="AT135" s="80">
        <v>14</v>
      </c>
      <c r="AU135" s="84" t="s">
        <v>2725</v>
      </c>
      <c r="AV135" s="80" t="b">
        <v>0</v>
      </c>
      <c r="AW135" s="80" t="s">
        <v>2803</v>
      </c>
      <c r="AX135" s="84" t="s">
        <v>2936</v>
      </c>
      <c r="AY135" s="80" t="s">
        <v>66</v>
      </c>
      <c r="AZ135" s="80" t="str">
        <f>REPLACE(INDEX(GroupVertices[Group],MATCH(Vertices[[#This Row],[Vertex]],GroupVertices[Vertex],0)),1,1,"")</f>
        <v>6</v>
      </c>
      <c r="BA135" s="2"/>
      <c r="BB135" s="3"/>
      <c r="BC135" s="3"/>
      <c r="BD135" s="3"/>
      <c r="BE135" s="3"/>
    </row>
    <row r="136" spans="1:57" ht="15">
      <c r="A136" s="66" t="s">
        <v>377</v>
      </c>
      <c r="B136" s="67"/>
      <c r="C136" s="67"/>
      <c r="D136" s="68">
        <v>180.4917570982855</v>
      </c>
      <c r="E136" s="70"/>
      <c r="F136" s="104" t="s">
        <v>2782</v>
      </c>
      <c r="G136" s="67"/>
      <c r="H136" s="71" t="s">
        <v>377</v>
      </c>
      <c r="I136" s="72"/>
      <c r="J136" s="72"/>
      <c r="K136" s="71" t="s">
        <v>3121</v>
      </c>
      <c r="L136" s="75"/>
      <c r="M136" s="76">
        <v>5342.80419921875</v>
      </c>
      <c r="N136" s="76">
        <v>2226.283935546875</v>
      </c>
      <c r="O136" s="77"/>
      <c r="P136" s="78"/>
      <c r="Q136" s="78"/>
      <c r="R136" s="88"/>
      <c r="S136" s="88"/>
      <c r="T136" s="88"/>
      <c r="U136" s="88"/>
      <c r="V136" s="50"/>
      <c r="W136" s="50"/>
      <c r="X136" s="50"/>
      <c r="Y136" s="50"/>
      <c r="Z136" s="49"/>
      <c r="AA136" s="73">
        <v>136</v>
      </c>
      <c r="AB136" s="73"/>
      <c r="AC136" s="74"/>
      <c r="AD136" s="80" t="s">
        <v>2089</v>
      </c>
      <c r="AE136" s="80">
        <v>74</v>
      </c>
      <c r="AF136" s="80">
        <v>13257</v>
      </c>
      <c r="AG136" s="80">
        <v>6964</v>
      </c>
      <c r="AH136" s="80">
        <v>217</v>
      </c>
      <c r="AI136" s="80"/>
      <c r="AJ136" s="80"/>
      <c r="AK136" s="80" t="s">
        <v>2404</v>
      </c>
      <c r="AL136" s="80"/>
      <c r="AM136" s="80"/>
      <c r="AN136" s="82">
        <v>42219.30025462963</v>
      </c>
      <c r="AO136" s="84" t="s">
        <v>2676</v>
      </c>
      <c r="AP136" s="80" t="b">
        <v>1</v>
      </c>
      <c r="AQ136" s="80" t="b">
        <v>0</v>
      </c>
      <c r="AR136" s="80" t="b">
        <v>1</v>
      </c>
      <c r="AS136" s="80"/>
      <c r="AT136" s="80">
        <v>16</v>
      </c>
      <c r="AU136" s="84" t="s">
        <v>2725</v>
      </c>
      <c r="AV136" s="80" t="b">
        <v>0</v>
      </c>
      <c r="AW136" s="80" t="s">
        <v>2803</v>
      </c>
      <c r="AX136" s="84" t="s">
        <v>2937</v>
      </c>
      <c r="AY136" s="80" t="s">
        <v>65</v>
      </c>
      <c r="AZ136" s="80" t="str">
        <f>REPLACE(INDEX(GroupVertices[Group],MATCH(Vertices[[#This Row],[Vertex]],GroupVertices[Vertex],0)),1,1,"")</f>
        <v>6</v>
      </c>
      <c r="BA136" s="2"/>
      <c r="BB136" s="3"/>
      <c r="BC136" s="3"/>
      <c r="BD136" s="3"/>
      <c r="BE136" s="3"/>
    </row>
    <row r="137" spans="1:57" ht="15">
      <c r="A137" s="66" t="s">
        <v>378</v>
      </c>
      <c r="B137" s="67"/>
      <c r="C137" s="67"/>
      <c r="D137" s="68">
        <v>1000</v>
      </c>
      <c r="E137" s="70"/>
      <c r="F137" s="104" t="s">
        <v>2783</v>
      </c>
      <c r="G137" s="67"/>
      <c r="H137" s="71" t="s">
        <v>378</v>
      </c>
      <c r="I137" s="72"/>
      <c r="J137" s="72"/>
      <c r="K137" s="71" t="s">
        <v>3122</v>
      </c>
      <c r="L137" s="75"/>
      <c r="M137" s="76">
        <v>6176.77587890625</v>
      </c>
      <c r="N137" s="76">
        <v>2482.104736328125</v>
      </c>
      <c r="O137" s="77"/>
      <c r="P137" s="78"/>
      <c r="Q137" s="78"/>
      <c r="R137" s="88"/>
      <c r="S137" s="88"/>
      <c r="T137" s="88"/>
      <c r="U137" s="88"/>
      <c r="V137" s="50"/>
      <c r="W137" s="50"/>
      <c r="X137" s="50"/>
      <c r="Y137" s="50"/>
      <c r="Z137" s="49"/>
      <c r="AA137" s="73">
        <v>137</v>
      </c>
      <c r="AB137" s="73"/>
      <c r="AC137" s="74"/>
      <c r="AD137" s="80" t="s">
        <v>2090</v>
      </c>
      <c r="AE137" s="80">
        <v>164</v>
      </c>
      <c r="AF137" s="80">
        <v>3573816</v>
      </c>
      <c r="AG137" s="80">
        <v>666410</v>
      </c>
      <c r="AH137" s="80">
        <v>1530</v>
      </c>
      <c r="AI137" s="80"/>
      <c r="AJ137" s="80" t="s">
        <v>2262</v>
      </c>
      <c r="AK137" s="80"/>
      <c r="AL137" s="84" t="s">
        <v>2523</v>
      </c>
      <c r="AM137" s="80"/>
      <c r="AN137" s="82">
        <v>41824.2791087963</v>
      </c>
      <c r="AO137" s="84" t="s">
        <v>2677</v>
      </c>
      <c r="AP137" s="80" t="b">
        <v>1</v>
      </c>
      <c r="AQ137" s="80" t="b">
        <v>0</v>
      </c>
      <c r="AR137" s="80" t="b">
        <v>1</v>
      </c>
      <c r="AS137" s="80" t="s">
        <v>1864</v>
      </c>
      <c r="AT137" s="80">
        <v>1782</v>
      </c>
      <c r="AU137" s="84" t="s">
        <v>2725</v>
      </c>
      <c r="AV137" s="80" t="b">
        <v>1</v>
      </c>
      <c r="AW137" s="80" t="s">
        <v>2803</v>
      </c>
      <c r="AX137" s="84" t="s">
        <v>2938</v>
      </c>
      <c r="AY137" s="80" t="s">
        <v>65</v>
      </c>
      <c r="AZ137" s="80" t="str">
        <f>REPLACE(INDEX(GroupVertices[Group],MATCH(Vertices[[#This Row],[Vertex]],GroupVertices[Vertex],0)),1,1,"")</f>
        <v>6</v>
      </c>
      <c r="BA137" s="2"/>
      <c r="BB137" s="3"/>
      <c r="BC137" s="3"/>
      <c r="BD137" s="3"/>
      <c r="BE137" s="3"/>
    </row>
    <row r="138" spans="1:57" ht="15">
      <c r="A138" s="66" t="s">
        <v>296</v>
      </c>
      <c r="B138" s="67"/>
      <c r="C138" s="67"/>
      <c r="D138" s="68">
        <v>277.78345692413734</v>
      </c>
      <c r="E138" s="70"/>
      <c r="F138" s="104" t="s">
        <v>967</v>
      </c>
      <c r="G138" s="67"/>
      <c r="H138" s="71" t="s">
        <v>296</v>
      </c>
      <c r="I138" s="72"/>
      <c r="J138" s="72"/>
      <c r="K138" s="71" t="s">
        <v>3123</v>
      </c>
      <c r="L138" s="75"/>
      <c r="M138" s="76">
        <v>5204.15771484375</v>
      </c>
      <c r="N138" s="76">
        <v>604.787109375</v>
      </c>
      <c r="O138" s="77"/>
      <c r="P138" s="78"/>
      <c r="Q138" s="78"/>
      <c r="R138" s="88"/>
      <c r="S138" s="88"/>
      <c r="T138" s="88"/>
      <c r="U138" s="88"/>
      <c r="V138" s="50"/>
      <c r="W138" s="50"/>
      <c r="X138" s="50"/>
      <c r="Y138" s="50"/>
      <c r="Z138" s="49"/>
      <c r="AA138" s="73">
        <v>138</v>
      </c>
      <c r="AB138" s="73"/>
      <c r="AC138" s="74"/>
      <c r="AD138" s="80" t="s">
        <v>2091</v>
      </c>
      <c r="AE138" s="80">
        <v>113</v>
      </c>
      <c r="AF138" s="80">
        <v>82991</v>
      </c>
      <c r="AG138" s="80">
        <v>533090</v>
      </c>
      <c r="AH138" s="80">
        <v>16</v>
      </c>
      <c r="AI138" s="80"/>
      <c r="AJ138" s="80" t="s">
        <v>2263</v>
      </c>
      <c r="AK138" s="80" t="s">
        <v>2405</v>
      </c>
      <c r="AL138" s="80"/>
      <c r="AM138" s="80"/>
      <c r="AN138" s="82">
        <v>43096.30961805556</v>
      </c>
      <c r="AO138" s="84" t="s">
        <v>2678</v>
      </c>
      <c r="AP138" s="80" t="b">
        <v>1</v>
      </c>
      <c r="AQ138" s="80" t="b">
        <v>0</v>
      </c>
      <c r="AR138" s="80" t="b">
        <v>0</v>
      </c>
      <c r="AS138" s="80"/>
      <c r="AT138" s="80">
        <v>94</v>
      </c>
      <c r="AU138" s="80"/>
      <c r="AV138" s="80" t="b">
        <v>1</v>
      </c>
      <c r="AW138" s="80" t="s">
        <v>2803</v>
      </c>
      <c r="AX138" s="84" t="s">
        <v>2939</v>
      </c>
      <c r="AY138" s="80" t="s">
        <v>66</v>
      </c>
      <c r="AZ138" s="80" t="str">
        <f>REPLACE(INDEX(GroupVertices[Group],MATCH(Vertices[[#This Row],[Vertex]],GroupVertices[Vertex],0)),1,1,"")</f>
        <v>6</v>
      </c>
      <c r="BA138" s="2"/>
      <c r="BB138" s="3"/>
      <c r="BC138" s="3"/>
      <c r="BD138" s="3"/>
      <c r="BE138" s="3"/>
    </row>
    <row r="139" spans="1:57" ht="15">
      <c r="A139" s="66" t="s">
        <v>379</v>
      </c>
      <c r="B139" s="67"/>
      <c r="C139" s="67"/>
      <c r="D139" s="68">
        <v>162.03627476117063</v>
      </c>
      <c r="E139" s="70"/>
      <c r="F139" s="104" t="s">
        <v>935</v>
      </c>
      <c r="G139" s="67"/>
      <c r="H139" s="71" t="s">
        <v>379</v>
      </c>
      <c r="I139" s="72"/>
      <c r="J139" s="72"/>
      <c r="K139" s="71" t="s">
        <v>3124</v>
      </c>
      <c r="L139" s="75"/>
      <c r="M139" s="76">
        <v>5593.37890625</v>
      </c>
      <c r="N139" s="76">
        <v>352.9058837890625</v>
      </c>
      <c r="O139" s="77"/>
      <c r="P139" s="78"/>
      <c r="Q139" s="78"/>
      <c r="R139" s="88"/>
      <c r="S139" s="88"/>
      <c r="T139" s="88"/>
      <c r="U139" s="88"/>
      <c r="V139" s="50"/>
      <c r="W139" s="50"/>
      <c r="X139" s="50"/>
      <c r="Y139" s="50"/>
      <c r="Z139" s="49"/>
      <c r="AA139" s="73">
        <v>139</v>
      </c>
      <c r="AB139" s="73"/>
      <c r="AC139" s="74"/>
      <c r="AD139" s="80" t="s">
        <v>2092</v>
      </c>
      <c r="AE139" s="80">
        <v>0</v>
      </c>
      <c r="AF139" s="80">
        <v>29</v>
      </c>
      <c r="AG139" s="80">
        <v>0</v>
      </c>
      <c r="AH139" s="80">
        <v>0</v>
      </c>
      <c r="AI139" s="80"/>
      <c r="AJ139" s="80"/>
      <c r="AK139" s="80"/>
      <c r="AL139" s="80"/>
      <c r="AM139" s="80"/>
      <c r="AN139" s="82">
        <v>42373.456041666665</v>
      </c>
      <c r="AO139" s="80"/>
      <c r="AP139" s="80" t="b">
        <v>1</v>
      </c>
      <c r="AQ139" s="80" t="b">
        <v>1</v>
      </c>
      <c r="AR139" s="80" t="b">
        <v>0</v>
      </c>
      <c r="AS139" s="80" t="s">
        <v>1864</v>
      </c>
      <c r="AT139" s="80">
        <v>0</v>
      </c>
      <c r="AU139" s="80"/>
      <c r="AV139" s="80" t="b">
        <v>0</v>
      </c>
      <c r="AW139" s="80" t="s">
        <v>2803</v>
      </c>
      <c r="AX139" s="84" t="s">
        <v>2940</v>
      </c>
      <c r="AY139" s="80" t="s">
        <v>65</v>
      </c>
      <c r="AZ139" s="80" t="str">
        <f>REPLACE(INDEX(GroupVertices[Group],MATCH(Vertices[[#This Row],[Vertex]],GroupVertices[Vertex],0)),1,1,"")</f>
        <v>6</v>
      </c>
      <c r="BA139" s="2"/>
      <c r="BB139" s="3"/>
      <c r="BC139" s="3"/>
      <c r="BD139" s="3"/>
      <c r="BE139" s="3"/>
    </row>
    <row r="140" spans="1:57" ht="15">
      <c r="A140" s="66" t="s">
        <v>380</v>
      </c>
      <c r="B140" s="67"/>
      <c r="C140" s="67"/>
      <c r="D140" s="68">
        <v>1000</v>
      </c>
      <c r="E140" s="70"/>
      <c r="F140" s="104" t="s">
        <v>2784</v>
      </c>
      <c r="G140" s="67"/>
      <c r="H140" s="71" t="s">
        <v>380</v>
      </c>
      <c r="I140" s="72"/>
      <c r="J140" s="72"/>
      <c r="K140" s="71" t="s">
        <v>3125</v>
      </c>
      <c r="L140" s="75"/>
      <c r="M140" s="76">
        <v>6666</v>
      </c>
      <c r="N140" s="76">
        <v>1527.430908203125</v>
      </c>
      <c r="O140" s="77"/>
      <c r="P140" s="78"/>
      <c r="Q140" s="78"/>
      <c r="R140" s="88"/>
      <c r="S140" s="88"/>
      <c r="T140" s="88"/>
      <c r="U140" s="88"/>
      <c r="V140" s="50"/>
      <c r="W140" s="50"/>
      <c r="X140" s="50"/>
      <c r="Y140" s="50"/>
      <c r="Z140" s="49"/>
      <c r="AA140" s="73">
        <v>140</v>
      </c>
      <c r="AB140" s="73"/>
      <c r="AC140" s="74"/>
      <c r="AD140" s="80" t="s">
        <v>2093</v>
      </c>
      <c r="AE140" s="80">
        <v>454</v>
      </c>
      <c r="AF140" s="80">
        <v>3754326</v>
      </c>
      <c r="AG140" s="80">
        <v>18419</v>
      </c>
      <c r="AH140" s="80">
        <v>28241</v>
      </c>
      <c r="AI140" s="80"/>
      <c r="AJ140" s="80" t="s">
        <v>2264</v>
      </c>
      <c r="AK140" s="80"/>
      <c r="AL140" s="80"/>
      <c r="AM140" s="80"/>
      <c r="AN140" s="82">
        <v>40385.671435185184</v>
      </c>
      <c r="AO140" s="84" t="s">
        <v>2679</v>
      </c>
      <c r="AP140" s="80" t="b">
        <v>0</v>
      </c>
      <c r="AQ140" s="80" t="b">
        <v>0</v>
      </c>
      <c r="AR140" s="80" t="b">
        <v>1</v>
      </c>
      <c r="AS140" s="80" t="s">
        <v>1864</v>
      </c>
      <c r="AT140" s="80">
        <v>6089</v>
      </c>
      <c r="AU140" s="84" t="s">
        <v>2725</v>
      </c>
      <c r="AV140" s="80" t="b">
        <v>1</v>
      </c>
      <c r="AW140" s="80" t="s">
        <v>2803</v>
      </c>
      <c r="AX140" s="84" t="s">
        <v>2941</v>
      </c>
      <c r="AY140" s="80" t="s">
        <v>65</v>
      </c>
      <c r="AZ140" s="80" t="str">
        <f>REPLACE(INDEX(GroupVertices[Group],MATCH(Vertices[[#This Row],[Vertex]],GroupVertices[Vertex],0)),1,1,"")</f>
        <v>6</v>
      </c>
      <c r="BA140" s="2"/>
      <c r="BB140" s="3"/>
      <c r="BC140" s="3"/>
      <c r="BD140" s="3"/>
      <c r="BE140" s="3"/>
    </row>
    <row r="141" spans="1:57" ht="15">
      <c r="A141" s="66" t="s">
        <v>297</v>
      </c>
      <c r="B141" s="67"/>
      <c r="C141" s="67"/>
      <c r="D141" s="68">
        <v>162.54412141755932</v>
      </c>
      <c r="E141" s="70"/>
      <c r="F141" s="104" t="s">
        <v>968</v>
      </c>
      <c r="G141" s="67"/>
      <c r="H141" s="71" t="s">
        <v>297</v>
      </c>
      <c r="I141" s="72"/>
      <c r="J141" s="72"/>
      <c r="K141" s="71" t="s">
        <v>3126</v>
      </c>
      <c r="L141" s="75"/>
      <c r="M141" s="76">
        <v>3512.944091796875</v>
      </c>
      <c r="N141" s="76">
        <v>1837.451904296875</v>
      </c>
      <c r="O141" s="77"/>
      <c r="P141" s="78"/>
      <c r="Q141" s="78"/>
      <c r="R141" s="88"/>
      <c r="S141" s="88"/>
      <c r="T141" s="88"/>
      <c r="U141" s="88"/>
      <c r="V141" s="50"/>
      <c r="W141" s="50"/>
      <c r="X141" s="50"/>
      <c r="Y141" s="50"/>
      <c r="Z141" s="49"/>
      <c r="AA141" s="73">
        <v>141</v>
      </c>
      <c r="AB141" s="73"/>
      <c r="AC141" s="74"/>
      <c r="AD141" s="80" t="s">
        <v>2094</v>
      </c>
      <c r="AE141" s="80">
        <v>204</v>
      </c>
      <c r="AF141" s="80">
        <v>393</v>
      </c>
      <c r="AG141" s="80">
        <v>368</v>
      </c>
      <c r="AH141" s="80">
        <v>116</v>
      </c>
      <c r="AI141" s="80"/>
      <c r="AJ141" s="80" t="s">
        <v>2265</v>
      </c>
      <c r="AK141" s="80"/>
      <c r="AL141" s="80"/>
      <c r="AM141" s="80"/>
      <c r="AN141" s="82">
        <v>43086.75263888889</v>
      </c>
      <c r="AO141" s="84" t="s">
        <v>2680</v>
      </c>
      <c r="AP141" s="80" t="b">
        <v>1</v>
      </c>
      <c r="AQ141" s="80" t="b">
        <v>0</v>
      </c>
      <c r="AR141" s="80" t="b">
        <v>0</v>
      </c>
      <c r="AS141" s="80"/>
      <c r="AT141" s="80">
        <v>3</v>
      </c>
      <c r="AU141" s="80"/>
      <c r="AV141" s="80" t="b">
        <v>0</v>
      </c>
      <c r="AW141" s="80" t="s">
        <v>2803</v>
      </c>
      <c r="AX141" s="84" t="s">
        <v>2942</v>
      </c>
      <c r="AY141" s="80" t="s">
        <v>66</v>
      </c>
      <c r="AZ141" s="80" t="str">
        <f>REPLACE(INDEX(GroupVertices[Group],MATCH(Vertices[[#This Row],[Vertex]],GroupVertices[Vertex],0)),1,1,"")</f>
        <v>2</v>
      </c>
      <c r="BA141" s="2"/>
      <c r="BB141" s="3"/>
      <c r="BC141" s="3"/>
      <c r="BD141" s="3"/>
      <c r="BE141" s="3"/>
    </row>
    <row r="142" spans="1:57" ht="15">
      <c r="A142" s="66" t="s">
        <v>298</v>
      </c>
      <c r="B142" s="67"/>
      <c r="C142" s="67"/>
      <c r="D142" s="68">
        <v>162.02790366243894</v>
      </c>
      <c r="E142" s="70"/>
      <c r="F142" s="104" t="s">
        <v>969</v>
      </c>
      <c r="G142" s="67"/>
      <c r="H142" s="71" t="s">
        <v>298</v>
      </c>
      <c r="I142" s="72"/>
      <c r="J142" s="72"/>
      <c r="K142" s="71" t="s">
        <v>3127</v>
      </c>
      <c r="L142" s="75"/>
      <c r="M142" s="76">
        <v>9165.75</v>
      </c>
      <c r="N142" s="76">
        <v>670.5211791992188</v>
      </c>
      <c r="O142" s="77"/>
      <c r="P142" s="78"/>
      <c r="Q142" s="78"/>
      <c r="R142" s="88"/>
      <c r="S142" s="88"/>
      <c r="T142" s="88"/>
      <c r="U142" s="88"/>
      <c r="V142" s="50"/>
      <c r="W142" s="50"/>
      <c r="X142" s="50"/>
      <c r="Y142" s="50"/>
      <c r="Z142" s="49"/>
      <c r="AA142" s="73">
        <v>142</v>
      </c>
      <c r="AB142" s="73"/>
      <c r="AC142" s="74"/>
      <c r="AD142" s="80" t="s">
        <v>2065</v>
      </c>
      <c r="AE142" s="80">
        <v>496</v>
      </c>
      <c r="AF142" s="80">
        <v>23</v>
      </c>
      <c r="AG142" s="80">
        <v>129</v>
      </c>
      <c r="AH142" s="80">
        <v>85</v>
      </c>
      <c r="AI142" s="80"/>
      <c r="AJ142" s="80" t="s">
        <v>2266</v>
      </c>
      <c r="AK142" s="80" t="s">
        <v>2406</v>
      </c>
      <c r="AL142" s="80"/>
      <c r="AM142" s="80"/>
      <c r="AN142" s="82">
        <v>42519.77190972222</v>
      </c>
      <c r="AO142" s="84" t="s">
        <v>2681</v>
      </c>
      <c r="AP142" s="80" t="b">
        <v>0</v>
      </c>
      <c r="AQ142" s="80" t="b">
        <v>0</v>
      </c>
      <c r="AR142" s="80" t="b">
        <v>1</v>
      </c>
      <c r="AS142" s="80"/>
      <c r="AT142" s="80">
        <v>1</v>
      </c>
      <c r="AU142" s="84" t="s">
        <v>2725</v>
      </c>
      <c r="AV142" s="80" t="b">
        <v>0</v>
      </c>
      <c r="AW142" s="80" t="s">
        <v>2803</v>
      </c>
      <c r="AX142" s="84" t="s">
        <v>2943</v>
      </c>
      <c r="AY142" s="80" t="s">
        <v>66</v>
      </c>
      <c r="AZ142" s="80" t="str">
        <f>REPLACE(INDEX(GroupVertices[Group],MATCH(Vertices[[#This Row],[Vertex]],GroupVertices[Vertex],0)),1,1,"")</f>
        <v>14</v>
      </c>
      <c r="BA142" s="2"/>
      <c r="BB142" s="3"/>
      <c r="BC142" s="3"/>
      <c r="BD142" s="3"/>
      <c r="BE142" s="3"/>
    </row>
    <row r="143" spans="1:57" ht="15">
      <c r="A143" s="66" t="s">
        <v>381</v>
      </c>
      <c r="B143" s="67"/>
      <c r="C143" s="67"/>
      <c r="D143" s="68">
        <v>1000</v>
      </c>
      <c r="E143" s="70"/>
      <c r="F143" s="104" t="s">
        <v>2785</v>
      </c>
      <c r="G143" s="67"/>
      <c r="H143" s="71" t="s">
        <v>381</v>
      </c>
      <c r="I143" s="72"/>
      <c r="J143" s="72"/>
      <c r="K143" s="71" t="s">
        <v>3128</v>
      </c>
      <c r="L143" s="75"/>
      <c r="M143" s="76">
        <v>9591.30859375</v>
      </c>
      <c r="N143" s="76">
        <v>670.5211791992188</v>
      </c>
      <c r="O143" s="77"/>
      <c r="P143" s="78"/>
      <c r="Q143" s="78"/>
      <c r="R143" s="88"/>
      <c r="S143" s="88"/>
      <c r="T143" s="88"/>
      <c r="U143" s="88"/>
      <c r="V143" s="50"/>
      <c r="W143" s="50"/>
      <c r="X143" s="50"/>
      <c r="Y143" s="50"/>
      <c r="Z143" s="49"/>
      <c r="AA143" s="73">
        <v>143</v>
      </c>
      <c r="AB143" s="73"/>
      <c r="AC143" s="74"/>
      <c r="AD143" s="80" t="s">
        <v>2095</v>
      </c>
      <c r="AE143" s="80">
        <v>1342</v>
      </c>
      <c r="AF143" s="80">
        <v>13303509</v>
      </c>
      <c r="AG143" s="80">
        <v>56529</v>
      </c>
      <c r="AH143" s="80">
        <v>123436</v>
      </c>
      <c r="AI143" s="80"/>
      <c r="AJ143" s="80" t="s">
        <v>2267</v>
      </c>
      <c r="AK143" s="80" t="s">
        <v>2400</v>
      </c>
      <c r="AL143" s="84" t="s">
        <v>2524</v>
      </c>
      <c r="AM143" s="80"/>
      <c r="AN143" s="82">
        <v>39848.00013888889</v>
      </c>
      <c r="AO143" s="84" t="s">
        <v>2682</v>
      </c>
      <c r="AP143" s="80" t="b">
        <v>0</v>
      </c>
      <c r="AQ143" s="80" t="b">
        <v>0</v>
      </c>
      <c r="AR143" s="80" t="b">
        <v>0</v>
      </c>
      <c r="AS143" s="80" t="s">
        <v>1864</v>
      </c>
      <c r="AT143" s="80">
        <v>29396</v>
      </c>
      <c r="AU143" s="84" t="s">
        <v>2725</v>
      </c>
      <c r="AV143" s="80" t="b">
        <v>1</v>
      </c>
      <c r="AW143" s="80" t="s">
        <v>2803</v>
      </c>
      <c r="AX143" s="84" t="s">
        <v>2944</v>
      </c>
      <c r="AY143" s="80" t="s">
        <v>65</v>
      </c>
      <c r="AZ143" s="80" t="str">
        <f>REPLACE(INDEX(GroupVertices[Group],MATCH(Vertices[[#This Row],[Vertex]],GroupVertices[Vertex],0)),1,1,"")</f>
        <v>14</v>
      </c>
      <c r="BA143" s="2"/>
      <c r="BB143" s="3"/>
      <c r="BC143" s="3"/>
      <c r="BD143" s="3"/>
      <c r="BE143" s="3"/>
    </row>
    <row r="144" spans="1:57" ht="15">
      <c r="A144" s="66" t="s">
        <v>299</v>
      </c>
      <c r="B144" s="67"/>
      <c r="C144" s="67"/>
      <c r="D144" s="68">
        <v>163.58632320965373</v>
      </c>
      <c r="E144" s="70"/>
      <c r="F144" s="104" t="s">
        <v>970</v>
      </c>
      <c r="G144" s="67"/>
      <c r="H144" s="71" t="s">
        <v>299</v>
      </c>
      <c r="I144" s="72"/>
      <c r="J144" s="72"/>
      <c r="K144" s="71" t="s">
        <v>3129</v>
      </c>
      <c r="L144" s="75"/>
      <c r="M144" s="76">
        <v>4723.22265625</v>
      </c>
      <c r="N144" s="76">
        <v>3141.57666015625</v>
      </c>
      <c r="O144" s="77"/>
      <c r="P144" s="78"/>
      <c r="Q144" s="78"/>
      <c r="R144" s="88"/>
      <c r="S144" s="88"/>
      <c r="T144" s="88"/>
      <c r="U144" s="88"/>
      <c r="V144" s="50"/>
      <c r="W144" s="50"/>
      <c r="X144" s="50"/>
      <c r="Y144" s="50"/>
      <c r="Z144" s="49"/>
      <c r="AA144" s="73">
        <v>144</v>
      </c>
      <c r="AB144" s="73"/>
      <c r="AC144" s="74"/>
      <c r="AD144" s="80" t="s">
        <v>2096</v>
      </c>
      <c r="AE144" s="80">
        <v>1912</v>
      </c>
      <c r="AF144" s="80">
        <v>1140</v>
      </c>
      <c r="AG144" s="80">
        <v>69384</v>
      </c>
      <c r="AH144" s="80">
        <v>48452</v>
      </c>
      <c r="AI144" s="80"/>
      <c r="AJ144" s="80" t="s">
        <v>2268</v>
      </c>
      <c r="AK144" s="80" t="s">
        <v>2407</v>
      </c>
      <c r="AL144" s="80"/>
      <c r="AM144" s="80"/>
      <c r="AN144" s="82">
        <v>40620.93592592593</v>
      </c>
      <c r="AO144" s="84" t="s">
        <v>2683</v>
      </c>
      <c r="AP144" s="80" t="b">
        <v>0</v>
      </c>
      <c r="AQ144" s="80" t="b">
        <v>0</v>
      </c>
      <c r="AR144" s="80" t="b">
        <v>0</v>
      </c>
      <c r="AS144" s="80"/>
      <c r="AT144" s="80">
        <v>288</v>
      </c>
      <c r="AU144" s="84" t="s">
        <v>2725</v>
      </c>
      <c r="AV144" s="80" t="b">
        <v>0</v>
      </c>
      <c r="AW144" s="80" t="s">
        <v>2803</v>
      </c>
      <c r="AX144" s="84" t="s">
        <v>2945</v>
      </c>
      <c r="AY144" s="80" t="s">
        <v>66</v>
      </c>
      <c r="AZ144" s="80" t="str">
        <f>REPLACE(INDEX(GroupVertices[Group],MATCH(Vertices[[#This Row],[Vertex]],GroupVertices[Vertex],0)),1,1,"")</f>
        <v>2</v>
      </c>
      <c r="BA144" s="2"/>
      <c r="BB144" s="3"/>
      <c r="BC144" s="3"/>
      <c r="BD144" s="3"/>
      <c r="BE144" s="3"/>
    </row>
    <row r="145" spans="1:57" ht="15">
      <c r="A145" s="66" t="s">
        <v>300</v>
      </c>
      <c r="B145" s="67"/>
      <c r="C145" s="67"/>
      <c r="D145" s="68">
        <v>167.79698587168977</v>
      </c>
      <c r="E145" s="70"/>
      <c r="F145" s="104" t="s">
        <v>971</v>
      </c>
      <c r="G145" s="67"/>
      <c r="H145" s="71" t="s">
        <v>300</v>
      </c>
      <c r="I145" s="72"/>
      <c r="J145" s="72"/>
      <c r="K145" s="71" t="s">
        <v>3130</v>
      </c>
      <c r="L145" s="75"/>
      <c r="M145" s="76">
        <v>2295.6767578125</v>
      </c>
      <c r="N145" s="76">
        <v>6019.66845703125</v>
      </c>
      <c r="O145" s="77"/>
      <c r="P145" s="78"/>
      <c r="Q145" s="78"/>
      <c r="R145" s="88"/>
      <c r="S145" s="88"/>
      <c r="T145" s="88"/>
      <c r="U145" s="88"/>
      <c r="V145" s="50"/>
      <c r="W145" s="50"/>
      <c r="X145" s="50"/>
      <c r="Y145" s="50"/>
      <c r="Z145" s="49"/>
      <c r="AA145" s="73">
        <v>145</v>
      </c>
      <c r="AB145" s="73"/>
      <c r="AC145" s="74"/>
      <c r="AD145" s="80" t="s">
        <v>2097</v>
      </c>
      <c r="AE145" s="80">
        <v>2032</v>
      </c>
      <c r="AF145" s="80">
        <v>4158</v>
      </c>
      <c r="AG145" s="80">
        <v>15920</v>
      </c>
      <c r="AH145" s="80">
        <v>3145</v>
      </c>
      <c r="AI145" s="80"/>
      <c r="AJ145" s="80" t="s">
        <v>2269</v>
      </c>
      <c r="AK145" s="80" t="s">
        <v>2408</v>
      </c>
      <c r="AL145" s="84" t="s">
        <v>2525</v>
      </c>
      <c r="AM145" s="80"/>
      <c r="AN145" s="82">
        <v>40446.13905092593</v>
      </c>
      <c r="AO145" s="84" t="s">
        <v>2684</v>
      </c>
      <c r="AP145" s="80" t="b">
        <v>1</v>
      </c>
      <c r="AQ145" s="80" t="b">
        <v>0</v>
      </c>
      <c r="AR145" s="80" t="b">
        <v>1</v>
      </c>
      <c r="AS145" s="80"/>
      <c r="AT145" s="80">
        <v>133</v>
      </c>
      <c r="AU145" s="84" t="s">
        <v>2725</v>
      </c>
      <c r="AV145" s="80" t="b">
        <v>0</v>
      </c>
      <c r="AW145" s="80" t="s">
        <v>2803</v>
      </c>
      <c r="AX145" s="84" t="s">
        <v>2946</v>
      </c>
      <c r="AY145" s="80" t="s">
        <v>66</v>
      </c>
      <c r="AZ145" s="80" t="str">
        <f>REPLACE(INDEX(GroupVertices[Group],MATCH(Vertices[[#This Row],[Vertex]],GroupVertices[Vertex],0)),1,1,"")</f>
        <v>1</v>
      </c>
      <c r="BA145" s="2"/>
      <c r="BB145" s="3"/>
      <c r="BC145" s="3"/>
      <c r="BD145" s="3"/>
      <c r="BE145" s="3"/>
    </row>
    <row r="146" spans="1:57" ht="15">
      <c r="A146" s="66" t="s">
        <v>301</v>
      </c>
      <c r="B146" s="67"/>
      <c r="C146" s="67"/>
      <c r="D146" s="68">
        <v>165.8590765153054</v>
      </c>
      <c r="E146" s="70"/>
      <c r="F146" s="104" t="s">
        <v>972</v>
      </c>
      <c r="G146" s="67"/>
      <c r="H146" s="71" t="s">
        <v>301</v>
      </c>
      <c r="I146" s="72"/>
      <c r="J146" s="72"/>
      <c r="K146" s="71" t="s">
        <v>3131</v>
      </c>
      <c r="L146" s="75"/>
      <c r="M146" s="76">
        <v>7434.50927734375</v>
      </c>
      <c r="N146" s="76">
        <v>4324.04248046875</v>
      </c>
      <c r="O146" s="77"/>
      <c r="P146" s="78"/>
      <c r="Q146" s="78"/>
      <c r="R146" s="88"/>
      <c r="S146" s="88"/>
      <c r="T146" s="88"/>
      <c r="U146" s="88"/>
      <c r="V146" s="50"/>
      <c r="W146" s="50"/>
      <c r="X146" s="50"/>
      <c r="Y146" s="50"/>
      <c r="Z146" s="49"/>
      <c r="AA146" s="73">
        <v>146</v>
      </c>
      <c r="AB146" s="73"/>
      <c r="AC146" s="74"/>
      <c r="AD146" s="80" t="s">
        <v>2098</v>
      </c>
      <c r="AE146" s="80">
        <v>2313</v>
      </c>
      <c r="AF146" s="80">
        <v>2769</v>
      </c>
      <c r="AG146" s="80">
        <v>9086</v>
      </c>
      <c r="AH146" s="80">
        <v>3806</v>
      </c>
      <c r="AI146" s="80"/>
      <c r="AJ146" s="80" t="s">
        <v>2270</v>
      </c>
      <c r="AK146" s="80" t="s">
        <v>2409</v>
      </c>
      <c r="AL146" s="84" t="s">
        <v>2526</v>
      </c>
      <c r="AM146" s="80"/>
      <c r="AN146" s="82">
        <v>40933.660092592596</v>
      </c>
      <c r="AO146" s="84" t="s">
        <v>2685</v>
      </c>
      <c r="AP146" s="80" t="b">
        <v>1</v>
      </c>
      <c r="AQ146" s="80" t="b">
        <v>0</v>
      </c>
      <c r="AR146" s="80" t="b">
        <v>0</v>
      </c>
      <c r="AS146" s="80"/>
      <c r="AT146" s="80">
        <v>45</v>
      </c>
      <c r="AU146" s="84" t="s">
        <v>2725</v>
      </c>
      <c r="AV146" s="80" t="b">
        <v>0</v>
      </c>
      <c r="AW146" s="80" t="s">
        <v>2803</v>
      </c>
      <c r="AX146" s="84" t="s">
        <v>2947</v>
      </c>
      <c r="AY146" s="80" t="s">
        <v>66</v>
      </c>
      <c r="AZ146" s="80" t="str">
        <f>REPLACE(INDEX(GroupVertices[Group],MATCH(Vertices[[#This Row],[Vertex]],GroupVertices[Vertex],0)),1,1,"")</f>
        <v>7</v>
      </c>
      <c r="BA146" s="2"/>
      <c r="BB146" s="3"/>
      <c r="BC146" s="3"/>
      <c r="BD146" s="3"/>
      <c r="BE146" s="3"/>
    </row>
    <row r="147" spans="1:57" ht="15">
      <c r="A147" s="66" t="s">
        <v>382</v>
      </c>
      <c r="B147" s="67"/>
      <c r="C147" s="67"/>
      <c r="D147" s="68">
        <v>171.55560920221498</v>
      </c>
      <c r="E147" s="70"/>
      <c r="F147" s="104" t="s">
        <v>2786</v>
      </c>
      <c r="G147" s="67"/>
      <c r="H147" s="71" t="s">
        <v>382</v>
      </c>
      <c r="I147" s="72"/>
      <c r="J147" s="72"/>
      <c r="K147" s="71" t="s">
        <v>3132</v>
      </c>
      <c r="L147" s="75"/>
      <c r="M147" s="76">
        <v>7867.958984375</v>
      </c>
      <c r="N147" s="76">
        <v>4706.36572265625</v>
      </c>
      <c r="O147" s="77"/>
      <c r="P147" s="78"/>
      <c r="Q147" s="78"/>
      <c r="R147" s="88"/>
      <c r="S147" s="88"/>
      <c r="T147" s="88"/>
      <c r="U147" s="88"/>
      <c r="V147" s="50"/>
      <c r="W147" s="50"/>
      <c r="X147" s="50"/>
      <c r="Y147" s="50"/>
      <c r="Z147" s="49"/>
      <c r="AA147" s="73">
        <v>147</v>
      </c>
      <c r="AB147" s="73"/>
      <c r="AC147" s="74"/>
      <c r="AD147" s="80" t="s">
        <v>2099</v>
      </c>
      <c r="AE147" s="80">
        <v>4132</v>
      </c>
      <c r="AF147" s="80">
        <v>6852</v>
      </c>
      <c r="AG147" s="80">
        <v>9882</v>
      </c>
      <c r="AH147" s="80">
        <v>2359</v>
      </c>
      <c r="AI147" s="80"/>
      <c r="AJ147" s="80" t="s">
        <v>2271</v>
      </c>
      <c r="AK147" s="80" t="s">
        <v>2410</v>
      </c>
      <c r="AL147" s="84" t="s">
        <v>2527</v>
      </c>
      <c r="AM147" s="80"/>
      <c r="AN147" s="82">
        <v>39904.45579861111</v>
      </c>
      <c r="AO147" s="84" t="s">
        <v>2686</v>
      </c>
      <c r="AP147" s="80" t="b">
        <v>0</v>
      </c>
      <c r="AQ147" s="80" t="b">
        <v>0</v>
      </c>
      <c r="AR147" s="80" t="b">
        <v>1</v>
      </c>
      <c r="AS147" s="80"/>
      <c r="AT147" s="80">
        <v>261</v>
      </c>
      <c r="AU147" s="84" t="s">
        <v>2725</v>
      </c>
      <c r="AV147" s="80" t="b">
        <v>0</v>
      </c>
      <c r="AW147" s="80" t="s">
        <v>2803</v>
      </c>
      <c r="AX147" s="84" t="s">
        <v>2948</v>
      </c>
      <c r="AY147" s="80" t="s">
        <v>65</v>
      </c>
      <c r="AZ147" s="80" t="str">
        <f>REPLACE(INDEX(GroupVertices[Group],MATCH(Vertices[[#This Row],[Vertex]],GroupVertices[Vertex],0)),1,1,"")</f>
        <v>7</v>
      </c>
      <c r="BA147" s="2"/>
      <c r="BB147" s="3"/>
      <c r="BC147" s="3"/>
      <c r="BD147" s="3"/>
      <c r="BE147" s="3"/>
    </row>
    <row r="148" spans="1:57" ht="15">
      <c r="A148" s="66" t="s">
        <v>304</v>
      </c>
      <c r="B148" s="67"/>
      <c r="C148" s="67"/>
      <c r="D148" s="68">
        <v>193.73483529180638</v>
      </c>
      <c r="E148" s="70"/>
      <c r="F148" s="104" t="s">
        <v>2787</v>
      </c>
      <c r="G148" s="67"/>
      <c r="H148" s="71" t="s">
        <v>304</v>
      </c>
      <c r="I148" s="72"/>
      <c r="J148" s="72"/>
      <c r="K148" s="71" t="s">
        <v>3133</v>
      </c>
      <c r="L148" s="75"/>
      <c r="M148" s="76">
        <v>3259.397216796875</v>
      </c>
      <c r="N148" s="76">
        <v>5935.79052734375</v>
      </c>
      <c r="O148" s="77"/>
      <c r="P148" s="78"/>
      <c r="Q148" s="78"/>
      <c r="R148" s="88"/>
      <c r="S148" s="88"/>
      <c r="T148" s="88"/>
      <c r="U148" s="88"/>
      <c r="V148" s="50"/>
      <c r="W148" s="50"/>
      <c r="X148" s="50"/>
      <c r="Y148" s="50"/>
      <c r="Z148" s="49"/>
      <c r="AA148" s="73">
        <v>148</v>
      </c>
      <c r="AB148" s="73"/>
      <c r="AC148" s="74"/>
      <c r="AD148" s="80" t="s">
        <v>2100</v>
      </c>
      <c r="AE148" s="80">
        <v>462</v>
      </c>
      <c r="AF148" s="80">
        <v>22749</v>
      </c>
      <c r="AG148" s="80">
        <v>25408</v>
      </c>
      <c r="AH148" s="80">
        <v>4712</v>
      </c>
      <c r="AI148" s="80"/>
      <c r="AJ148" s="80" t="s">
        <v>2272</v>
      </c>
      <c r="AK148" s="80" t="s">
        <v>2411</v>
      </c>
      <c r="AL148" s="84" t="s">
        <v>2528</v>
      </c>
      <c r="AM148" s="80"/>
      <c r="AN148" s="82">
        <v>41082.62847222222</v>
      </c>
      <c r="AO148" s="84" t="s">
        <v>2687</v>
      </c>
      <c r="AP148" s="80" t="b">
        <v>0</v>
      </c>
      <c r="AQ148" s="80" t="b">
        <v>0</v>
      </c>
      <c r="AR148" s="80" t="b">
        <v>1</v>
      </c>
      <c r="AS148" s="80"/>
      <c r="AT148" s="80">
        <v>213</v>
      </c>
      <c r="AU148" s="84" t="s">
        <v>2725</v>
      </c>
      <c r="AV148" s="80" t="b">
        <v>1</v>
      </c>
      <c r="AW148" s="80" t="s">
        <v>2803</v>
      </c>
      <c r="AX148" s="84" t="s">
        <v>2949</v>
      </c>
      <c r="AY148" s="80" t="s">
        <v>66</v>
      </c>
      <c r="AZ148" s="80" t="str">
        <f>REPLACE(INDEX(GroupVertices[Group],MATCH(Vertices[[#This Row],[Vertex]],GroupVertices[Vertex],0)),1,1,"")</f>
        <v>1</v>
      </c>
      <c r="BA148" s="2"/>
      <c r="BB148" s="3"/>
      <c r="BC148" s="3"/>
      <c r="BD148" s="3"/>
      <c r="BE148" s="3"/>
    </row>
    <row r="149" spans="1:57" ht="15">
      <c r="A149" s="66" t="s">
        <v>305</v>
      </c>
      <c r="B149" s="67"/>
      <c r="C149" s="67"/>
      <c r="D149" s="68">
        <v>211.07696149760756</v>
      </c>
      <c r="E149" s="70"/>
      <c r="F149" s="104" t="s">
        <v>2788</v>
      </c>
      <c r="G149" s="67"/>
      <c r="H149" s="71" t="s">
        <v>305</v>
      </c>
      <c r="I149" s="72"/>
      <c r="J149" s="72"/>
      <c r="K149" s="71" t="s">
        <v>3134</v>
      </c>
      <c r="L149" s="75"/>
      <c r="M149" s="76">
        <v>3156.171630859375</v>
      </c>
      <c r="N149" s="76">
        <v>9646.09375</v>
      </c>
      <c r="O149" s="77"/>
      <c r="P149" s="78"/>
      <c r="Q149" s="78"/>
      <c r="R149" s="88"/>
      <c r="S149" s="88"/>
      <c r="T149" s="88"/>
      <c r="U149" s="88"/>
      <c r="V149" s="50"/>
      <c r="W149" s="50"/>
      <c r="X149" s="50"/>
      <c r="Y149" s="50"/>
      <c r="Z149" s="49"/>
      <c r="AA149" s="73">
        <v>149</v>
      </c>
      <c r="AB149" s="73"/>
      <c r="AC149" s="74"/>
      <c r="AD149" s="80" t="s">
        <v>2100</v>
      </c>
      <c r="AE149" s="80">
        <v>1345</v>
      </c>
      <c r="AF149" s="80">
        <v>35179</v>
      </c>
      <c r="AG149" s="80">
        <v>9624</v>
      </c>
      <c r="AH149" s="80">
        <v>3873</v>
      </c>
      <c r="AI149" s="80"/>
      <c r="AJ149" s="80" t="s">
        <v>2273</v>
      </c>
      <c r="AK149" s="80" t="s">
        <v>2412</v>
      </c>
      <c r="AL149" s="84" t="s">
        <v>2529</v>
      </c>
      <c r="AM149" s="80"/>
      <c r="AN149" s="82">
        <v>40161.463912037034</v>
      </c>
      <c r="AO149" s="84" t="s">
        <v>2688</v>
      </c>
      <c r="AP149" s="80" t="b">
        <v>0</v>
      </c>
      <c r="AQ149" s="80" t="b">
        <v>0</v>
      </c>
      <c r="AR149" s="80" t="b">
        <v>1</v>
      </c>
      <c r="AS149" s="80"/>
      <c r="AT149" s="80">
        <v>428</v>
      </c>
      <c r="AU149" s="84" t="s">
        <v>2725</v>
      </c>
      <c r="AV149" s="80" t="b">
        <v>1</v>
      </c>
      <c r="AW149" s="80" t="s">
        <v>2803</v>
      </c>
      <c r="AX149" s="84" t="s">
        <v>2950</v>
      </c>
      <c r="AY149" s="80" t="s">
        <v>66</v>
      </c>
      <c r="AZ149" s="80" t="str">
        <f>REPLACE(INDEX(GroupVertices[Group],MATCH(Vertices[[#This Row],[Vertex]],GroupVertices[Vertex],0)),1,1,"")</f>
        <v>1</v>
      </c>
      <c r="BA149" s="2"/>
      <c r="BB149" s="3"/>
      <c r="BC149" s="3"/>
      <c r="BD149" s="3"/>
      <c r="BE149" s="3"/>
    </row>
    <row r="150" spans="1:57" ht="15">
      <c r="A150" s="66" t="s">
        <v>383</v>
      </c>
      <c r="B150" s="67"/>
      <c r="C150" s="67"/>
      <c r="D150" s="68">
        <v>163.5765569278001</v>
      </c>
      <c r="E150" s="70"/>
      <c r="F150" s="104" t="s">
        <v>2789</v>
      </c>
      <c r="G150" s="67"/>
      <c r="H150" s="71" t="s">
        <v>383</v>
      </c>
      <c r="I150" s="72"/>
      <c r="J150" s="72"/>
      <c r="K150" s="71" t="s">
        <v>3135</v>
      </c>
      <c r="L150" s="75"/>
      <c r="M150" s="76">
        <v>2854.44482421875</v>
      </c>
      <c r="N150" s="76">
        <v>9639.8701171875</v>
      </c>
      <c r="O150" s="77"/>
      <c r="P150" s="78"/>
      <c r="Q150" s="78"/>
      <c r="R150" s="88"/>
      <c r="S150" s="88"/>
      <c r="T150" s="88"/>
      <c r="U150" s="88"/>
      <c r="V150" s="50"/>
      <c r="W150" s="50"/>
      <c r="X150" s="50"/>
      <c r="Y150" s="50"/>
      <c r="Z150" s="49"/>
      <c r="AA150" s="73">
        <v>150</v>
      </c>
      <c r="AB150" s="73"/>
      <c r="AC150" s="74"/>
      <c r="AD150" s="80" t="s">
        <v>2101</v>
      </c>
      <c r="AE150" s="80">
        <v>148</v>
      </c>
      <c r="AF150" s="80">
        <v>1133</v>
      </c>
      <c r="AG150" s="80">
        <v>885</v>
      </c>
      <c r="AH150" s="80">
        <v>1487</v>
      </c>
      <c r="AI150" s="80"/>
      <c r="AJ150" s="80" t="s">
        <v>2274</v>
      </c>
      <c r="AK150" s="80" t="s">
        <v>2413</v>
      </c>
      <c r="AL150" s="84" t="s">
        <v>2530</v>
      </c>
      <c r="AM150" s="80"/>
      <c r="AN150" s="82">
        <v>42044.59486111111</v>
      </c>
      <c r="AO150" s="84" t="s">
        <v>2689</v>
      </c>
      <c r="AP150" s="80" t="b">
        <v>0</v>
      </c>
      <c r="AQ150" s="80" t="b">
        <v>0</v>
      </c>
      <c r="AR150" s="80" t="b">
        <v>1</v>
      </c>
      <c r="AS150" s="80"/>
      <c r="AT150" s="80">
        <v>4</v>
      </c>
      <c r="AU150" s="84" t="s">
        <v>2725</v>
      </c>
      <c r="AV150" s="80" t="b">
        <v>0</v>
      </c>
      <c r="AW150" s="80" t="s">
        <v>2803</v>
      </c>
      <c r="AX150" s="84" t="s">
        <v>2951</v>
      </c>
      <c r="AY150" s="80" t="s">
        <v>65</v>
      </c>
      <c r="AZ150" s="80" t="str">
        <f>REPLACE(INDEX(GroupVertices[Group],MATCH(Vertices[[#This Row],[Vertex]],GroupVertices[Vertex],0)),1,1,"")</f>
        <v>1</v>
      </c>
      <c r="BA150" s="2"/>
      <c r="BB150" s="3"/>
      <c r="BC150" s="3"/>
      <c r="BD150" s="3"/>
      <c r="BE150" s="3"/>
    </row>
    <row r="151" spans="1:57" ht="15">
      <c r="A151" s="66" t="s">
        <v>306</v>
      </c>
      <c r="B151" s="67"/>
      <c r="C151" s="67"/>
      <c r="D151" s="68">
        <v>162.64876015170535</v>
      </c>
      <c r="E151" s="70"/>
      <c r="F151" s="104" t="s">
        <v>2790</v>
      </c>
      <c r="G151" s="67"/>
      <c r="H151" s="71" t="s">
        <v>306</v>
      </c>
      <c r="I151" s="72"/>
      <c r="J151" s="72"/>
      <c r="K151" s="71" t="s">
        <v>3136</v>
      </c>
      <c r="L151" s="75"/>
      <c r="M151" s="76">
        <v>2462.960693359375</v>
      </c>
      <c r="N151" s="76">
        <v>9634.9501953125</v>
      </c>
      <c r="O151" s="77"/>
      <c r="P151" s="78"/>
      <c r="Q151" s="78"/>
      <c r="R151" s="88"/>
      <c r="S151" s="88"/>
      <c r="T151" s="88"/>
      <c r="U151" s="88"/>
      <c r="V151" s="50"/>
      <c r="W151" s="50"/>
      <c r="X151" s="50"/>
      <c r="Y151" s="50"/>
      <c r="Z151" s="49"/>
      <c r="AA151" s="73">
        <v>151</v>
      </c>
      <c r="AB151" s="73"/>
      <c r="AC151" s="74"/>
      <c r="AD151" s="80" t="s">
        <v>2102</v>
      </c>
      <c r="AE151" s="80">
        <v>750</v>
      </c>
      <c r="AF151" s="80">
        <v>468</v>
      </c>
      <c r="AG151" s="80">
        <v>1553</v>
      </c>
      <c r="AH151" s="80">
        <v>4291</v>
      </c>
      <c r="AI151" s="80"/>
      <c r="AJ151" s="80" t="s">
        <v>2275</v>
      </c>
      <c r="AK151" s="80" t="s">
        <v>2414</v>
      </c>
      <c r="AL151" s="84" t="s">
        <v>2531</v>
      </c>
      <c r="AM151" s="80"/>
      <c r="AN151" s="82">
        <v>42637.932962962965</v>
      </c>
      <c r="AO151" s="84" t="s">
        <v>2690</v>
      </c>
      <c r="AP151" s="80" t="b">
        <v>1</v>
      </c>
      <c r="AQ151" s="80" t="b">
        <v>0</v>
      </c>
      <c r="AR151" s="80" t="b">
        <v>1</v>
      </c>
      <c r="AS151" s="80"/>
      <c r="AT151" s="80">
        <v>5</v>
      </c>
      <c r="AU151" s="80"/>
      <c r="AV151" s="80" t="b">
        <v>0</v>
      </c>
      <c r="AW151" s="80" t="s">
        <v>2803</v>
      </c>
      <c r="AX151" s="84" t="s">
        <v>2952</v>
      </c>
      <c r="AY151" s="80" t="s">
        <v>66</v>
      </c>
      <c r="AZ151" s="80" t="str">
        <f>REPLACE(INDEX(GroupVertices[Group],MATCH(Vertices[[#This Row],[Vertex]],GroupVertices[Vertex],0)),1,1,"")</f>
        <v>1</v>
      </c>
      <c r="BA151" s="2"/>
      <c r="BB151" s="3"/>
      <c r="BC151" s="3"/>
      <c r="BD151" s="3"/>
      <c r="BE151" s="3"/>
    </row>
    <row r="152" spans="1:57" ht="15">
      <c r="A152" s="66" t="s">
        <v>307</v>
      </c>
      <c r="B152" s="67"/>
      <c r="C152" s="67"/>
      <c r="D152" s="68">
        <v>186.78682334451034</v>
      </c>
      <c r="E152" s="70"/>
      <c r="F152" s="104" t="s">
        <v>975</v>
      </c>
      <c r="G152" s="67"/>
      <c r="H152" s="71" t="s">
        <v>307</v>
      </c>
      <c r="I152" s="72"/>
      <c r="J152" s="72"/>
      <c r="K152" s="71" t="s">
        <v>3137</v>
      </c>
      <c r="L152" s="75"/>
      <c r="M152" s="76">
        <v>8413.7138671875</v>
      </c>
      <c r="N152" s="76">
        <v>7429.0947265625</v>
      </c>
      <c r="O152" s="77"/>
      <c r="P152" s="78"/>
      <c r="Q152" s="78"/>
      <c r="R152" s="88"/>
      <c r="S152" s="88"/>
      <c r="T152" s="88"/>
      <c r="U152" s="88"/>
      <c r="V152" s="50"/>
      <c r="W152" s="50"/>
      <c r="X152" s="50"/>
      <c r="Y152" s="50"/>
      <c r="Z152" s="49"/>
      <c r="AA152" s="73">
        <v>152</v>
      </c>
      <c r="AB152" s="73"/>
      <c r="AC152" s="74"/>
      <c r="AD152" s="80" t="s">
        <v>2103</v>
      </c>
      <c r="AE152" s="80">
        <v>4541</v>
      </c>
      <c r="AF152" s="80">
        <v>17769</v>
      </c>
      <c r="AG152" s="80">
        <v>80793</v>
      </c>
      <c r="AH152" s="80">
        <v>42443</v>
      </c>
      <c r="AI152" s="80"/>
      <c r="AJ152" s="80" t="s">
        <v>2276</v>
      </c>
      <c r="AK152" s="80" t="s">
        <v>2415</v>
      </c>
      <c r="AL152" s="84" t="s">
        <v>2532</v>
      </c>
      <c r="AM152" s="80"/>
      <c r="AN152" s="82">
        <v>40126.144282407404</v>
      </c>
      <c r="AO152" s="84" t="s">
        <v>2691</v>
      </c>
      <c r="AP152" s="80" t="b">
        <v>0</v>
      </c>
      <c r="AQ152" s="80" t="b">
        <v>0</v>
      </c>
      <c r="AR152" s="80" t="b">
        <v>0</v>
      </c>
      <c r="AS152" s="80"/>
      <c r="AT152" s="80">
        <v>1157</v>
      </c>
      <c r="AU152" s="84" t="s">
        <v>2729</v>
      </c>
      <c r="AV152" s="80" t="b">
        <v>0</v>
      </c>
      <c r="AW152" s="80" t="s">
        <v>2803</v>
      </c>
      <c r="AX152" s="84" t="s">
        <v>2953</v>
      </c>
      <c r="AY152" s="80" t="s">
        <v>66</v>
      </c>
      <c r="AZ152" s="80" t="str">
        <f>REPLACE(INDEX(GroupVertices[Group],MATCH(Vertices[[#This Row],[Vertex]],GroupVertices[Vertex],0)),1,1,"")</f>
        <v>3</v>
      </c>
      <c r="BA152" s="2"/>
      <c r="BB152" s="3"/>
      <c r="BC152" s="3"/>
      <c r="BD152" s="3"/>
      <c r="BE152" s="3"/>
    </row>
    <row r="153" spans="1:57" ht="15">
      <c r="A153" s="66" t="s">
        <v>308</v>
      </c>
      <c r="B153" s="67"/>
      <c r="C153" s="67"/>
      <c r="D153" s="68">
        <v>162.94035342419227</v>
      </c>
      <c r="E153" s="70"/>
      <c r="F153" s="104" t="s">
        <v>976</v>
      </c>
      <c r="G153" s="67"/>
      <c r="H153" s="71" t="s">
        <v>308</v>
      </c>
      <c r="I153" s="72"/>
      <c r="J153" s="72"/>
      <c r="K153" s="71" t="s">
        <v>3138</v>
      </c>
      <c r="L153" s="75"/>
      <c r="M153" s="76">
        <v>1970.68359375</v>
      </c>
      <c r="N153" s="76">
        <v>7236.25927734375</v>
      </c>
      <c r="O153" s="77"/>
      <c r="P153" s="78"/>
      <c r="Q153" s="78"/>
      <c r="R153" s="88"/>
      <c r="S153" s="88"/>
      <c r="T153" s="88"/>
      <c r="U153" s="88"/>
      <c r="V153" s="50"/>
      <c r="W153" s="50"/>
      <c r="X153" s="50"/>
      <c r="Y153" s="50"/>
      <c r="Z153" s="49"/>
      <c r="AA153" s="73">
        <v>153</v>
      </c>
      <c r="AB153" s="73"/>
      <c r="AC153" s="74"/>
      <c r="AD153" s="80" t="s">
        <v>2104</v>
      </c>
      <c r="AE153" s="80">
        <v>706</v>
      </c>
      <c r="AF153" s="80">
        <v>677</v>
      </c>
      <c r="AG153" s="80">
        <v>1020</v>
      </c>
      <c r="AH153" s="80">
        <v>1237</v>
      </c>
      <c r="AI153" s="80"/>
      <c r="AJ153" s="80" t="s">
        <v>2277</v>
      </c>
      <c r="AK153" s="80" t="s">
        <v>2416</v>
      </c>
      <c r="AL153" s="84" t="s">
        <v>2533</v>
      </c>
      <c r="AM153" s="80"/>
      <c r="AN153" s="82">
        <v>42588.75003472222</v>
      </c>
      <c r="AO153" s="84" t="s">
        <v>2692</v>
      </c>
      <c r="AP153" s="80" t="b">
        <v>0</v>
      </c>
      <c r="AQ153" s="80" t="b">
        <v>0</v>
      </c>
      <c r="AR153" s="80" t="b">
        <v>0</v>
      </c>
      <c r="AS153" s="80"/>
      <c r="AT153" s="80">
        <v>30</v>
      </c>
      <c r="AU153" s="84" t="s">
        <v>2725</v>
      </c>
      <c r="AV153" s="80" t="b">
        <v>0</v>
      </c>
      <c r="AW153" s="80" t="s">
        <v>2803</v>
      </c>
      <c r="AX153" s="84" t="s">
        <v>2954</v>
      </c>
      <c r="AY153" s="80" t="s">
        <v>66</v>
      </c>
      <c r="AZ153" s="80" t="str">
        <f>REPLACE(INDEX(GroupVertices[Group],MATCH(Vertices[[#This Row],[Vertex]],GroupVertices[Vertex],0)),1,1,"")</f>
        <v>1</v>
      </c>
      <c r="BA153" s="2"/>
      <c r="BB153" s="3"/>
      <c r="BC153" s="3"/>
      <c r="BD153" s="3"/>
      <c r="BE153" s="3"/>
    </row>
    <row r="154" spans="1:57" ht="15">
      <c r="A154" s="66" t="s">
        <v>309</v>
      </c>
      <c r="B154" s="67"/>
      <c r="C154" s="67"/>
      <c r="D154" s="68">
        <v>162.1813738058531</v>
      </c>
      <c r="E154" s="70"/>
      <c r="F154" s="104" t="s">
        <v>977</v>
      </c>
      <c r="G154" s="67"/>
      <c r="H154" s="71" t="s">
        <v>309</v>
      </c>
      <c r="I154" s="72"/>
      <c r="J154" s="72"/>
      <c r="K154" s="71" t="s">
        <v>3139</v>
      </c>
      <c r="L154" s="75"/>
      <c r="M154" s="76">
        <v>1717.3331298828125</v>
      </c>
      <c r="N154" s="76">
        <v>7603.712890625</v>
      </c>
      <c r="O154" s="77"/>
      <c r="P154" s="78"/>
      <c r="Q154" s="78"/>
      <c r="R154" s="88"/>
      <c r="S154" s="88"/>
      <c r="T154" s="88"/>
      <c r="U154" s="88"/>
      <c r="V154" s="50"/>
      <c r="W154" s="50"/>
      <c r="X154" s="50"/>
      <c r="Y154" s="50"/>
      <c r="Z154" s="49"/>
      <c r="AA154" s="73">
        <v>154</v>
      </c>
      <c r="AB154" s="73"/>
      <c r="AC154" s="74"/>
      <c r="AD154" s="80" t="s">
        <v>2105</v>
      </c>
      <c r="AE154" s="80">
        <v>290</v>
      </c>
      <c r="AF154" s="80">
        <v>133</v>
      </c>
      <c r="AG154" s="80">
        <v>310</v>
      </c>
      <c r="AH154" s="80">
        <v>656</v>
      </c>
      <c r="AI154" s="80"/>
      <c r="AJ154" s="80" t="s">
        <v>2278</v>
      </c>
      <c r="AK154" s="80" t="s">
        <v>2417</v>
      </c>
      <c r="AL154" s="80"/>
      <c r="AM154" s="80"/>
      <c r="AN154" s="82">
        <v>43287.83645833333</v>
      </c>
      <c r="AO154" s="84" t="s">
        <v>2693</v>
      </c>
      <c r="AP154" s="80" t="b">
        <v>1</v>
      </c>
      <c r="AQ154" s="80" t="b">
        <v>0</v>
      </c>
      <c r="AR154" s="80" t="b">
        <v>0</v>
      </c>
      <c r="AS154" s="80"/>
      <c r="AT154" s="80">
        <v>0</v>
      </c>
      <c r="AU154" s="80"/>
      <c r="AV154" s="80" t="b">
        <v>0</v>
      </c>
      <c r="AW154" s="80" t="s">
        <v>2803</v>
      </c>
      <c r="AX154" s="84" t="s">
        <v>2955</v>
      </c>
      <c r="AY154" s="80" t="s">
        <v>66</v>
      </c>
      <c r="AZ154" s="80" t="str">
        <f>REPLACE(INDEX(GroupVertices[Group],MATCH(Vertices[[#This Row],[Vertex]],GroupVertices[Vertex],0)),1,1,"")</f>
        <v>1</v>
      </c>
      <c r="BA154" s="2"/>
      <c r="BB154" s="3"/>
      <c r="BC154" s="3"/>
      <c r="BD154" s="3"/>
      <c r="BE154" s="3"/>
    </row>
    <row r="155" spans="1:57" ht="15">
      <c r="A155" s="66" t="s">
        <v>384</v>
      </c>
      <c r="B155" s="67"/>
      <c r="C155" s="67"/>
      <c r="D155" s="68">
        <v>169.23681485353907</v>
      </c>
      <c r="E155" s="70"/>
      <c r="F155" s="104" t="s">
        <v>2791</v>
      </c>
      <c r="G155" s="67"/>
      <c r="H155" s="71" t="s">
        <v>384</v>
      </c>
      <c r="I155" s="72"/>
      <c r="J155" s="72"/>
      <c r="K155" s="71" t="s">
        <v>3140</v>
      </c>
      <c r="L155" s="75"/>
      <c r="M155" s="76">
        <v>2062.550537109375</v>
      </c>
      <c r="N155" s="76">
        <v>9501.392578125</v>
      </c>
      <c r="O155" s="77"/>
      <c r="P155" s="78"/>
      <c r="Q155" s="78"/>
      <c r="R155" s="88"/>
      <c r="S155" s="88"/>
      <c r="T155" s="88"/>
      <c r="U155" s="88"/>
      <c r="V155" s="50"/>
      <c r="W155" s="50"/>
      <c r="X155" s="50"/>
      <c r="Y155" s="50"/>
      <c r="Z155" s="49"/>
      <c r="AA155" s="73">
        <v>155</v>
      </c>
      <c r="AB155" s="73"/>
      <c r="AC155" s="74"/>
      <c r="AD155" s="80" t="s">
        <v>2106</v>
      </c>
      <c r="AE155" s="80">
        <v>3230</v>
      </c>
      <c r="AF155" s="80">
        <v>5190</v>
      </c>
      <c r="AG155" s="80">
        <v>35583</v>
      </c>
      <c r="AH155" s="80">
        <v>60599</v>
      </c>
      <c r="AI155" s="80"/>
      <c r="AJ155" s="80" t="s">
        <v>2279</v>
      </c>
      <c r="AK155" s="80" t="s">
        <v>2418</v>
      </c>
      <c r="AL155" s="84" t="s">
        <v>2534</v>
      </c>
      <c r="AM155" s="80"/>
      <c r="AN155" s="82">
        <v>39694.341828703706</v>
      </c>
      <c r="AO155" s="84" t="s">
        <v>2694</v>
      </c>
      <c r="AP155" s="80" t="b">
        <v>0</v>
      </c>
      <c r="AQ155" s="80" t="b">
        <v>0</v>
      </c>
      <c r="AR155" s="80" t="b">
        <v>1</v>
      </c>
      <c r="AS155" s="80"/>
      <c r="AT155" s="80">
        <v>52</v>
      </c>
      <c r="AU155" s="84" t="s">
        <v>2725</v>
      </c>
      <c r="AV155" s="80" t="b">
        <v>0</v>
      </c>
      <c r="AW155" s="80" t="s">
        <v>2803</v>
      </c>
      <c r="AX155" s="84" t="s">
        <v>2956</v>
      </c>
      <c r="AY155" s="80" t="s">
        <v>65</v>
      </c>
      <c r="AZ155" s="80" t="str">
        <f>REPLACE(INDEX(GroupVertices[Group],MATCH(Vertices[[#This Row],[Vertex]],GroupVertices[Vertex],0)),1,1,"")</f>
        <v>1</v>
      </c>
      <c r="BA155" s="2"/>
      <c r="BB155" s="3"/>
      <c r="BC155" s="3"/>
      <c r="BD155" s="3"/>
      <c r="BE155" s="3"/>
    </row>
    <row r="156" spans="1:57" ht="15">
      <c r="A156" s="66" t="s">
        <v>310</v>
      </c>
      <c r="B156" s="67"/>
      <c r="C156" s="67"/>
      <c r="D156" s="68">
        <v>164.2141556145299</v>
      </c>
      <c r="E156" s="70"/>
      <c r="F156" s="104" t="s">
        <v>978</v>
      </c>
      <c r="G156" s="67"/>
      <c r="H156" s="71" t="s">
        <v>310</v>
      </c>
      <c r="I156" s="72"/>
      <c r="J156" s="72"/>
      <c r="K156" s="71" t="s">
        <v>3141</v>
      </c>
      <c r="L156" s="75"/>
      <c r="M156" s="76">
        <v>2449.350830078125</v>
      </c>
      <c r="N156" s="76">
        <v>7203.57958984375</v>
      </c>
      <c r="O156" s="77"/>
      <c r="P156" s="78"/>
      <c r="Q156" s="78"/>
      <c r="R156" s="88"/>
      <c r="S156" s="88"/>
      <c r="T156" s="88"/>
      <c r="U156" s="88"/>
      <c r="V156" s="50"/>
      <c r="W156" s="50"/>
      <c r="X156" s="50"/>
      <c r="Y156" s="50"/>
      <c r="Z156" s="49"/>
      <c r="AA156" s="73">
        <v>156</v>
      </c>
      <c r="AB156" s="73"/>
      <c r="AC156" s="74"/>
      <c r="AD156" s="80" t="s">
        <v>2107</v>
      </c>
      <c r="AE156" s="80">
        <v>4999</v>
      </c>
      <c r="AF156" s="80">
        <v>1590</v>
      </c>
      <c r="AG156" s="80">
        <v>31574</v>
      </c>
      <c r="AH156" s="80">
        <v>12919</v>
      </c>
      <c r="AI156" s="80"/>
      <c r="AJ156" s="80" t="s">
        <v>2280</v>
      </c>
      <c r="AK156" s="80" t="s">
        <v>2419</v>
      </c>
      <c r="AL156" s="84" t="s">
        <v>2535</v>
      </c>
      <c r="AM156" s="80"/>
      <c r="AN156" s="82">
        <v>41639.08704861111</v>
      </c>
      <c r="AO156" s="84" t="s">
        <v>2695</v>
      </c>
      <c r="AP156" s="80" t="b">
        <v>0</v>
      </c>
      <c r="AQ156" s="80" t="b">
        <v>0</v>
      </c>
      <c r="AR156" s="80" t="b">
        <v>0</v>
      </c>
      <c r="AS156" s="80"/>
      <c r="AT156" s="80">
        <v>331</v>
      </c>
      <c r="AU156" s="84" t="s">
        <v>2723</v>
      </c>
      <c r="AV156" s="80" t="b">
        <v>0</v>
      </c>
      <c r="AW156" s="80" t="s">
        <v>2803</v>
      </c>
      <c r="AX156" s="84" t="s">
        <v>2957</v>
      </c>
      <c r="AY156" s="80" t="s">
        <v>66</v>
      </c>
      <c r="AZ156" s="80" t="str">
        <f>REPLACE(INDEX(GroupVertices[Group],MATCH(Vertices[[#This Row],[Vertex]],GroupVertices[Vertex],0)),1,1,"")</f>
        <v>1</v>
      </c>
      <c r="BA156" s="2"/>
      <c r="BB156" s="3"/>
      <c r="BC156" s="3"/>
      <c r="BD156" s="3"/>
      <c r="BE156" s="3"/>
    </row>
    <row r="157" spans="1:57" ht="15">
      <c r="A157" s="66" t="s">
        <v>311</v>
      </c>
      <c r="B157" s="67"/>
      <c r="C157" s="67"/>
      <c r="D157" s="68">
        <v>181.06517736140572</v>
      </c>
      <c r="E157" s="70"/>
      <c r="F157" s="104" t="s">
        <v>979</v>
      </c>
      <c r="G157" s="67"/>
      <c r="H157" s="71" t="s">
        <v>311</v>
      </c>
      <c r="I157" s="72"/>
      <c r="J157" s="72"/>
      <c r="K157" s="71" t="s">
        <v>3142</v>
      </c>
      <c r="L157" s="75"/>
      <c r="M157" s="76">
        <v>4054.75634765625</v>
      </c>
      <c r="N157" s="76">
        <v>6896.20703125</v>
      </c>
      <c r="O157" s="77"/>
      <c r="P157" s="78"/>
      <c r="Q157" s="78"/>
      <c r="R157" s="88"/>
      <c r="S157" s="88"/>
      <c r="T157" s="88"/>
      <c r="U157" s="88"/>
      <c r="V157" s="50"/>
      <c r="W157" s="50"/>
      <c r="X157" s="50"/>
      <c r="Y157" s="50"/>
      <c r="Z157" s="49"/>
      <c r="AA157" s="73">
        <v>157</v>
      </c>
      <c r="AB157" s="73"/>
      <c r="AC157" s="74"/>
      <c r="AD157" s="80" t="s">
        <v>2108</v>
      </c>
      <c r="AE157" s="80">
        <v>1443</v>
      </c>
      <c r="AF157" s="80">
        <v>13668</v>
      </c>
      <c r="AG157" s="80">
        <v>10868</v>
      </c>
      <c r="AH157" s="80">
        <v>993</v>
      </c>
      <c r="AI157" s="80"/>
      <c r="AJ157" s="80" t="s">
        <v>2281</v>
      </c>
      <c r="AK157" s="80" t="s">
        <v>1928</v>
      </c>
      <c r="AL157" s="84" t="s">
        <v>2536</v>
      </c>
      <c r="AM157" s="80"/>
      <c r="AN157" s="82">
        <v>40890.421006944445</v>
      </c>
      <c r="AO157" s="84" t="s">
        <v>2696</v>
      </c>
      <c r="AP157" s="80" t="b">
        <v>0</v>
      </c>
      <c r="AQ157" s="80" t="b">
        <v>0</v>
      </c>
      <c r="AR157" s="80" t="b">
        <v>1</v>
      </c>
      <c r="AS157" s="80" t="s">
        <v>1866</v>
      </c>
      <c r="AT157" s="80">
        <v>324</v>
      </c>
      <c r="AU157" s="84" t="s">
        <v>2725</v>
      </c>
      <c r="AV157" s="80" t="b">
        <v>1</v>
      </c>
      <c r="AW157" s="80" t="s">
        <v>2803</v>
      </c>
      <c r="AX157" s="84" t="s">
        <v>2958</v>
      </c>
      <c r="AY157" s="80" t="s">
        <v>66</v>
      </c>
      <c r="AZ157" s="80" t="str">
        <f>REPLACE(INDEX(GroupVertices[Group],MATCH(Vertices[[#This Row],[Vertex]],GroupVertices[Vertex],0)),1,1,"")</f>
        <v>1</v>
      </c>
      <c r="BA157" s="2"/>
      <c r="BB157" s="3"/>
      <c r="BC157" s="3"/>
      <c r="BD157" s="3"/>
      <c r="BE157" s="3"/>
    </row>
    <row r="158" spans="1:57" ht="15">
      <c r="A158" s="66" t="s">
        <v>312</v>
      </c>
      <c r="B158" s="67"/>
      <c r="C158" s="67"/>
      <c r="D158" s="68">
        <v>162.57342026312023</v>
      </c>
      <c r="E158" s="70"/>
      <c r="F158" s="104" t="s">
        <v>980</v>
      </c>
      <c r="G158" s="67"/>
      <c r="H158" s="71" t="s">
        <v>312</v>
      </c>
      <c r="I158" s="72"/>
      <c r="J158" s="72"/>
      <c r="K158" s="71" t="s">
        <v>3143</v>
      </c>
      <c r="L158" s="75"/>
      <c r="M158" s="76">
        <v>2942.406494140625</v>
      </c>
      <c r="N158" s="76">
        <v>5825.76318359375</v>
      </c>
      <c r="O158" s="77"/>
      <c r="P158" s="78"/>
      <c r="Q158" s="78"/>
      <c r="R158" s="88"/>
      <c r="S158" s="88"/>
      <c r="T158" s="88"/>
      <c r="U158" s="88"/>
      <c r="V158" s="50"/>
      <c r="W158" s="50"/>
      <c r="X158" s="50"/>
      <c r="Y158" s="50"/>
      <c r="Z158" s="49"/>
      <c r="AA158" s="73">
        <v>158</v>
      </c>
      <c r="AB158" s="73"/>
      <c r="AC158" s="74"/>
      <c r="AD158" s="80" t="s">
        <v>2109</v>
      </c>
      <c r="AE158" s="80">
        <v>43</v>
      </c>
      <c r="AF158" s="80">
        <v>414</v>
      </c>
      <c r="AG158" s="80">
        <v>2392</v>
      </c>
      <c r="AH158" s="80">
        <v>2672</v>
      </c>
      <c r="AI158" s="80"/>
      <c r="AJ158" s="80" t="s">
        <v>2282</v>
      </c>
      <c r="AK158" s="80" t="s">
        <v>2420</v>
      </c>
      <c r="AL158" s="84" t="s">
        <v>2537</v>
      </c>
      <c r="AM158" s="80"/>
      <c r="AN158" s="82">
        <v>40925.95967592593</v>
      </c>
      <c r="AO158" s="84" t="s">
        <v>2697</v>
      </c>
      <c r="AP158" s="80" t="b">
        <v>1</v>
      </c>
      <c r="AQ158" s="80" t="b">
        <v>0</v>
      </c>
      <c r="AR158" s="80" t="b">
        <v>0</v>
      </c>
      <c r="AS158" s="80" t="s">
        <v>1864</v>
      </c>
      <c r="AT158" s="80">
        <v>10</v>
      </c>
      <c r="AU158" s="84" t="s">
        <v>2725</v>
      </c>
      <c r="AV158" s="80" t="b">
        <v>0</v>
      </c>
      <c r="AW158" s="80" t="s">
        <v>2803</v>
      </c>
      <c r="AX158" s="84" t="s">
        <v>2959</v>
      </c>
      <c r="AY158" s="80" t="s">
        <v>66</v>
      </c>
      <c r="AZ158" s="80" t="str">
        <f>REPLACE(INDEX(GroupVertices[Group],MATCH(Vertices[[#This Row],[Vertex]],GroupVertices[Vertex],0)),1,1,"")</f>
        <v>1</v>
      </c>
      <c r="BA158" s="2"/>
      <c r="BB158" s="3"/>
      <c r="BC158" s="3"/>
      <c r="BD158" s="3"/>
      <c r="BE158" s="3"/>
    </row>
    <row r="159" spans="1:57" ht="15">
      <c r="A159" s="66" t="s">
        <v>313</v>
      </c>
      <c r="B159" s="67"/>
      <c r="C159" s="67"/>
      <c r="D159" s="68">
        <v>162.74084223775387</v>
      </c>
      <c r="E159" s="70"/>
      <c r="F159" s="104" t="s">
        <v>981</v>
      </c>
      <c r="G159" s="67"/>
      <c r="H159" s="71" t="s">
        <v>313</v>
      </c>
      <c r="I159" s="72"/>
      <c r="J159" s="72"/>
      <c r="K159" s="71" t="s">
        <v>3144</v>
      </c>
      <c r="L159" s="75"/>
      <c r="M159" s="76">
        <v>1703.7225341796875</v>
      </c>
      <c r="N159" s="76">
        <v>8337.19921875</v>
      </c>
      <c r="O159" s="77"/>
      <c r="P159" s="78"/>
      <c r="Q159" s="78"/>
      <c r="R159" s="88"/>
      <c r="S159" s="88"/>
      <c r="T159" s="88"/>
      <c r="U159" s="88"/>
      <c r="V159" s="50"/>
      <c r="W159" s="50"/>
      <c r="X159" s="50"/>
      <c r="Y159" s="50"/>
      <c r="Z159" s="49"/>
      <c r="AA159" s="73">
        <v>159</v>
      </c>
      <c r="AB159" s="73"/>
      <c r="AC159" s="74"/>
      <c r="AD159" s="80" t="s">
        <v>2110</v>
      </c>
      <c r="AE159" s="80">
        <v>1251</v>
      </c>
      <c r="AF159" s="80">
        <v>534</v>
      </c>
      <c r="AG159" s="80">
        <v>432</v>
      </c>
      <c r="AH159" s="80">
        <v>65</v>
      </c>
      <c r="AI159" s="80"/>
      <c r="AJ159" s="80" t="s">
        <v>2283</v>
      </c>
      <c r="AK159" s="80"/>
      <c r="AL159" s="84" t="s">
        <v>2538</v>
      </c>
      <c r="AM159" s="80"/>
      <c r="AN159" s="82">
        <v>43105.673842592594</v>
      </c>
      <c r="AO159" s="84" t="s">
        <v>2698</v>
      </c>
      <c r="AP159" s="80" t="b">
        <v>0</v>
      </c>
      <c r="AQ159" s="80" t="b">
        <v>0</v>
      </c>
      <c r="AR159" s="80" t="b">
        <v>0</v>
      </c>
      <c r="AS159" s="80" t="s">
        <v>1864</v>
      </c>
      <c r="AT159" s="80">
        <v>1</v>
      </c>
      <c r="AU159" s="84" t="s">
        <v>2725</v>
      </c>
      <c r="AV159" s="80" t="b">
        <v>0</v>
      </c>
      <c r="AW159" s="80" t="s">
        <v>2803</v>
      </c>
      <c r="AX159" s="84" t="s">
        <v>2960</v>
      </c>
      <c r="AY159" s="80" t="s">
        <v>66</v>
      </c>
      <c r="AZ159" s="80" t="str">
        <f>REPLACE(INDEX(GroupVertices[Group],MATCH(Vertices[[#This Row],[Vertex]],GroupVertices[Vertex],0)),1,1,"")</f>
        <v>1</v>
      </c>
      <c r="BA159" s="2"/>
      <c r="BB159" s="3"/>
      <c r="BC159" s="3"/>
      <c r="BD159" s="3"/>
      <c r="BE159" s="3"/>
    </row>
    <row r="160" spans="1:57" ht="15">
      <c r="A160" s="66" t="s">
        <v>314</v>
      </c>
      <c r="B160" s="67"/>
      <c r="C160" s="67"/>
      <c r="D160" s="68">
        <v>162.07813025482903</v>
      </c>
      <c r="E160" s="70"/>
      <c r="F160" s="104" t="s">
        <v>982</v>
      </c>
      <c r="G160" s="67"/>
      <c r="H160" s="71" t="s">
        <v>314</v>
      </c>
      <c r="I160" s="72"/>
      <c r="J160" s="72"/>
      <c r="K160" s="71" t="s">
        <v>3145</v>
      </c>
      <c r="L160" s="75"/>
      <c r="M160" s="76">
        <v>1432.4443359375</v>
      </c>
      <c r="N160" s="76">
        <v>7125.91455078125</v>
      </c>
      <c r="O160" s="77"/>
      <c r="P160" s="78"/>
      <c r="Q160" s="78"/>
      <c r="R160" s="88"/>
      <c r="S160" s="88"/>
      <c r="T160" s="88"/>
      <c r="U160" s="88"/>
      <c r="V160" s="50"/>
      <c r="W160" s="50"/>
      <c r="X160" s="50"/>
      <c r="Y160" s="50"/>
      <c r="Z160" s="49"/>
      <c r="AA160" s="73">
        <v>160</v>
      </c>
      <c r="AB160" s="73"/>
      <c r="AC160" s="74"/>
      <c r="AD160" s="80" t="s">
        <v>2111</v>
      </c>
      <c r="AE160" s="80">
        <v>244</v>
      </c>
      <c r="AF160" s="80">
        <v>59</v>
      </c>
      <c r="AG160" s="80">
        <v>118</v>
      </c>
      <c r="AH160" s="80">
        <v>48</v>
      </c>
      <c r="AI160" s="80"/>
      <c r="AJ160" s="80" t="s">
        <v>2284</v>
      </c>
      <c r="AK160" s="80"/>
      <c r="AL160" s="80"/>
      <c r="AM160" s="80"/>
      <c r="AN160" s="82">
        <v>43372.31570601852</v>
      </c>
      <c r="AO160" s="84" t="s">
        <v>2699</v>
      </c>
      <c r="AP160" s="80" t="b">
        <v>1</v>
      </c>
      <c r="AQ160" s="80" t="b">
        <v>0</v>
      </c>
      <c r="AR160" s="80" t="b">
        <v>0</v>
      </c>
      <c r="AS160" s="80" t="s">
        <v>1864</v>
      </c>
      <c r="AT160" s="80">
        <v>1</v>
      </c>
      <c r="AU160" s="80"/>
      <c r="AV160" s="80" t="b">
        <v>0</v>
      </c>
      <c r="AW160" s="80" t="s">
        <v>2803</v>
      </c>
      <c r="AX160" s="84" t="s">
        <v>2961</v>
      </c>
      <c r="AY160" s="80" t="s">
        <v>66</v>
      </c>
      <c r="AZ160" s="80" t="str">
        <f>REPLACE(INDEX(GroupVertices[Group],MATCH(Vertices[[#This Row],[Vertex]],GroupVertices[Vertex],0)),1,1,"")</f>
        <v>1</v>
      </c>
      <c r="BA160" s="2"/>
      <c r="BB160" s="3"/>
      <c r="BC160" s="3"/>
      <c r="BD160" s="3"/>
      <c r="BE160" s="3"/>
    </row>
    <row r="161" spans="1:57" ht="15">
      <c r="A161" s="66" t="s">
        <v>315</v>
      </c>
      <c r="B161" s="67"/>
      <c r="C161" s="67"/>
      <c r="D161" s="68">
        <v>171.70489379626332</v>
      </c>
      <c r="E161" s="70"/>
      <c r="F161" s="104" t="s">
        <v>983</v>
      </c>
      <c r="G161" s="67"/>
      <c r="H161" s="71" t="s">
        <v>315</v>
      </c>
      <c r="I161" s="72"/>
      <c r="J161" s="72"/>
      <c r="K161" s="71" t="s">
        <v>3146</v>
      </c>
      <c r="L161" s="75"/>
      <c r="M161" s="76">
        <v>2716.260986328125</v>
      </c>
      <c r="N161" s="76">
        <v>9126.1435546875</v>
      </c>
      <c r="O161" s="77"/>
      <c r="P161" s="78"/>
      <c r="Q161" s="78"/>
      <c r="R161" s="88"/>
      <c r="S161" s="88"/>
      <c r="T161" s="88"/>
      <c r="U161" s="88"/>
      <c r="V161" s="50"/>
      <c r="W161" s="50"/>
      <c r="X161" s="50"/>
      <c r="Y161" s="50"/>
      <c r="Z161" s="49"/>
      <c r="AA161" s="73">
        <v>161</v>
      </c>
      <c r="AB161" s="73"/>
      <c r="AC161" s="74"/>
      <c r="AD161" s="80" t="s">
        <v>2112</v>
      </c>
      <c r="AE161" s="80">
        <v>1005</v>
      </c>
      <c r="AF161" s="80">
        <v>6959</v>
      </c>
      <c r="AG161" s="80">
        <v>108094</v>
      </c>
      <c r="AH161" s="80">
        <v>2178</v>
      </c>
      <c r="AI161" s="80"/>
      <c r="AJ161" s="80" t="s">
        <v>2285</v>
      </c>
      <c r="AK161" s="80"/>
      <c r="AL161" s="84" t="s">
        <v>2539</v>
      </c>
      <c r="AM161" s="80"/>
      <c r="AN161" s="82">
        <v>40271.69657407407</v>
      </c>
      <c r="AO161" s="84" t="s">
        <v>2700</v>
      </c>
      <c r="AP161" s="80" t="b">
        <v>0</v>
      </c>
      <c r="AQ161" s="80" t="b">
        <v>0</v>
      </c>
      <c r="AR161" s="80" t="b">
        <v>1</v>
      </c>
      <c r="AS161" s="80"/>
      <c r="AT161" s="80">
        <v>389</v>
      </c>
      <c r="AU161" s="84" t="s">
        <v>2726</v>
      </c>
      <c r="AV161" s="80" t="b">
        <v>0</v>
      </c>
      <c r="AW161" s="80" t="s">
        <v>2803</v>
      </c>
      <c r="AX161" s="84" t="s">
        <v>2962</v>
      </c>
      <c r="AY161" s="80" t="s">
        <v>66</v>
      </c>
      <c r="AZ161" s="80" t="str">
        <f>REPLACE(INDEX(GroupVertices[Group],MATCH(Vertices[[#This Row],[Vertex]],GroupVertices[Vertex],0)),1,1,"")</f>
        <v>1</v>
      </c>
      <c r="BA161" s="2"/>
      <c r="BB161" s="3"/>
      <c r="BC161" s="3"/>
      <c r="BD161" s="3"/>
      <c r="BE161" s="3"/>
    </row>
    <row r="162" spans="1:57" ht="15">
      <c r="A162" s="66" t="s">
        <v>317</v>
      </c>
      <c r="B162" s="67"/>
      <c r="C162" s="67"/>
      <c r="D162" s="68">
        <v>166.4143593978403</v>
      </c>
      <c r="E162" s="70"/>
      <c r="F162" s="104" t="s">
        <v>985</v>
      </c>
      <c r="G162" s="67"/>
      <c r="H162" s="71" t="s">
        <v>317</v>
      </c>
      <c r="I162" s="72"/>
      <c r="J162" s="72"/>
      <c r="K162" s="71" t="s">
        <v>3147</v>
      </c>
      <c r="L162" s="75"/>
      <c r="M162" s="76">
        <v>1887.1798095703125</v>
      </c>
      <c r="N162" s="76">
        <v>6244.62158203125</v>
      </c>
      <c r="O162" s="77"/>
      <c r="P162" s="78"/>
      <c r="Q162" s="78"/>
      <c r="R162" s="88"/>
      <c r="S162" s="88"/>
      <c r="T162" s="88"/>
      <c r="U162" s="88"/>
      <c r="V162" s="50"/>
      <c r="W162" s="50"/>
      <c r="X162" s="50"/>
      <c r="Y162" s="50"/>
      <c r="Z162" s="49"/>
      <c r="AA162" s="73">
        <v>162</v>
      </c>
      <c r="AB162" s="73"/>
      <c r="AC162" s="74"/>
      <c r="AD162" s="80" t="s">
        <v>2113</v>
      </c>
      <c r="AE162" s="80">
        <v>2299</v>
      </c>
      <c r="AF162" s="80">
        <v>3167</v>
      </c>
      <c r="AG162" s="80">
        <v>65391</v>
      </c>
      <c r="AH162" s="80">
        <v>2320</v>
      </c>
      <c r="AI162" s="80"/>
      <c r="AJ162" s="80" t="s">
        <v>2286</v>
      </c>
      <c r="AK162" s="80" t="s">
        <v>2421</v>
      </c>
      <c r="AL162" s="84" t="s">
        <v>2540</v>
      </c>
      <c r="AM162" s="80"/>
      <c r="AN162" s="82">
        <v>39830.42863425926</v>
      </c>
      <c r="AO162" s="84" t="s">
        <v>2701</v>
      </c>
      <c r="AP162" s="80" t="b">
        <v>0</v>
      </c>
      <c r="AQ162" s="80" t="b">
        <v>0</v>
      </c>
      <c r="AR162" s="80" t="b">
        <v>1</v>
      </c>
      <c r="AS162" s="80"/>
      <c r="AT162" s="80">
        <v>288</v>
      </c>
      <c r="AU162" s="84" t="s">
        <v>2725</v>
      </c>
      <c r="AV162" s="80" t="b">
        <v>0</v>
      </c>
      <c r="AW162" s="80" t="s">
        <v>2803</v>
      </c>
      <c r="AX162" s="84" t="s">
        <v>2963</v>
      </c>
      <c r="AY162" s="80" t="s">
        <v>66</v>
      </c>
      <c r="AZ162" s="80" t="str">
        <f>REPLACE(INDEX(GroupVertices[Group],MATCH(Vertices[[#This Row],[Vertex]],GroupVertices[Vertex],0)),1,1,"")</f>
        <v>1</v>
      </c>
      <c r="BA162" s="2"/>
      <c r="BB162" s="3"/>
      <c r="BC162" s="3"/>
      <c r="BD162" s="3"/>
      <c r="BE162" s="3"/>
    </row>
    <row r="163" spans="1:57" ht="15">
      <c r="A163" s="66" t="s">
        <v>385</v>
      </c>
      <c r="B163" s="67"/>
      <c r="C163" s="67"/>
      <c r="D163" s="68">
        <v>581.9361678748264</v>
      </c>
      <c r="E163" s="70"/>
      <c r="F163" s="104" t="s">
        <v>2792</v>
      </c>
      <c r="G163" s="67"/>
      <c r="H163" s="71" t="s">
        <v>385</v>
      </c>
      <c r="I163" s="72"/>
      <c r="J163" s="72"/>
      <c r="K163" s="71" t="s">
        <v>3148</v>
      </c>
      <c r="L163" s="75"/>
      <c r="M163" s="76">
        <v>5297.0439453125</v>
      </c>
      <c r="N163" s="76">
        <v>3394.435791015625</v>
      </c>
      <c r="O163" s="77"/>
      <c r="P163" s="78"/>
      <c r="Q163" s="78"/>
      <c r="R163" s="88"/>
      <c r="S163" s="88"/>
      <c r="T163" s="88"/>
      <c r="U163" s="88"/>
      <c r="V163" s="50"/>
      <c r="W163" s="50"/>
      <c r="X163" s="50"/>
      <c r="Y163" s="50"/>
      <c r="Z163" s="49"/>
      <c r="AA163" s="73">
        <v>163</v>
      </c>
      <c r="AB163" s="73"/>
      <c r="AC163" s="74"/>
      <c r="AD163" s="80" t="s">
        <v>2114</v>
      </c>
      <c r="AE163" s="80">
        <v>2609</v>
      </c>
      <c r="AF163" s="80">
        <v>300993</v>
      </c>
      <c r="AG163" s="80">
        <v>282290</v>
      </c>
      <c r="AH163" s="80">
        <v>1408</v>
      </c>
      <c r="AI163" s="80"/>
      <c r="AJ163" s="80" t="s">
        <v>2287</v>
      </c>
      <c r="AK163" s="80"/>
      <c r="AL163" s="84" t="s">
        <v>2541</v>
      </c>
      <c r="AM163" s="80"/>
      <c r="AN163" s="82">
        <v>40298.564305555556</v>
      </c>
      <c r="AO163" s="84" t="s">
        <v>2702</v>
      </c>
      <c r="AP163" s="80" t="b">
        <v>0</v>
      </c>
      <c r="AQ163" s="80" t="b">
        <v>0</v>
      </c>
      <c r="AR163" s="80" t="b">
        <v>1</v>
      </c>
      <c r="AS163" s="80"/>
      <c r="AT163" s="80">
        <v>3971</v>
      </c>
      <c r="AU163" s="84" t="s">
        <v>2725</v>
      </c>
      <c r="AV163" s="80" t="b">
        <v>1</v>
      </c>
      <c r="AW163" s="80" t="s">
        <v>2803</v>
      </c>
      <c r="AX163" s="84" t="s">
        <v>2964</v>
      </c>
      <c r="AY163" s="80" t="s">
        <v>65</v>
      </c>
      <c r="AZ163" s="80" t="str">
        <f>REPLACE(INDEX(GroupVertices[Group],MATCH(Vertices[[#This Row],[Vertex]],GroupVertices[Vertex],0)),1,1,"")</f>
        <v>5</v>
      </c>
      <c r="BA163" s="2"/>
      <c r="BB163" s="3"/>
      <c r="BC163" s="3"/>
      <c r="BD163" s="3"/>
      <c r="BE163" s="3"/>
    </row>
    <row r="164" spans="1:57" ht="15">
      <c r="A164" s="66" t="s">
        <v>318</v>
      </c>
      <c r="B164" s="67"/>
      <c r="C164" s="67"/>
      <c r="D164" s="68">
        <v>163.03104032711883</v>
      </c>
      <c r="E164" s="70"/>
      <c r="F164" s="104" t="s">
        <v>987</v>
      </c>
      <c r="G164" s="67"/>
      <c r="H164" s="71" t="s">
        <v>318</v>
      </c>
      <c r="I164" s="72"/>
      <c r="J164" s="72"/>
      <c r="K164" s="71" t="s">
        <v>3149</v>
      </c>
      <c r="L164" s="75"/>
      <c r="M164" s="76">
        <v>4453.82958984375</v>
      </c>
      <c r="N164" s="76">
        <v>3838.951416015625</v>
      </c>
      <c r="O164" s="77"/>
      <c r="P164" s="78"/>
      <c r="Q164" s="78"/>
      <c r="R164" s="88"/>
      <c r="S164" s="88"/>
      <c r="T164" s="88"/>
      <c r="U164" s="88"/>
      <c r="V164" s="50"/>
      <c r="W164" s="50"/>
      <c r="X164" s="50"/>
      <c r="Y164" s="50"/>
      <c r="Z164" s="49"/>
      <c r="AA164" s="73">
        <v>164</v>
      </c>
      <c r="AB164" s="73"/>
      <c r="AC164" s="74"/>
      <c r="AD164" s="80" t="s">
        <v>2115</v>
      </c>
      <c r="AE164" s="80">
        <v>847</v>
      </c>
      <c r="AF164" s="80">
        <v>742</v>
      </c>
      <c r="AG164" s="80">
        <v>7409</v>
      </c>
      <c r="AH164" s="80">
        <v>2317</v>
      </c>
      <c r="AI164" s="80"/>
      <c r="AJ164" s="80" t="s">
        <v>2288</v>
      </c>
      <c r="AK164" s="80" t="s">
        <v>2422</v>
      </c>
      <c r="AL164" s="84" t="s">
        <v>2542</v>
      </c>
      <c r="AM164" s="80"/>
      <c r="AN164" s="82">
        <v>41284.403032407405</v>
      </c>
      <c r="AO164" s="84" t="s">
        <v>2703</v>
      </c>
      <c r="AP164" s="80" t="b">
        <v>1</v>
      </c>
      <c r="AQ164" s="80" t="b">
        <v>0</v>
      </c>
      <c r="AR164" s="80" t="b">
        <v>1</v>
      </c>
      <c r="AS164" s="80"/>
      <c r="AT164" s="80">
        <v>61</v>
      </c>
      <c r="AU164" s="84" t="s">
        <v>2725</v>
      </c>
      <c r="AV164" s="80" t="b">
        <v>0</v>
      </c>
      <c r="AW164" s="80" t="s">
        <v>2803</v>
      </c>
      <c r="AX164" s="84" t="s">
        <v>2965</v>
      </c>
      <c r="AY164" s="80" t="s">
        <v>66</v>
      </c>
      <c r="AZ164" s="80" t="str">
        <f>REPLACE(INDEX(GroupVertices[Group],MATCH(Vertices[[#This Row],[Vertex]],GroupVertices[Vertex],0)),1,1,"")</f>
        <v>2</v>
      </c>
      <c r="BA164" s="2"/>
      <c r="BB164" s="3"/>
      <c r="BC164" s="3"/>
      <c r="BD164" s="3"/>
      <c r="BE164" s="3"/>
    </row>
    <row r="165" spans="1:57" ht="15">
      <c r="A165" s="66" t="s">
        <v>320</v>
      </c>
      <c r="B165" s="67"/>
      <c r="C165" s="67"/>
      <c r="D165" s="68">
        <v>164.2141556145299</v>
      </c>
      <c r="E165" s="70"/>
      <c r="F165" s="104" t="s">
        <v>989</v>
      </c>
      <c r="G165" s="67"/>
      <c r="H165" s="71" t="s">
        <v>320</v>
      </c>
      <c r="I165" s="72"/>
      <c r="J165" s="72"/>
      <c r="K165" s="71" t="s">
        <v>3150</v>
      </c>
      <c r="L165" s="75"/>
      <c r="M165" s="76">
        <v>1993.900390625</v>
      </c>
      <c r="N165" s="76">
        <v>6666.5087890625</v>
      </c>
      <c r="O165" s="77"/>
      <c r="P165" s="78"/>
      <c r="Q165" s="78"/>
      <c r="R165" s="88"/>
      <c r="S165" s="88"/>
      <c r="T165" s="88"/>
      <c r="U165" s="88"/>
      <c r="V165" s="50"/>
      <c r="W165" s="50"/>
      <c r="X165" s="50"/>
      <c r="Y165" s="50"/>
      <c r="Z165" s="49"/>
      <c r="AA165" s="73">
        <v>165</v>
      </c>
      <c r="AB165" s="73"/>
      <c r="AC165" s="74"/>
      <c r="AD165" s="80" t="s">
        <v>2116</v>
      </c>
      <c r="AE165" s="80">
        <v>1157</v>
      </c>
      <c r="AF165" s="80">
        <v>1590</v>
      </c>
      <c r="AG165" s="80">
        <v>14710</v>
      </c>
      <c r="AH165" s="80">
        <v>3190</v>
      </c>
      <c r="AI165" s="80"/>
      <c r="AJ165" s="80" t="s">
        <v>2289</v>
      </c>
      <c r="AK165" s="80"/>
      <c r="AL165" s="80"/>
      <c r="AM165" s="80"/>
      <c r="AN165" s="82">
        <v>40037.64613425926</v>
      </c>
      <c r="AO165" s="84" t="s">
        <v>2704</v>
      </c>
      <c r="AP165" s="80" t="b">
        <v>1</v>
      </c>
      <c r="AQ165" s="80" t="b">
        <v>0</v>
      </c>
      <c r="AR165" s="80" t="b">
        <v>0</v>
      </c>
      <c r="AS165" s="80"/>
      <c r="AT165" s="80">
        <v>76</v>
      </c>
      <c r="AU165" s="84" t="s">
        <v>2725</v>
      </c>
      <c r="AV165" s="80" t="b">
        <v>0</v>
      </c>
      <c r="AW165" s="80" t="s">
        <v>2803</v>
      </c>
      <c r="AX165" s="84" t="s">
        <v>2966</v>
      </c>
      <c r="AY165" s="80" t="s">
        <v>66</v>
      </c>
      <c r="AZ165" s="80" t="str">
        <f>REPLACE(INDEX(GroupVertices[Group],MATCH(Vertices[[#This Row],[Vertex]],GroupVertices[Vertex],0)),1,1,"")</f>
        <v>1</v>
      </c>
      <c r="BA165" s="2"/>
      <c r="BB165" s="3"/>
      <c r="BC165" s="3"/>
      <c r="BD165" s="3"/>
      <c r="BE165" s="3"/>
    </row>
    <row r="166" spans="1:57" ht="15">
      <c r="A166" s="66" t="s">
        <v>322</v>
      </c>
      <c r="B166" s="67"/>
      <c r="C166" s="67"/>
      <c r="D166" s="68">
        <v>164.32297989804175</v>
      </c>
      <c r="E166" s="70"/>
      <c r="F166" s="104" t="s">
        <v>991</v>
      </c>
      <c r="G166" s="67"/>
      <c r="H166" s="71" t="s">
        <v>322</v>
      </c>
      <c r="I166" s="72"/>
      <c r="J166" s="72"/>
      <c r="K166" s="71" t="s">
        <v>3151</v>
      </c>
      <c r="L166" s="75"/>
      <c r="M166" s="76">
        <v>2612.05908203125</v>
      </c>
      <c r="N166" s="76">
        <v>6586.890625</v>
      </c>
      <c r="O166" s="77"/>
      <c r="P166" s="78"/>
      <c r="Q166" s="78"/>
      <c r="R166" s="88"/>
      <c r="S166" s="88"/>
      <c r="T166" s="88"/>
      <c r="U166" s="88"/>
      <c r="V166" s="50"/>
      <c r="W166" s="50"/>
      <c r="X166" s="50"/>
      <c r="Y166" s="50"/>
      <c r="Z166" s="49"/>
      <c r="AA166" s="73">
        <v>166</v>
      </c>
      <c r="AB166" s="73"/>
      <c r="AC166" s="74"/>
      <c r="AD166" s="80" t="s">
        <v>2117</v>
      </c>
      <c r="AE166" s="80">
        <v>3217</v>
      </c>
      <c r="AF166" s="80">
        <v>1668</v>
      </c>
      <c r="AG166" s="80">
        <v>15952</v>
      </c>
      <c r="AH166" s="80">
        <v>22844</v>
      </c>
      <c r="AI166" s="80"/>
      <c r="AJ166" s="80" t="s">
        <v>2290</v>
      </c>
      <c r="AK166" s="80" t="s">
        <v>2423</v>
      </c>
      <c r="AL166" s="80"/>
      <c r="AM166" s="80"/>
      <c r="AN166" s="82">
        <v>40194.450787037036</v>
      </c>
      <c r="AO166" s="84" t="s">
        <v>2705</v>
      </c>
      <c r="AP166" s="80" t="b">
        <v>0</v>
      </c>
      <c r="AQ166" s="80" t="b">
        <v>0</v>
      </c>
      <c r="AR166" s="80" t="b">
        <v>0</v>
      </c>
      <c r="AS166" s="80"/>
      <c r="AT166" s="80">
        <v>317</v>
      </c>
      <c r="AU166" s="84" t="s">
        <v>2737</v>
      </c>
      <c r="AV166" s="80" t="b">
        <v>0</v>
      </c>
      <c r="AW166" s="80" t="s">
        <v>2803</v>
      </c>
      <c r="AX166" s="84" t="s">
        <v>2967</v>
      </c>
      <c r="AY166" s="80" t="s">
        <v>66</v>
      </c>
      <c r="AZ166" s="80" t="str">
        <f>REPLACE(INDEX(GroupVertices[Group],MATCH(Vertices[[#This Row],[Vertex]],GroupVertices[Vertex],0)),1,1,"")</f>
        <v>1</v>
      </c>
      <c r="BA166" s="2"/>
      <c r="BB166" s="3"/>
      <c r="BC166" s="3"/>
      <c r="BD166" s="3"/>
      <c r="BE166" s="3"/>
    </row>
    <row r="167" spans="1:57" ht="15">
      <c r="A167" s="66" t="s">
        <v>324</v>
      </c>
      <c r="B167" s="67"/>
      <c r="C167" s="67"/>
      <c r="D167" s="68">
        <v>162.1688171577556</v>
      </c>
      <c r="E167" s="70"/>
      <c r="F167" s="104" t="s">
        <v>993</v>
      </c>
      <c r="G167" s="67"/>
      <c r="H167" s="71" t="s">
        <v>324</v>
      </c>
      <c r="I167" s="72"/>
      <c r="J167" s="72"/>
      <c r="K167" s="71" t="s">
        <v>3152</v>
      </c>
      <c r="L167" s="75"/>
      <c r="M167" s="76">
        <v>3332.741455078125</v>
      </c>
      <c r="N167" s="76">
        <v>9279.66015625</v>
      </c>
      <c r="O167" s="77"/>
      <c r="P167" s="78"/>
      <c r="Q167" s="78"/>
      <c r="R167" s="88"/>
      <c r="S167" s="88"/>
      <c r="T167" s="88"/>
      <c r="U167" s="88"/>
      <c r="V167" s="50"/>
      <c r="W167" s="50"/>
      <c r="X167" s="50"/>
      <c r="Y167" s="50"/>
      <c r="Z167" s="49"/>
      <c r="AA167" s="73">
        <v>167</v>
      </c>
      <c r="AB167" s="73"/>
      <c r="AC167" s="74"/>
      <c r="AD167" s="80" t="s">
        <v>2118</v>
      </c>
      <c r="AE167" s="80">
        <v>161</v>
      </c>
      <c r="AF167" s="80">
        <v>124</v>
      </c>
      <c r="AG167" s="80">
        <v>190</v>
      </c>
      <c r="AH167" s="80">
        <v>363</v>
      </c>
      <c r="AI167" s="80"/>
      <c r="AJ167" s="80" t="s">
        <v>2291</v>
      </c>
      <c r="AK167" s="80" t="s">
        <v>2424</v>
      </c>
      <c r="AL167" s="84" t="s">
        <v>2543</v>
      </c>
      <c r="AM167" s="80"/>
      <c r="AN167" s="82">
        <v>42034.724016203705</v>
      </c>
      <c r="AO167" s="84" t="s">
        <v>2706</v>
      </c>
      <c r="AP167" s="80" t="b">
        <v>1</v>
      </c>
      <c r="AQ167" s="80" t="b">
        <v>0</v>
      </c>
      <c r="AR167" s="80" t="b">
        <v>0</v>
      </c>
      <c r="AS167" s="80"/>
      <c r="AT167" s="80">
        <v>2</v>
      </c>
      <c r="AU167" s="84" t="s">
        <v>2725</v>
      </c>
      <c r="AV167" s="80" t="b">
        <v>0</v>
      </c>
      <c r="AW167" s="80" t="s">
        <v>2803</v>
      </c>
      <c r="AX167" s="84" t="s">
        <v>2968</v>
      </c>
      <c r="AY167" s="80" t="s">
        <v>66</v>
      </c>
      <c r="AZ167" s="80" t="str">
        <f>REPLACE(INDEX(GroupVertices[Group],MATCH(Vertices[[#This Row],[Vertex]],GroupVertices[Vertex],0)),1,1,"")</f>
        <v>1</v>
      </c>
      <c r="BA167" s="2"/>
      <c r="BB167" s="3"/>
      <c r="BC167" s="3"/>
      <c r="BD167" s="3"/>
      <c r="BE167" s="3"/>
    </row>
    <row r="168" spans="1:57" ht="15">
      <c r="A168" s="66" t="s">
        <v>325</v>
      </c>
      <c r="B168" s="67"/>
      <c r="C168" s="67"/>
      <c r="D168" s="68">
        <v>162.079525437951</v>
      </c>
      <c r="E168" s="70"/>
      <c r="F168" s="104" t="s">
        <v>994</v>
      </c>
      <c r="G168" s="67"/>
      <c r="H168" s="71" t="s">
        <v>325</v>
      </c>
      <c r="I168" s="72"/>
      <c r="J168" s="72"/>
      <c r="K168" s="71" t="s">
        <v>3153</v>
      </c>
      <c r="L168" s="75"/>
      <c r="M168" s="76">
        <v>3617.92333984375</v>
      </c>
      <c r="N168" s="76">
        <v>9373.1630859375</v>
      </c>
      <c r="O168" s="77"/>
      <c r="P168" s="78"/>
      <c r="Q168" s="78"/>
      <c r="R168" s="88"/>
      <c r="S168" s="88"/>
      <c r="T168" s="88"/>
      <c r="U168" s="88"/>
      <c r="V168" s="50"/>
      <c r="W168" s="50"/>
      <c r="X168" s="50"/>
      <c r="Y168" s="50"/>
      <c r="Z168" s="49"/>
      <c r="AA168" s="73">
        <v>168</v>
      </c>
      <c r="AB168" s="73"/>
      <c r="AC168" s="74"/>
      <c r="AD168" s="80" t="s">
        <v>2119</v>
      </c>
      <c r="AE168" s="80">
        <v>102</v>
      </c>
      <c r="AF168" s="80">
        <v>60</v>
      </c>
      <c r="AG168" s="80">
        <v>61</v>
      </c>
      <c r="AH168" s="80">
        <v>109</v>
      </c>
      <c r="AI168" s="80"/>
      <c r="AJ168" s="80" t="s">
        <v>2292</v>
      </c>
      <c r="AK168" s="80" t="s">
        <v>2406</v>
      </c>
      <c r="AL168" s="80"/>
      <c r="AM168" s="80"/>
      <c r="AN168" s="82">
        <v>43018.794965277775</v>
      </c>
      <c r="AO168" s="84" t="s">
        <v>2707</v>
      </c>
      <c r="AP168" s="80" t="b">
        <v>1</v>
      </c>
      <c r="AQ168" s="80" t="b">
        <v>0</v>
      </c>
      <c r="AR168" s="80" t="b">
        <v>0</v>
      </c>
      <c r="AS168" s="80" t="s">
        <v>1864</v>
      </c>
      <c r="AT168" s="80">
        <v>0</v>
      </c>
      <c r="AU168" s="80"/>
      <c r="AV168" s="80" t="b">
        <v>0</v>
      </c>
      <c r="AW168" s="80" t="s">
        <v>2803</v>
      </c>
      <c r="AX168" s="84" t="s">
        <v>2969</v>
      </c>
      <c r="AY168" s="80" t="s">
        <v>66</v>
      </c>
      <c r="AZ168" s="80" t="str">
        <f>REPLACE(INDEX(GroupVertices[Group],MATCH(Vertices[[#This Row],[Vertex]],GroupVertices[Vertex],0)),1,1,"")</f>
        <v>1</v>
      </c>
      <c r="BA168" s="2"/>
      <c r="BB168" s="3"/>
      <c r="BC168" s="3"/>
      <c r="BD168" s="3"/>
      <c r="BE168" s="3"/>
    </row>
    <row r="169" spans="1:57" ht="15">
      <c r="A169" s="66" t="s">
        <v>326</v>
      </c>
      <c r="B169" s="67"/>
      <c r="C169" s="67"/>
      <c r="D169" s="68">
        <v>165.56329769345263</v>
      </c>
      <c r="E169" s="70"/>
      <c r="F169" s="104" t="s">
        <v>995</v>
      </c>
      <c r="G169" s="67"/>
      <c r="H169" s="71" t="s">
        <v>326</v>
      </c>
      <c r="I169" s="72"/>
      <c r="J169" s="72"/>
      <c r="K169" s="71" t="s">
        <v>3154</v>
      </c>
      <c r="L169" s="75"/>
      <c r="M169" s="76">
        <v>2817.5439453125</v>
      </c>
      <c r="N169" s="76">
        <v>1719.197021484375</v>
      </c>
      <c r="O169" s="77"/>
      <c r="P169" s="78"/>
      <c r="Q169" s="78"/>
      <c r="R169" s="88"/>
      <c r="S169" s="88"/>
      <c r="T169" s="88"/>
      <c r="U169" s="88"/>
      <c r="V169" s="50"/>
      <c r="W169" s="50"/>
      <c r="X169" s="50"/>
      <c r="Y169" s="50"/>
      <c r="Z169" s="49"/>
      <c r="AA169" s="73">
        <v>169</v>
      </c>
      <c r="AB169" s="73"/>
      <c r="AC169" s="74"/>
      <c r="AD169" s="80" t="s">
        <v>2120</v>
      </c>
      <c r="AE169" s="80">
        <v>703</v>
      </c>
      <c r="AF169" s="80">
        <v>2557</v>
      </c>
      <c r="AG169" s="80">
        <v>36390</v>
      </c>
      <c r="AH169" s="80">
        <v>1274</v>
      </c>
      <c r="AI169" s="80"/>
      <c r="AJ169" s="80" t="s">
        <v>2293</v>
      </c>
      <c r="AK169" s="80" t="s">
        <v>2425</v>
      </c>
      <c r="AL169" s="84" t="s">
        <v>2544</v>
      </c>
      <c r="AM169" s="80"/>
      <c r="AN169" s="82">
        <v>41803.86115740741</v>
      </c>
      <c r="AO169" s="84" t="s">
        <v>2708</v>
      </c>
      <c r="AP169" s="80" t="b">
        <v>1</v>
      </c>
      <c r="AQ169" s="80" t="b">
        <v>0</v>
      </c>
      <c r="AR169" s="80" t="b">
        <v>0</v>
      </c>
      <c r="AS169" s="80"/>
      <c r="AT169" s="80">
        <v>289</v>
      </c>
      <c r="AU169" s="84" t="s">
        <v>2725</v>
      </c>
      <c r="AV169" s="80" t="b">
        <v>0</v>
      </c>
      <c r="AW169" s="80" t="s">
        <v>2803</v>
      </c>
      <c r="AX169" s="84" t="s">
        <v>2970</v>
      </c>
      <c r="AY169" s="80" t="s">
        <v>66</v>
      </c>
      <c r="AZ169" s="80" t="str">
        <f>REPLACE(INDEX(GroupVertices[Group],MATCH(Vertices[[#This Row],[Vertex]],GroupVertices[Vertex],0)),1,1,"")</f>
        <v>2</v>
      </c>
      <c r="BA169" s="2"/>
      <c r="BB169" s="3"/>
      <c r="BC169" s="3"/>
      <c r="BD169" s="3"/>
      <c r="BE169" s="3"/>
    </row>
    <row r="170" spans="1:57" ht="15">
      <c r="A170" s="66" t="s">
        <v>327</v>
      </c>
      <c r="B170" s="67"/>
      <c r="C170" s="67"/>
      <c r="D170" s="68">
        <v>162.10184836790214</v>
      </c>
      <c r="E170" s="70"/>
      <c r="F170" s="104" t="s">
        <v>996</v>
      </c>
      <c r="G170" s="67"/>
      <c r="H170" s="71" t="s">
        <v>327</v>
      </c>
      <c r="I170" s="72"/>
      <c r="J170" s="72"/>
      <c r="K170" s="71" t="s">
        <v>3155</v>
      </c>
      <c r="L170" s="75"/>
      <c r="M170" s="76">
        <v>9804.087890625</v>
      </c>
      <c r="N170" s="76">
        <v>5575.9130859375</v>
      </c>
      <c r="O170" s="77"/>
      <c r="P170" s="78"/>
      <c r="Q170" s="78"/>
      <c r="R170" s="88"/>
      <c r="S170" s="88"/>
      <c r="T170" s="88"/>
      <c r="U170" s="88"/>
      <c r="V170" s="50"/>
      <c r="W170" s="50"/>
      <c r="X170" s="50"/>
      <c r="Y170" s="50"/>
      <c r="Z170" s="49"/>
      <c r="AA170" s="73">
        <v>170</v>
      </c>
      <c r="AB170" s="73"/>
      <c r="AC170" s="74"/>
      <c r="AD170" s="80" t="s">
        <v>2121</v>
      </c>
      <c r="AE170" s="80">
        <v>129</v>
      </c>
      <c r="AF170" s="80">
        <v>76</v>
      </c>
      <c r="AG170" s="80">
        <v>156</v>
      </c>
      <c r="AH170" s="80">
        <v>332</v>
      </c>
      <c r="AI170" s="80"/>
      <c r="AJ170" s="80" t="s">
        <v>2294</v>
      </c>
      <c r="AK170" s="80" t="s">
        <v>1910</v>
      </c>
      <c r="AL170" s="80"/>
      <c r="AM170" s="80"/>
      <c r="AN170" s="82">
        <v>40624.765069444446</v>
      </c>
      <c r="AO170" s="84" t="s">
        <v>2709</v>
      </c>
      <c r="AP170" s="80" t="b">
        <v>0</v>
      </c>
      <c r="AQ170" s="80" t="b">
        <v>0</v>
      </c>
      <c r="AR170" s="80" t="b">
        <v>0</v>
      </c>
      <c r="AS170" s="80" t="s">
        <v>1864</v>
      </c>
      <c r="AT170" s="80">
        <v>0</v>
      </c>
      <c r="AU170" s="84" t="s">
        <v>2729</v>
      </c>
      <c r="AV170" s="80" t="b">
        <v>0</v>
      </c>
      <c r="AW170" s="80" t="s">
        <v>2803</v>
      </c>
      <c r="AX170" s="84" t="s">
        <v>2971</v>
      </c>
      <c r="AY170" s="80" t="s">
        <v>66</v>
      </c>
      <c r="AZ170" s="80" t="str">
        <f>REPLACE(INDEX(GroupVertices[Group],MATCH(Vertices[[#This Row],[Vertex]],GroupVertices[Vertex],0)),1,1,"")</f>
        <v>9</v>
      </c>
      <c r="BA170" s="2"/>
      <c r="BB170" s="3"/>
      <c r="BC170" s="3"/>
      <c r="BD170" s="3"/>
      <c r="BE170" s="3"/>
    </row>
    <row r="171" spans="1:57" ht="15">
      <c r="A171" s="66" t="s">
        <v>386</v>
      </c>
      <c r="B171" s="67"/>
      <c r="C171" s="67"/>
      <c r="D171" s="68">
        <v>163.54446771599532</v>
      </c>
      <c r="E171" s="70"/>
      <c r="F171" s="104" t="s">
        <v>2793</v>
      </c>
      <c r="G171" s="67"/>
      <c r="H171" s="71" t="s">
        <v>386</v>
      </c>
      <c r="I171" s="72"/>
      <c r="J171" s="72"/>
      <c r="K171" s="71" t="s">
        <v>3156</v>
      </c>
      <c r="L171" s="75"/>
      <c r="M171" s="76">
        <v>9779.6591796875</v>
      </c>
      <c r="N171" s="76">
        <v>3799.6201171875</v>
      </c>
      <c r="O171" s="77"/>
      <c r="P171" s="78"/>
      <c r="Q171" s="78"/>
      <c r="R171" s="88"/>
      <c r="S171" s="88"/>
      <c r="T171" s="88"/>
      <c r="U171" s="88"/>
      <c r="V171" s="50"/>
      <c r="W171" s="50"/>
      <c r="X171" s="50"/>
      <c r="Y171" s="50"/>
      <c r="Z171" s="49"/>
      <c r="AA171" s="73">
        <v>171</v>
      </c>
      <c r="AB171" s="73"/>
      <c r="AC171" s="74"/>
      <c r="AD171" s="80" t="s">
        <v>2122</v>
      </c>
      <c r="AE171" s="80">
        <v>452</v>
      </c>
      <c r="AF171" s="80">
        <v>1110</v>
      </c>
      <c r="AG171" s="80">
        <v>324</v>
      </c>
      <c r="AH171" s="80">
        <v>180</v>
      </c>
      <c r="AI171" s="80"/>
      <c r="AJ171" s="80" t="s">
        <v>2295</v>
      </c>
      <c r="AK171" s="80" t="s">
        <v>2368</v>
      </c>
      <c r="AL171" s="84" t="s">
        <v>2545</v>
      </c>
      <c r="AM171" s="80"/>
      <c r="AN171" s="82">
        <v>42271.471041666664</v>
      </c>
      <c r="AO171" s="84" t="s">
        <v>2710</v>
      </c>
      <c r="AP171" s="80" t="b">
        <v>0</v>
      </c>
      <c r="AQ171" s="80" t="b">
        <v>0</v>
      </c>
      <c r="AR171" s="80" t="b">
        <v>0</v>
      </c>
      <c r="AS171" s="80" t="s">
        <v>1864</v>
      </c>
      <c r="AT171" s="80">
        <v>22</v>
      </c>
      <c r="AU171" s="84" t="s">
        <v>2725</v>
      </c>
      <c r="AV171" s="80" t="b">
        <v>0</v>
      </c>
      <c r="AW171" s="80" t="s">
        <v>2803</v>
      </c>
      <c r="AX171" s="84" t="s">
        <v>2972</v>
      </c>
      <c r="AY171" s="80" t="s">
        <v>65</v>
      </c>
      <c r="AZ171" s="80" t="str">
        <f>REPLACE(INDEX(GroupVertices[Group],MATCH(Vertices[[#This Row],[Vertex]],GroupVertices[Vertex],0)),1,1,"")</f>
        <v>9</v>
      </c>
      <c r="BA171" s="2"/>
      <c r="BB171" s="3"/>
      <c r="BC171" s="3"/>
      <c r="BD171" s="3"/>
      <c r="BE171" s="3"/>
    </row>
    <row r="172" spans="1:57" ht="15">
      <c r="A172" s="66" t="s">
        <v>330</v>
      </c>
      <c r="B172" s="67"/>
      <c r="C172" s="67"/>
      <c r="D172" s="68">
        <v>163.00453184780184</v>
      </c>
      <c r="E172" s="70"/>
      <c r="F172" s="104" t="s">
        <v>998</v>
      </c>
      <c r="G172" s="67"/>
      <c r="H172" s="71" t="s">
        <v>330</v>
      </c>
      <c r="I172" s="72"/>
      <c r="J172" s="72"/>
      <c r="K172" s="71" t="s">
        <v>3157</v>
      </c>
      <c r="L172" s="75"/>
      <c r="M172" s="76">
        <v>1343.9178466796875</v>
      </c>
      <c r="N172" s="76">
        <v>8498.8671875</v>
      </c>
      <c r="O172" s="77"/>
      <c r="P172" s="78"/>
      <c r="Q172" s="78"/>
      <c r="R172" s="88"/>
      <c r="S172" s="88"/>
      <c r="T172" s="88"/>
      <c r="U172" s="88"/>
      <c r="V172" s="50"/>
      <c r="W172" s="50"/>
      <c r="X172" s="50"/>
      <c r="Y172" s="50"/>
      <c r="Z172" s="49"/>
      <c r="AA172" s="73">
        <v>172</v>
      </c>
      <c r="AB172" s="73"/>
      <c r="AC172" s="74"/>
      <c r="AD172" s="80" t="s">
        <v>2123</v>
      </c>
      <c r="AE172" s="80">
        <v>282</v>
      </c>
      <c r="AF172" s="80">
        <v>723</v>
      </c>
      <c r="AG172" s="80">
        <v>3412</v>
      </c>
      <c r="AH172" s="80">
        <v>3241</v>
      </c>
      <c r="AI172" s="80"/>
      <c r="AJ172" s="80" t="s">
        <v>2296</v>
      </c>
      <c r="AK172" s="80" t="s">
        <v>1910</v>
      </c>
      <c r="AL172" s="84" t="s">
        <v>2546</v>
      </c>
      <c r="AM172" s="80"/>
      <c r="AN172" s="82">
        <v>41375.87125</v>
      </c>
      <c r="AO172" s="84" t="s">
        <v>2711</v>
      </c>
      <c r="AP172" s="80" t="b">
        <v>0</v>
      </c>
      <c r="AQ172" s="80" t="b">
        <v>0</v>
      </c>
      <c r="AR172" s="80" t="b">
        <v>1</v>
      </c>
      <c r="AS172" s="80"/>
      <c r="AT172" s="80">
        <v>95</v>
      </c>
      <c r="AU172" s="84" t="s">
        <v>2734</v>
      </c>
      <c r="AV172" s="80" t="b">
        <v>0</v>
      </c>
      <c r="AW172" s="80" t="s">
        <v>2803</v>
      </c>
      <c r="AX172" s="84" t="s">
        <v>2973</v>
      </c>
      <c r="AY172" s="80" t="s">
        <v>66</v>
      </c>
      <c r="AZ172" s="80" t="str">
        <f>REPLACE(INDEX(GroupVertices[Group],MATCH(Vertices[[#This Row],[Vertex]],GroupVertices[Vertex],0)),1,1,"")</f>
        <v>1</v>
      </c>
      <c r="BA172" s="2"/>
      <c r="BB172" s="3"/>
      <c r="BC172" s="3"/>
      <c r="BD172" s="3"/>
      <c r="BE172" s="3"/>
    </row>
    <row r="173" spans="1:57" ht="15">
      <c r="A173" s="66" t="s">
        <v>387</v>
      </c>
      <c r="B173" s="67"/>
      <c r="C173" s="67"/>
      <c r="D173" s="68">
        <v>162.04325067678036</v>
      </c>
      <c r="E173" s="70"/>
      <c r="F173" s="104" t="s">
        <v>2794</v>
      </c>
      <c r="G173" s="67"/>
      <c r="H173" s="71" t="s">
        <v>387</v>
      </c>
      <c r="I173" s="72"/>
      <c r="J173" s="72"/>
      <c r="K173" s="71" t="s">
        <v>3158</v>
      </c>
      <c r="L173" s="75"/>
      <c r="M173" s="76">
        <v>1504.1094970703125</v>
      </c>
      <c r="N173" s="76">
        <v>8857.029296875</v>
      </c>
      <c r="O173" s="77"/>
      <c r="P173" s="78"/>
      <c r="Q173" s="78"/>
      <c r="R173" s="88"/>
      <c r="S173" s="88"/>
      <c r="T173" s="88"/>
      <c r="U173" s="88"/>
      <c r="V173" s="50"/>
      <c r="W173" s="50"/>
      <c r="X173" s="50"/>
      <c r="Y173" s="50"/>
      <c r="Z173" s="49"/>
      <c r="AA173" s="73">
        <v>173</v>
      </c>
      <c r="AB173" s="73"/>
      <c r="AC173" s="74"/>
      <c r="AD173" s="80" t="s">
        <v>2124</v>
      </c>
      <c r="AE173" s="80">
        <v>20</v>
      </c>
      <c r="AF173" s="80">
        <v>34</v>
      </c>
      <c r="AG173" s="80">
        <v>7</v>
      </c>
      <c r="AH173" s="80">
        <v>3</v>
      </c>
      <c r="AI173" s="80"/>
      <c r="AJ173" s="80" t="s">
        <v>2297</v>
      </c>
      <c r="AK173" s="80" t="s">
        <v>2426</v>
      </c>
      <c r="AL173" s="84" t="s">
        <v>2547</v>
      </c>
      <c r="AM173" s="80"/>
      <c r="AN173" s="82">
        <v>43500.45518518519</v>
      </c>
      <c r="AO173" s="84" t="s">
        <v>2712</v>
      </c>
      <c r="AP173" s="80" t="b">
        <v>0</v>
      </c>
      <c r="AQ173" s="80" t="b">
        <v>0</v>
      </c>
      <c r="AR173" s="80" t="b">
        <v>0</v>
      </c>
      <c r="AS173" s="80" t="s">
        <v>1864</v>
      </c>
      <c r="AT173" s="80">
        <v>0</v>
      </c>
      <c r="AU173" s="84" t="s">
        <v>2725</v>
      </c>
      <c r="AV173" s="80" t="b">
        <v>0</v>
      </c>
      <c r="AW173" s="80" t="s">
        <v>2803</v>
      </c>
      <c r="AX173" s="84" t="s">
        <v>2974</v>
      </c>
      <c r="AY173" s="80" t="s">
        <v>65</v>
      </c>
      <c r="AZ173" s="80" t="str">
        <f>REPLACE(INDEX(GroupVertices[Group],MATCH(Vertices[[#This Row],[Vertex]],GroupVertices[Vertex],0)),1,1,"")</f>
        <v>1</v>
      </c>
      <c r="BA173" s="2"/>
      <c r="BB173" s="3"/>
      <c r="BC173" s="3"/>
      <c r="BD173" s="3"/>
      <c r="BE173" s="3"/>
    </row>
    <row r="174" spans="1:57" ht="15">
      <c r="A174" s="66" t="s">
        <v>331</v>
      </c>
      <c r="B174" s="67"/>
      <c r="C174" s="67"/>
      <c r="D174" s="68">
        <v>174.62082652113253</v>
      </c>
      <c r="E174" s="70"/>
      <c r="F174" s="104" t="s">
        <v>999</v>
      </c>
      <c r="G174" s="67"/>
      <c r="H174" s="71" t="s">
        <v>331</v>
      </c>
      <c r="I174" s="72"/>
      <c r="J174" s="72"/>
      <c r="K174" s="71" t="s">
        <v>3159</v>
      </c>
      <c r="L174" s="75"/>
      <c r="M174" s="76">
        <v>1290.6083984375</v>
      </c>
      <c r="N174" s="76">
        <v>7623.365234375</v>
      </c>
      <c r="O174" s="77"/>
      <c r="P174" s="78"/>
      <c r="Q174" s="78"/>
      <c r="R174" s="88"/>
      <c r="S174" s="88"/>
      <c r="T174" s="88"/>
      <c r="U174" s="88"/>
      <c r="V174" s="50"/>
      <c r="W174" s="50"/>
      <c r="X174" s="50"/>
      <c r="Y174" s="50"/>
      <c r="Z174" s="49"/>
      <c r="AA174" s="73">
        <v>174</v>
      </c>
      <c r="AB174" s="73"/>
      <c r="AC174" s="74"/>
      <c r="AD174" s="80" t="s">
        <v>2125</v>
      </c>
      <c r="AE174" s="80">
        <v>6</v>
      </c>
      <c r="AF174" s="80">
        <v>9049</v>
      </c>
      <c r="AG174" s="80">
        <v>2074</v>
      </c>
      <c r="AH174" s="80">
        <v>102</v>
      </c>
      <c r="AI174" s="80"/>
      <c r="AJ174" s="80" t="s">
        <v>2298</v>
      </c>
      <c r="AK174" s="80" t="s">
        <v>2427</v>
      </c>
      <c r="AL174" s="84" t="s">
        <v>2548</v>
      </c>
      <c r="AM174" s="80"/>
      <c r="AN174" s="82">
        <v>40683.92538194444</v>
      </c>
      <c r="AO174" s="84" t="s">
        <v>2713</v>
      </c>
      <c r="AP174" s="80" t="b">
        <v>0</v>
      </c>
      <c r="AQ174" s="80" t="b">
        <v>0</v>
      </c>
      <c r="AR174" s="80" t="b">
        <v>0</v>
      </c>
      <c r="AS174" s="80"/>
      <c r="AT174" s="80">
        <v>374</v>
      </c>
      <c r="AU174" s="84" t="s">
        <v>2725</v>
      </c>
      <c r="AV174" s="80" t="b">
        <v>0</v>
      </c>
      <c r="AW174" s="80" t="s">
        <v>2803</v>
      </c>
      <c r="AX174" s="84" t="s">
        <v>2975</v>
      </c>
      <c r="AY174" s="80" t="s">
        <v>66</v>
      </c>
      <c r="AZ174" s="80" t="str">
        <f>REPLACE(INDEX(GroupVertices[Group],MATCH(Vertices[[#This Row],[Vertex]],GroupVertices[Vertex],0)),1,1,"")</f>
        <v>1</v>
      </c>
      <c r="BA174" s="2"/>
      <c r="BB174" s="3"/>
      <c r="BC174" s="3"/>
      <c r="BD174" s="3"/>
      <c r="BE174" s="3"/>
    </row>
    <row r="175" spans="1:57" ht="15">
      <c r="A175" s="66" t="s">
        <v>388</v>
      </c>
      <c r="B175" s="67"/>
      <c r="C175" s="67"/>
      <c r="D175" s="68">
        <v>162.14091349531665</v>
      </c>
      <c r="E175" s="70"/>
      <c r="F175" s="104" t="s">
        <v>2795</v>
      </c>
      <c r="G175" s="67"/>
      <c r="H175" s="71" t="s">
        <v>388</v>
      </c>
      <c r="I175" s="72"/>
      <c r="J175" s="72"/>
      <c r="K175" s="71" t="s">
        <v>3160</v>
      </c>
      <c r="L175" s="75"/>
      <c r="M175" s="76">
        <v>1269.3199462890625</v>
      </c>
      <c r="N175" s="76">
        <v>7981.9072265625</v>
      </c>
      <c r="O175" s="77"/>
      <c r="P175" s="78"/>
      <c r="Q175" s="78"/>
      <c r="R175" s="88"/>
      <c r="S175" s="88"/>
      <c r="T175" s="88"/>
      <c r="U175" s="88"/>
      <c r="V175" s="50"/>
      <c r="W175" s="50"/>
      <c r="X175" s="50"/>
      <c r="Y175" s="50"/>
      <c r="Z175" s="49"/>
      <c r="AA175" s="73">
        <v>175</v>
      </c>
      <c r="AB175" s="73"/>
      <c r="AC175" s="74"/>
      <c r="AD175" s="80" t="s">
        <v>2126</v>
      </c>
      <c r="AE175" s="80">
        <v>147</v>
      </c>
      <c r="AF175" s="80">
        <v>104</v>
      </c>
      <c r="AG175" s="80">
        <v>81</v>
      </c>
      <c r="AH175" s="80">
        <v>200</v>
      </c>
      <c r="AI175" s="80"/>
      <c r="AJ175" s="80" t="s">
        <v>2299</v>
      </c>
      <c r="AK175" s="80" t="s">
        <v>2428</v>
      </c>
      <c r="AL175" s="84" t="s">
        <v>2549</v>
      </c>
      <c r="AM175" s="80"/>
      <c r="AN175" s="82">
        <v>41408.612233796295</v>
      </c>
      <c r="AO175" s="80"/>
      <c r="AP175" s="80" t="b">
        <v>1</v>
      </c>
      <c r="AQ175" s="80" t="b">
        <v>0</v>
      </c>
      <c r="AR175" s="80" t="b">
        <v>1</v>
      </c>
      <c r="AS175" s="80" t="s">
        <v>1864</v>
      </c>
      <c r="AT175" s="80">
        <v>3</v>
      </c>
      <c r="AU175" s="84" t="s">
        <v>2725</v>
      </c>
      <c r="AV175" s="80" t="b">
        <v>0</v>
      </c>
      <c r="AW175" s="80" t="s">
        <v>2803</v>
      </c>
      <c r="AX175" s="84" t="s">
        <v>2976</v>
      </c>
      <c r="AY175" s="80" t="s">
        <v>65</v>
      </c>
      <c r="AZ175" s="80" t="str">
        <f>REPLACE(INDEX(GroupVertices[Group],MATCH(Vertices[[#This Row],[Vertex]],GroupVertices[Vertex],0)),1,1,"")</f>
        <v>1</v>
      </c>
      <c r="BA175" s="2"/>
      <c r="BB175" s="3"/>
      <c r="BC175" s="3"/>
      <c r="BD175" s="3"/>
      <c r="BE175" s="3"/>
    </row>
    <row r="176" spans="1:57" ht="15">
      <c r="A176" s="66" t="s">
        <v>332</v>
      </c>
      <c r="B176" s="67"/>
      <c r="C176" s="67"/>
      <c r="D176" s="68">
        <v>162.0027903662439</v>
      </c>
      <c r="E176" s="70"/>
      <c r="F176" s="104" t="s">
        <v>1000</v>
      </c>
      <c r="G176" s="67"/>
      <c r="H176" s="71" t="s">
        <v>332</v>
      </c>
      <c r="I176" s="72"/>
      <c r="J176" s="72"/>
      <c r="K176" s="71" t="s">
        <v>3161</v>
      </c>
      <c r="L176" s="75"/>
      <c r="M176" s="76">
        <v>4142.99658203125</v>
      </c>
      <c r="N176" s="76">
        <v>8775.796875</v>
      </c>
      <c r="O176" s="77"/>
      <c r="P176" s="78"/>
      <c r="Q176" s="78"/>
      <c r="R176" s="88"/>
      <c r="S176" s="88"/>
      <c r="T176" s="88"/>
      <c r="U176" s="88"/>
      <c r="V176" s="50"/>
      <c r="W176" s="50"/>
      <c r="X176" s="50"/>
      <c r="Y176" s="50"/>
      <c r="Z176" s="49"/>
      <c r="AA176" s="73">
        <v>176</v>
      </c>
      <c r="AB176" s="73"/>
      <c r="AC176" s="74"/>
      <c r="AD176" s="80" t="s">
        <v>2127</v>
      </c>
      <c r="AE176" s="80">
        <v>2</v>
      </c>
      <c r="AF176" s="80">
        <v>5</v>
      </c>
      <c r="AG176" s="80">
        <v>3</v>
      </c>
      <c r="AH176" s="80">
        <v>0</v>
      </c>
      <c r="AI176" s="80"/>
      <c r="AJ176" s="80" t="s">
        <v>2300</v>
      </c>
      <c r="AK176" s="80" t="s">
        <v>2429</v>
      </c>
      <c r="AL176" s="84" t="s">
        <v>2550</v>
      </c>
      <c r="AM176" s="80"/>
      <c r="AN176" s="82">
        <v>43649.80113425926</v>
      </c>
      <c r="AO176" s="84" t="s">
        <v>2714</v>
      </c>
      <c r="AP176" s="80" t="b">
        <v>0</v>
      </c>
      <c r="AQ176" s="80" t="b">
        <v>0</v>
      </c>
      <c r="AR176" s="80" t="b">
        <v>0</v>
      </c>
      <c r="AS176" s="80"/>
      <c r="AT176" s="80">
        <v>0</v>
      </c>
      <c r="AU176" s="84" t="s">
        <v>2725</v>
      </c>
      <c r="AV176" s="80" t="b">
        <v>0</v>
      </c>
      <c r="AW176" s="80" t="s">
        <v>2803</v>
      </c>
      <c r="AX176" s="84" t="s">
        <v>2977</v>
      </c>
      <c r="AY176" s="80" t="s">
        <v>66</v>
      </c>
      <c r="AZ176" s="80" t="str">
        <f>REPLACE(INDEX(GroupVertices[Group],MATCH(Vertices[[#This Row],[Vertex]],GroupVertices[Vertex],0)),1,1,"")</f>
        <v>1</v>
      </c>
      <c r="BA176" s="2"/>
      <c r="BB176" s="3"/>
      <c r="BC176" s="3"/>
      <c r="BD176" s="3"/>
      <c r="BE176" s="3"/>
    </row>
    <row r="177" spans="1:57" ht="15">
      <c r="A177" s="66" t="s">
        <v>333</v>
      </c>
      <c r="B177" s="67"/>
      <c r="C177" s="67"/>
      <c r="D177" s="68">
        <v>164.24484964321272</v>
      </c>
      <c r="E177" s="70"/>
      <c r="F177" s="104" t="s">
        <v>1001</v>
      </c>
      <c r="G177" s="67"/>
      <c r="H177" s="71" t="s">
        <v>333</v>
      </c>
      <c r="I177" s="72"/>
      <c r="J177" s="72"/>
      <c r="K177" s="71" t="s">
        <v>3162</v>
      </c>
      <c r="L177" s="75"/>
      <c r="M177" s="76">
        <v>7168.65771484375</v>
      </c>
      <c r="N177" s="76">
        <v>3629.066162109375</v>
      </c>
      <c r="O177" s="77"/>
      <c r="P177" s="78"/>
      <c r="Q177" s="78"/>
      <c r="R177" s="88"/>
      <c r="S177" s="88"/>
      <c r="T177" s="88"/>
      <c r="U177" s="88"/>
      <c r="V177" s="50"/>
      <c r="W177" s="50"/>
      <c r="X177" s="50"/>
      <c r="Y177" s="50"/>
      <c r="Z177" s="49"/>
      <c r="AA177" s="73">
        <v>177</v>
      </c>
      <c r="AB177" s="73"/>
      <c r="AC177" s="74"/>
      <c r="AD177" s="80" t="s">
        <v>2128</v>
      </c>
      <c r="AE177" s="80">
        <v>1953</v>
      </c>
      <c r="AF177" s="80">
        <v>1612</v>
      </c>
      <c r="AG177" s="80">
        <v>27294</v>
      </c>
      <c r="AH177" s="80">
        <v>3246</v>
      </c>
      <c r="AI177" s="80"/>
      <c r="AJ177" s="80" t="s">
        <v>2301</v>
      </c>
      <c r="AK177" s="80" t="s">
        <v>2430</v>
      </c>
      <c r="AL177" s="84" t="s">
        <v>2551</v>
      </c>
      <c r="AM177" s="80"/>
      <c r="AN177" s="82">
        <v>39583.57900462963</v>
      </c>
      <c r="AO177" s="80"/>
      <c r="AP177" s="80" t="b">
        <v>1</v>
      </c>
      <c r="AQ177" s="80" t="b">
        <v>0</v>
      </c>
      <c r="AR177" s="80" t="b">
        <v>1</v>
      </c>
      <c r="AS177" s="80"/>
      <c r="AT177" s="80">
        <v>116</v>
      </c>
      <c r="AU177" s="84" t="s">
        <v>2725</v>
      </c>
      <c r="AV177" s="80" t="b">
        <v>0</v>
      </c>
      <c r="AW177" s="80" t="s">
        <v>2803</v>
      </c>
      <c r="AX177" s="84" t="s">
        <v>2978</v>
      </c>
      <c r="AY177" s="80" t="s">
        <v>66</v>
      </c>
      <c r="AZ177" s="80" t="str">
        <f>REPLACE(INDEX(GroupVertices[Group],MATCH(Vertices[[#This Row],[Vertex]],GroupVertices[Vertex],0)),1,1,"")</f>
        <v>7</v>
      </c>
      <c r="BA177" s="2"/>
      <c r="BB177" s="3"/>
      <c r="BC177" s="3"/>
      <c r="BD177" s="3"/>
      <c r="BE177" s="3"/>
    </row>
    <row r="178" spans="1:57" ht="15">
      <c r="A178" s="66" t="s">
        <v>389</v>
      </c>
      <c r="B178" s="67"/>
      <c r="C178" s="67"/>
      <c r="D178" s="68">
        <v>165.41819864877013</v>
      </c>
      <c r="E178" s="70"/>
      <c r="F178" s="104" t="s">
        <v>2796</v>
      </c>
      <c r="G178" s="67"/>
      <c r="H178" s="71" t="s">
        <v>389</v>
      </c>
      <c r="I178" s="72"/>
      <c r="J178" s="72"/>
      <c r="K178" s="71" t="s">
        <v>3163</v>
      </c>
      <c r="L178" s="75"/>
      <c r="M178" s="76">
        <v>7433.37109375</v>
      </c>
      <c r="N178" s="76">
        <v>2929.118896484375</v>
      </c>
      <c r="O178" s="77"/>
      <c r="P178" s="78"/>
      <c r="Q178" s="78"/>
      <c r="R178" s="88"/>
      <c r="S178" s="88"/>
      <c r="T178" s="88"/>
      <c r="U178" s="88"/>
      <c r="V178" s="50"/>
      <c r="W178" s="50"/>
      <c r="X178" s="50"/>
      <c r="Y178" s="50"/>
      <c r="Z178" s="49"/>
      <c r="AA178" s="73">
        <v>178</v>
      </c>
      <c r="AB178" s="73"/>
      <c r="AC178" s="74"/>
      <c r="AD178" s="80" t="s">
        <v>2129</v>
      </c>
      <c r="AE178" s="80">
        <v>1001</v>
      </c>
      <c r="AF178" s="80">
        <v>2453</v>
      </c>
      <c r="AG178" s="80">
        <v>6070</v>
      </c>
      <c r="AH178" s="80">
        <v>2411</v>
      </c>
      <c r="AI178" s="80"/>
      <c r="AJ178" s="80" t="s">
        <v>2302</v>
      </c>
      <c r="AK178" s="80" t="s">
        <v>2431</v>
      </c>
      <c r="AL178" s="84" t="s">
        <v>2552</v>
      </c>
      <c r="AM178" s="80"/>
      <c r="AN178" s="82">
        <v>40234.75886574074</v>
      </c>
      <c r="AO178" s="84" t="s">
        <v>2715</v>
      </c>
      <c r="AP178" s="80" t="b">
        <v>0</v>
      </c>
      <c r="AQ178" s="80" t="b">
        <v>0</v>
      </c>
      <c r="AR178" s="80" t="b">
        <v>0</v>
      </c>
      <c r="AS178" s="80"/>
      <c r="AT178" s="80">
        <v>115</v>
      </c>
      <c r="AU178" s="84" t="s">
        <v>2725</v>
      </c>
      <c r="AV178" s="80" t="b">
        <v>0</v>
      </c>
      <c r="AW178" s="80" t="s">
        <v>2803</v>
      </c>
      <c r="AX178" s="84" t="s">
        <v>2979</v>
      </c>
      <c r="AY178" s="80" t="s">
        <v>65</v>
      </c>
      <c r="AZ178" s="80" t="str">
        <f>REPLACE(INDEX(GroupVertices[Group],MATCH(Vertices[[#This Row],[Vertex]],GroupVertices[Vertex],0)),1,1,"")</f>
        <v>7</v>
      </c>
      <c r="BA178" s="2"/>
      <c r="BB178" s="3"/>
      <c r="BC178" s="3"/>
      <c r="BD178" s="3"/>
      <c r="BE178" s="3"/>
    </row>
    <row r="179" spans="1:57" ht="15">
      <c r="A179" s="66" t="s">
        <v>334</v>
      </c>
      <c r="B179" s="67"/>
      <c r="C179" s="67"/>
      <c r="D179" s="68">
        <v>165.4530782268188</v>
      </c>
      <c r="E179" s="70"/>
      <c r="F179" s="104" t="s">
        <v>1002</v>
      </c>
      <c r="G179" s="67"/>
      <c r="H179" s="71" t="s">
        <v>334</v>
      </c>
      <c r="I179" s="72"/>
      <c r="J179" s="72"/>
      <c r="K179" s="71" t="s">
        <v>3164</v>
      </c>
      <c r="L179" s="75"/>
      <c r="M179" s="76">
        <v>7121.70556640625</v>
      </c>
      <c r="N179" s="76">
        <v>4526.984375</v>
      </c>
      <c r="O179" s="77"/>
      <c r="P179" s="78"/>
      <c r="Q179" s="78"/>
      <c r="R179" s="88"/>
      <c r="S179" s="88"/>
      <c r="T179" s="88"/>
      <c r="U179" s="88"/>
      <c r="V179" s="50"/>
      <c r="W179" s="50"/>
      <c r="X179" s="50"/>
      <c r="Y179" s="50"/>
      <c r="Z179" s="49"/>
      <c r="AA179" s="73">
        <v>179</v>
      </c>
      <c r="AB179" s="73"/>
      <c r="AC179" s="74"/>
      <c r="AD179" s="80" t="s">
        <v>2130</v>
      </c>
      <c r="AE179" s="80">
        <v>1016</v>
      </c>
      <c r="AF179" s="80">
        <v>2478</v>
      </c>
      <c r="AG179" s="80">
        <v>19719</v>
      </c>
      <c r="AH179" s="80">
        <v>8022</v>
      </c>
      <c r="AI179" s="80"/>
      <c r="AJ179" s="80" t="s">
        <v>2303</v>
      </c>
      <c r="AK179" s="80" t="s">
        <v>2351</v>
      </c>
      <c r="AL179" s="84" t="s">
        <v>2553</v>
      </c>
      <c r="AM179" s="80"/>
      <c r="AN179" s="82">
        <v>40611.635347222225</v>
      </c>
      <c r="AO179" s="84" t="s">
        <v>2716</v>
      </c>
      <c r="AP179" s="80" t="b">
        <v>0</v>
      </c>
      <c r="AQ179" s="80" t="b">
        <v>0</v>
      </c>
      <c r="AR179" s="80" t="b">
        <v>0</v>
      </c>
      <c r="AS179" s="80"/>
      <c r="AT179" s="80">
        <v>172</v>
      </c>
      <c r="AU179" s="84" t="s">
        <v>2725</v>
      </c>
      <c r="AV179" s="80" t="b">
        <v>0</v>
      </c>
      <c r="AW179" s="80" t="s">
        <v>2803</v>
      </c>
      <c r="AX179" s="84" t="s">
        <v>2980</v>
      </c>
      <c r="AY179" s="80" t="s">
        <v>66</v>
      </c>
      <c r="AZ179" s="80" t="str">
        <f>REPLACE(INDEX(GroupVertices[Group],MATCH(Vertices[[#This Row],[Vertex]],GroupVertices[Vertex],0)),1,1,"")</f>
        <v>7</v>
      </c>
      <c r="BA179" s="2"/>
      <c r="BB179" s="3"/>
      <c r="BC179" s="3"/>
      <c r="BD179" s="3"/>
      <c r="BE179" s="3"/>
    </row>
    <row r="180" spans="1:57" ht="15">
      <c r="A180" s="66" t="s">
        <v>390</v>
      </c>
      <c r="B180" s="67"/>
      <c r="C180" s="67"/>
      <c r="D180" s="68">
        <v>162.39065127414517</v>
      </c>
      <c r="E180" s="70"/>
      <c r="F180" s="104" t="s">
        <v>2797</v>
      </c>
      <c r="G180" s="67"/>
      <c r="H180" s="71" t="s">
        <v>390</v>
      </c>
      <c r="I180" s="72"/>
      <c r="J180" s="72"/>
      <c r="K180" s="71" t="s">
        <v>3165</v>
      </c>
      <c r="L180" s="75"/>
      <c r="M180" s="76">
        <v>6860.912109375</v>
      </c>
      <c r="N180" s="76">
        <v>3934.406494140625</v>
      </c>
      <c r="O180" s="77"/>
      <c r="P180" s="78"/>
      <c r="Q180" s="78"/>
      <c r="R180" s="88"/>
      <c r="S180" s="88"/>
      <c r="T180" s="88"/>
      <c r="U180" s="88"/>
      <c r="V180" s="50"/>
      <c r="W180" s="50"/>
      <c r="X180" s="50"/>
      <c r="Y180" s="50"/>
      <c r="Z180" s="49"/>
      <c r="AA180" s="73">
        <v>180</v>
      </c>
      <c r="AB180" s="73"/>
      <c r="AC180" s="74"/>
      <c r="AD180" s="80" t="s">
        <v>2131</v>
      </c>
      <c r="AE180" s="80">
        <v>149</v>
      </c>
      <c r="AF180" s="80">
        <v>283</v>
      </c>
      <c r="AG180" s="80">
        <v>280</v>
      </c>
      <c r="AH180" s="80">
        <v>224</v>
      </c>
      <c r="AI180" s="80"/>
      <c r="AJ180" s="80" t="s">
        <v>2304</v>
      </c>
      <c r="AK180" s="80" t="s">
        <v>2431</v>
      </c>
      <c r="AL180" s="84" t="s">
        <v>2554</v>
      </c>
      <c r="AM180" s="80"/>
      <c r="AN180" s="82">
        <v>41359.43900462963</v>
      </c>
      <c r="AO180" s="84" t="s">
        <v>2717</v>
      </c>
      <c r="AP180" s="80" t="b">
        <v>1</v>
      </c>
      <c r="AQ180" s="80" t="b">
        <v>0</v>
      </c>
      <c r="AR180" s="80" t="b">
        <v>0</v>
      </c>
      <c r="AS180" s="80" t="s">
        <v>1864</v>
      </c>
      <c r="AT180" s="80">
        <v>11</v>
      </c>
      <c r="AU180" s="84" t="s">
        <v>2725</v>
      </c>
      <c r="AV180" s="80" t="b">
        <v>0</v>
      </c>
      <c r="AW180" s="80" t="s">
        <v>2803</v>
      </c>
      <c r="AX180" s="84" t="s">
        <v>2981</v>
      </c>
      <c r="AY180" s="80" t="s">
        <v>65</v>
      </c>
      <c r="AZ180" s="80" t="str">
        <f>REPLACE(INDEX(GroupVertices[Group],MATCH(Vertices[[#This Row],[Vertex]],GroupVertices[Vertex],0)),1,1,"")</f>
        <v>7</v>
      </c>
      <c r="BA180" s="2"/>
      <c r="BB180" s="3"/>
      <c r="BC180" s="3"/>
      <c r="BD180" s="3"/>
      <c r="BE180" s="3"/>
    </row>
    <row r="181" spans="1:57" ht="15">
      <c r="A181" s="66" t="s">
        <v>391</v>
      </c>
      <c r="B181" s="67"/>
      <c r="C181" s="67"/>
      <c r="D181" s="68">
        <v>167.21100896047204</v>
      </c>
      <c r="E181" s="70"/>
      <c r="F181" s="104" t="s">
        <v>2798</v>
      </c>
      <c r="G181" s="67"/>
      <c r="H181" s="71" t="s">
        <v>391</v>
      </c>
      <c r="I181" s="72"/>
      <c r="J181" s="72"/>
      <c r="K181" s="71" t="s">
        <v>3166</v>
      </c>
      <c r="L181" s="75"/>
      <c r="M181" s="76">
        <v>7250.2265625</v>
      </c>
      <c r="N181" s="76">
        <v>5575.9130859375</v>
      </c>
      <c r="O181" s="77"/>
      <c r="P181" s="78"/>
      <c r="Q181" s="78"/>
      <c r="R181" s="88"/>
      <c r="S181" s="88"/>
      <c r="T181" s="88"/>
      <c r="U181" s="88"/>
      <c r="V181" s="50"/>
      <c r="W181" s="50"/>
      <c r="X181" s="50"/>
      <c r="Y181" s="50"/>
      <c r="Z181" s="49"/>
      <c r="AA181" s="73">
        <v>181</v>
      </c>
      <c r="AB181" s="73"/>
      <c r="AC181" s="74"/>
      <c r="AD181" s="80" t="s">
        <v>2132</v>
      </c>
      <c r="AE181" s="80">
        <v>633</v>
      </c>
      <c r="AF181" s="80">
        <v>3738</v>
      </c>
      <c r="AG181" s="80">
        <v>4760</v>
      </c>
      <c r="AH181" s="80">
        <v>480</v>
      </c>
      <c r="AI181" s="80"/>
      <c r="AJ181" s="80" t="s">
        <v>2305</v>
      </c>
      <c r="AK181" s="80" t="s">
        <v>2431</v>
      </c>
      <c r="AL181" s="84" t="s">
        <v>2555</v>
      </c>
      <c r="AM181" s="80"/>
      <c r="AN181" s="82">
        <v>40533.59203703704</v>
      </c>
      <c r="AO181" s="84" t="s">
        <v>2718</v>
      </c>
      <c r="AP181" s="80" t="b">
        <v>0</v>
      </c>
      <c r="AQ181" s="80" t="b">
        <v>0</v>
      </c>
      <c r="AR181" s="80" t="b">
        <v>1</v>
      </c>
      <c r="AS181" s="80"/>
      <c r="AT181" s="80">
        <v>93</v>
      </c>
      <c r="AU181" s="84" t="s">
        <v>2725</v>
      </c>
      <c r="AV181" s="80" t="b">
        <v>0</v>
      </c>
      <c r="AW181" s="80" t="s">
        <v>2803</v>
      </c>
      <c r="AX181" s="84" t="s">
        <v>2982</v>
      </c>
      <c r="AY181" s="80" t="s">
        <v>65</v>
      </c>
      <c r="AZ181" s="80" t="str">
        <f>REPLACE(INDEX(GroupVertices[Group],MATCH(Vertices[[#This Row],[Vertex]],GroupVertices[Vertex],0)),1,1,"")</f>
        <v>7</v>
      </c>
      <c r="BA181" s="2"/>
      <c r="BB181" s="3"/>
      <c r="BC181" s="3"/>
      <c r="BD181" s="3"/>
      <c r="BE181" s="3"/>
    </row>
    <row r="182" spans="1:57" ht="15">
      <c r="A182" s="66" t="s">
        <v>335</v>
      </c>
      <c r="B182" s="67"/>
      <c r="C182" s="67"/>
      <c r="D182" s="68">
        <v>170.4045831266087</v>
      </c>
      <c r="E182" s="70"/>
      <c r="F182" s="104" t="s">
        <v>1003</v>
      </c>
      <c r="G182" s="67"/>
      <c r="H182" s="71" t="s">
        <v>335</v>
      </c>
      <c r="I182" s="72"/>
      <c r="J182" s="72"/>
      <c r="K182" s="71" t="s">
        <v>3167</v>
      </c>
      <c r="L182" s="75"/>
      <c r="M182" s="76">
        <v>2622.298583984375</v>
      </c>
      <c r="N182" s="76">
        <v>5924.0712890625</v>
      </c>
      <c r="O182" s="77"/>
      <c r="P182" s="78"/>
      <c r="Q182" s="78"/>
      <c r="R182" s="88"/>
      <c r="S182" s="88"/>
      <c r="T182" s="88"/>
      <c r="U182" s="88"/>
      <c r="V182" s="50"/>
      <c r="W182" s="50"/>
      <c r="X182" s="50"/>
      <c r="Y182" s="50"/>
      <c r="Z182" s="49"/>
      <c r="AA182" s="73">
        <v>182</v>
      </c>
      <c r="AB182" s="73"/>
      <c r="AC182" s="74"/>
      <c r="AD182" s="80" t="s">
        <v>2133</v>
      </c>
      <c r="AE182" s="80">
        <v>4570</v>
      </c>
      <c r="AF182" s="80">
        <v>6027</v>
      </c>
      <c r="AG182" s="80">
        <v>65850</v>
      </c>
      <c r="AH182" s="80">
        <v>33259</v>
      </c>
      <c r="AI182" s="80"/>
      <c r="AJ182" s="80" t="s">
        <v>2306</v>
      </c>
      <c r="AK182" s="80" t="s">
        <v>2432</v>
      </c>
      <c r="AL182" s="84" t="s">
        <v>2556</v>
      </c>
      <c r="AM182" s="80"/>
      <c r="AN182" s="82">
        <v>40597.842685185184</v>
      </c>
      <c r="AO182" s="84" t="s">
        <v>2719</v>
      </c>
      <c r="AP182" s="80" t="b">
        <v>1</v>
      </c>
      <c r="AQ182" s="80" t="b">
        <v>0</v>
      </c>
      <c r="AR182" s="80" t="b">
        <v>1</v>
      </c>
      <c r="AS182" s="80"/>
      <c r="AT182" s="80">
        <v>70</v>
      </c>
      <c r="AU182" s="84" t="s">
        <v>2725</v>
      </c>
      <c r="AV182" s="80" t="b">
        <v>0</v>
      </c>
      <c r="AW182" s="80" t="s">
        <v>2803</v>
      </c>
      <c r="AX182" s="84" t="s">
        <v>2983</v>
      </c>
      <c r="AY182" s="80" t="s">
        <v>66</v>
      </c>
      <c r="AZ182" s="80" t="str">
        <f>REPLACE(INDEX(GroupVertices[Group],MATCH(Vertices[[#This Row],[Vertex]],GroupVertices[Vertex],0)),1,1,"")</f>
        <v>1</v>
      </c>
      <c r="BA182" s="2"/>
      <c r="BB182" s="3"/>
      <c r="BC182" s="3"/>
      <c r="BD182" s="3"/>
      <c r="BE182" s="3"/>
    </row>
    <row r="183" spans="1:57" ht="15">
      <c r="A183" s="66" t="s">
        <v>392</v>
      </c>
      <c r="B183" s="67"/>
      <c r="C183" s="67"/>
      <c r="D183" s="68">
        <v>162.04325067678036</v>
      </c>
      <c r="E183" s="70"/>
      <c r="F183" s="104" t="s">
        <v>2799</v>
      </c>
      <c r="G183" s="67"/>
      <c r="H183" s="71" t="s">
        <v>392</v>
      </c>
      <c r="I183" s="72"/>
      <c r="J183" s="72"/>
      <c r="K183" s="71" t="s">
        <v>3168</v>
      </c>
      <c r="L183" s="75"/>
      <c r="M183" s="76">
        <v>2857.877197265625</v>
      </c>
      <c r="N183" s="76">
        <v>4332.39453125</v>
      </c>
      <c r="O183" s="77"/>
      <c r="P183" s="78"/>
      <c r="Q183" s="78"/>
      <c r="R183" s="88"/>
      <c r="S183" s="88"/>
      <c r="T183" s="88"/>
      <c r="U183" s="88"/>
      <c r="V183" s="50"/>
      <c r="W183" s="50"/>
      <c r="X183" s="50"/>
      <c r="Y183" s="50"/>
      <c r="Z183" s="49"/>
      <c r="AA183" s="73">
        <v>183</v>
      </c>
      <c r="AB183" s="73"/>
      <c r="AC183" s="74"/>
      <c r="AD183" s="80" t="s">
        <v>2134</v>
      </c>
      <c r="AE183" s="80">
        <v>0</v>
      </c>
      <c r="AF183" s="80">
        <v>34</v>
      </c>
      <c r="AG183" s="80">
        <v>1195</v>
      </c>
      <c r="AH183" s="80">
        <v>8</v>
      </c>
      <c r="AI183" s="80"/>
      <c r="AJ183" s="80" t="s">
        <v>2307</v>
      </c>
      <c r="AK183" s="80" t="s">
        <v>2433</v>
      </c>
      <c r="AL183" s="84" t="s">
        <v>2557</v>
      </c>
      <c r="AM183" s="80"/>
      <c r="AN183" s="82">
        <v>42928.839733796296</v>
      </c>
      <c r="AO183" s="80"/>
      <c r="AP183" s="80" t="b">
        <v>0</v>
      </c>
      <c r="AQ183" s="80" t="b">
        <v>0</v>
      </c>
      <c r="AR183" s="80" t="b">
        <v>0</v>
      </c>
      <c r="AS183" s="80"/>
      <c r="AT183" s="80">
        <v>1</v>
      </c>
      <c r="AU183" s="84" t="s">
        <v>2725</v>
      </c>
      <c r="AV183" s="80" t="b">
        <v>0</v>
      </c>
      <c r="AW183" s="80" t="s">
        <v>2803</v>
      </c>
      <c r="AX183" s="84" t="s">
        <v>2984</v>
      </c>
      <c r="AY183" s="80" t="s">
        <v>65</v>
      </c>
      <c r="AZ183" s="80" t="str">
        <f>REPLACE(INDEX(GroupVertices[Group],MATCH(Vertices[[#This Row],[Vertex]],GroupVertices[Vertex],0)),1,1,"")</f>
        <v>2</v>
      </c>
      <c r="BA183" s="2"/>
      <c r="BB183" s="3"/>
      <c r="BC183" s="3"/>
      <c r="BD183" s="3"/>
      <c r="BE183" s="3"/>
    </row>
    <row r="184" spans="1:57" ht="15">
      <c r="A184" s="89" t="s">
        <v>393</v>
      </c>
      <c r="B184" s="90"/>
      <c r="C184" s="90"/>
      <c r="D184" s="91">
        <v>183.9685534381774</v>
      </c>
      <c r="E184" s="92"/>
      <c r="F184" s="105" t="s">
        <v>2800</v>
      </c>
      <c r="G184" s="90"/>
      <c r="H184" s="93" t="s">
        <v>393</v>
      </c>
      <c r="I184" s="94"/>
      <c r="J184" s="94"/>
      <c r="K184" s="93" t="s">
        <v>3169</v>
      </c>
      <c r="L184" s="95"/>
      <c r="M184" s="96">
        <v>4475.83544921875</v>
      </c>
      <c r="N184" s="96">
        <v>2248.08056640625</v>
      </c>
      <c r="O184" s="97"/>
      <c r="P184" s="98"/>
      <c r="Q184" s="98"/>
      <c r="R184" s="99"/>
      <c r="S184" s="99"/>
      <c r="T184" s="99"/>
      <c r="U184" s="99"/>
      <c r="V184" s="100"/>
      <c r="W184" s="100"/>
      <c r="X184" s="100"/>
      <c r="Y184" s="100"/>
      <c r="Z184" s="101"/>
      <c r="AA184" s="102">
        <v>184</v>
      </c>
      <c r="AB184" s="102"/>
      <c r="AC184" s="103"/>
      <c r="AD184" s="80" t="s">
        <v>2135</v>
      </c>
      <c r="AE184" s="80">
        <v>5726</v>
      </c>
      <c r="AF184" s="80">
        <v>15749</v>
      </c>
      <c r="AG184" s="80">
        <v>66644</v>
      </c>
      <c r="AH184" s="80">
        <v>20892</v>
      </c>
      <c r="AI184" s="80"/>
      <c r="AJ184" s="80" t="s">
        <v>2308</v>
      </c>
      <c r="AK184" s="80" t="s">
        <v>2434</v>
      </c>
      <c r="AL184" s="84" t="s">
        <v>2558</v>
      </c>
      <c r="AM184" s="80"/>
      <c r="AN184" s="82">
        <v>40509.07877314815</v>
      </c>
      <c r="AO184" s="84" t="s">
        <v>2720</v>
      </c>
      <c r="AP184" s="80" t="b">
        <v>0</v>
      </c>
      <c r="AQ184" s="80" t="b">
        <v>0</v>
      </c>
      <c r="AR184" s="80" t="b">
        <v>1</v>
      </c>
      <c r="AS184" s="80"/>
      <c r="AT184" s="80">
        <v>609</v>
      </c>
      <c r="AU184" s="84" t="s">
        <v>2723</v>
      </c>
      <c r="AV184" s="80" t="b">
        <v>0</v>
      </c>
      <c r="AW184" s="80" t="s">
        <v>2803</v>
      </c>
      <c r="AX184" s="84" t="s">
        <v>2985</v>
      </c>
      <c r="AY184" s="80" t="s">
        <v>65</v>
      </c>
      <c r="AZ184" s="80" t="str">
        <f>REPLACE(INDEX(GroupVertices[Group],MATCH(Vertices[[#This Row],[Vertex]],GroupVertices[Vertex],0)),1,1,"")</f>
        <v>2</v>
      </c>
      <c r="BA184" s="2"/>
      <c r="BB184" s="3"/>
      <c r="BC184" s="3"/>
      <c r="BD184" s="3"/>
      <c r="BE184" s="3"/>
    </row>
    <row r="185" spans="1:57" ht="15">
      <c r="A185" s="66" t="s">
        <v>1936</v>
      </c>
      <c r="B185" s="67"/>
      <c r="C185" s="67"/>
      <c r="D185" s="68">
        <v>162.38646572477933</v>
      </c>
      <c r="E185" s="70"/>
      <c r="F185" s="104" t="s">
        <v>2801</v>
      </c>
      <c r="G185" s="67" t="s">
        <v>51</v>
      </c>
      <c r="H185" s="71" t="s">
        <v>1936</v>
      </c>
      <c r="I185" s="72"/>
      <c r="J185" s="72"/>
      <c r="K185" s="71" t="s">
        <v>3170</v>
      </c>
      <c r="L185" s="75"/>
      <c r="M185" s="76">
        <v>8584.26171875</v>
      </c>
      <c r="N185" s="76">
        <v>3105.57177734375</v>
      </c>
      <c r="O185" s="77"/>
      <c r="P185" s="78"/>
      <c r="Q185" s="78"/>
      <c r="R185" s="88"/>
      <c r="S185" s="88"/>
      <c r="T185" s="88"/>
      <c r="U185" s="88"/>
      <c r="V185" s="50"/>
      <c r="W185" s="50"/>
      <c r="X185" s="50"/>
      <c r="Y185" s="50"/>
      <c r="Z185" s="49"/>
      <c r="AA185" s="73">
        <v>185</v>
      </c>
      <c r="AB185" s="73"/>
      <c r="AC185" s="74"/>
      <c r="AD185" s="80" t="s">
        <v>2136</v>
      </c>
      <c r="AE185" s="80">
        <v>254</v>
      </c>
      <c r="AF185" s="80">
        <v>280</v>
      </c>
      <c r="AG185" s="80">
        <v>56865</v>
      </c>
      <c r="AH185" s="80">
        <v>6673</v>
      </c>
      <c r="AI185" s="80">
        <v>32400</v>
      </c>
      <c r="AJ185" s="80" t="s">
        <v>2309</v>
      </c>
      <c r="AK185" s="80" t="s">
        <v>2435</v>
      </c>
      <c r="AL185" s="84" t="s">
        <v>2559</v>
      </c>
      <c r="AM185" s="80" t="s">
        <v>2562</v>
      </c>
      <c r="AN185" s="82">
        <v>39216.21440972222</v>
      </c>
      <c r="AO185" s="84" t="s">
        <v>2721</v>
      </c>
      <c r="AP185" s="80" t="b">
        <v>0</v>
      </c>
      <c r="AQ185" s="80" t="b">
        <v>0</v>
      </c>
      <c r="AR185" s="80" t="b">
        <v>0</v>
      </c>
      <c r="AS185" s="80" t="s">
        <v>1869</v>
      </c>
      <c r="AT185" s="80">
        <v>19</v>
      </c>
      <c r="AU185" s="84" t="s">
        <v>2740</v>
      </c>
      <c r="AV185" s="80" t="b">
        <v>0</v>
      </c>
      <c r="AW185" s="80" t="s">
        <v>2803</v>
      </c>
      <c r="AX185" s="84" t="s">
        <v>2986</v>
      </c>
      <c r="AY185" s="80" t="s">
        <v>65</v>
      </c>
      <c r="AZ185" s="80" t="str">
        <f>REPLACE(INDEX(GroupVertices[Group],MATCH(Vertices[[#This Row],[Vertex]],GroupVertices[Vertex],0)),1,1,"")</f>
        <v>13</v>
      </c>
      <c r="BA185" s="2"/>
      <c r="BB185" s="3"/>
      <c r="BC185" s="3"/>
      <c r="BD185" s="3"/>
      <c r="BE185" s="3"/>
    </row>
    <row r="186" spans="1:57" ht="15">
      <c r="A186" s="89" t="s">
        <v>1937</v>
      </c>
      <c r="B186" s="90"/>
      <c r="C186" s="90"/>
      <c r="D186" s="91">
        <v>164.40669088535856</v>
      </c>
      <c r="E186" s="92"/>
      <c r="F186" s="105" t="s">
        <v>2802</v>
      </c>
      <c r="G186" s="90" t="s">
        <v>51</v>
      </c>
      <c r="H186" s="93" t="s">
        <v>1937</v>
      </c>
      <c r="I186" s="94"/>
      <c r="J186" s="94"/>
      <c r="K186" s="93" t="s">
        <v>3171</v>
      </c>
      <c r="L186" s="95"/>
      <c r="M186" s="96">
        <v>8236.66796875</v>
      </c>
      <c r="N186" s="96">
        <v>2423.287109375</v>
      </c>
      <c r="O186" s="97"/>
      <c r="P186" s="98"/>
      <c r="Q186" s="98"/>
      <c r="R186" s="99"/>
      <c r="S186" s="99"/>
      <c r="T186" s="99"/>
      <c r="U186" s="99"/>
      <c r="V186" s="100"/>
      <c r="W186" s="100"/>
      <c r="X186" s="100"/>
      <c r="Y186" s="100"/>
      <c r="Z186" s="101"/>
      <c r="AA186" s="102">
        <v>186</v>
      </c>
      <c r="AB186" s="102"/>
      <c r="AC186" s="103"/>
      <c r="AD186" s="80" t="s">
        <v>2137</v>
      </c>
      <c r="AE186" s="80">
        <v>506</v>
      </c>
      <c r="AF186" s="80">
        <v>1728</v>
      </c>
      <c r="AG186" s="80">
        <v>4199</v>
      </c>
      <c r="AH186" s="80">
        <v>1008</v>
      </c>
      <c r="AI186" s="80"/>
      <c r="AJ186" s="80" t="s">
        <v>2310</v>
      </c>
      <c r="AK186" s="80" t="s">
        <v>2436</v>
      </c>
      <c r="AL186" s="84" t="s">
        <v>2560</v>
      </c>
      <c r="AM186" s="80"/>
      <c r="AN186" s="82">
        <v>39129.152233796296</v>
      </c>
      <c r="AO186" s="84" t="s">
        <v>2722</v>
      </c>
      <c r="AP186" s="80" t="b">
        <v>0</v>
      </c>
      <c r="AQ186" s="80" t="b">
        <v>0</v>
      </c>
      <c r="AR186" s="80" t="b">
        <v>1</v>
      </c>
      <c r="AS186" s="80" t="s">
        <v>1864</v>
      </c>
      <c r="AT186" s="80">
        <v>65</v>
      </c>
      <c r="AU186" s="84" t="s">
        <v>2725</v>
      </c>
      <c r="AV186" s="80" t="b">
        <v>0</v>
      </c>
      <c r="AW186" s="80" t="s">
        <v>2803</v>
      </c>
      <c r="AX186" s="84" t="s">
        <v>2987</v>
      </c>
      <c r="AY186" s="80" t="s">
        <v>65</v>
      </c>
      <c r="AZ186" s="80" t="str">
        <f>REPLACE(INDEX(GroupVertices[Group],MATCH(Vertices[[#This Row],[Vertex]],GroupVertices[Vertex],0)),1,1,"")</f>
        <v>13</v>
      </c>
      <c r="BA186" s="2"/>
      <c r="BB186" s="3"/>
      <c r="BC186" s="3"/>
      <c r="BD186" s="3"/>
      <c r="BE1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6"/>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6"/>
    <dataValidation allowBlank="1" showInputMessage="1" promptTitle="Vertex Tooltip" prompt="Enter optional text that will pop up when the mouse is hovered over the vertex." errorTitle="Invalid Vertex Image Key" sqref="K3:K1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6"/>
    <dataValidation allowBlank="1" showInputMessage="1" promptTitle="Vertex Label Fill Color" prompt="To select an optional fill color for the Label shape, right-click and select Select Color on the right-click menu." sqref="I3:I186"/>
    <dataValidation allowBlank="1" showInputMessage="1" promptTitle="Vertex Image File" prompt="Enter the path to an image file.  Hover over the column header for examples." errorTitle="Invalid Vertex Image Key" sqref="F3:F186"/>
    <dataValidation allowBlank="1" showInputMessage="1" promptTitle="Vertex Color" prompt="To select an optional vertex color, right-click and select Select Color on the right-click menu." sqref="B3:B186"/>
    <dataValidation allowBlank="1" showInputMessage="1" promptTitle="Vertex Opacity" prompt="Enter an optional vertex opacity between 0 (transparent) and 100 (opaque)." errorTitle="Invalid Vertex Opacity" error="The optional vertex opacity must be a whole number between 0 and 10." sqref="E3:E186"/>
    <dataValidation type="list" allowBlank="1" showInputMessage="1" showErrorMessage="1" promptTitle="Vertex Shape" prompt="Select an optional vertex shape." errorTitle="Invalid Vertex Shape" error="You have entered an invalid vertex shape.  Try selecting from the drop-down list instead." sqref="C3:C1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6">
      <formula1>ValidVertexLabelPositions</formula1>
    </dataValidation>
    <dataValidation allowBlank="1" showInputMessage="1" showErrorMessage="1" promptTitle="Vertex Name" prompt="Enter the name of the vertex." sqref="A3:A186"/>
  </dataValidations>
  <hyperlinks>
    <hyperlink ref="AL3" r:id="rId1" display="http://t.co/pxgDzCSO1c"/>
    <hyperlink ref="AL4" r:id="rId2" display="https://t.co/pfq0KXLbic"/>
    <hyperlink ref="AL8" r:id="rId3" display="https://t.co/UdfbzdFa0V"/>
    <hyperlink ref="AL9" r:id="rId4" display="https://uk.linkedin.com/in/richarddron"/>
    <hyperlink ref="AL10" r:id="rId5" display="https://t.co/Qs1HVvZwDf"/>
    <hyperlink ref="AL11" r:id="rId6" display="https://t.co/tXRm1GWScM"/>
    <hyperlink ref="AL13" r:id="rId7" display="https://t.co/Bba1wz6oJ8"/>
    <hyperlink ref="AL14" r:id="rId8" display="https://t.co/R4LQ8eV6Is"/>
    <hyperlink ref="AL15" r:id="rId9" display="https://t.co/RMkf7jACew"/>
    <hyperlink ref="AL16" r:id="rId10" display="https://t.co/tPVH5eyKYx"/>
    <hyperlink ref="AL17" r:id="rId11" display="http://t.co/j2QGFYPVRs"/>
    <hyperlink ref="AL18" r:id="rId12" display="https://t.co/rsDnCbYcTI"/>
    <hyperlink ref="AL19" r:id="rId13" display="http://ec.europa.eu/research/mariecurieactions/index_en.htm"/>
    <hyperlink ref="AL23" r:id="rId14" display="https://t.co/TF0r5z5gVc"/>
    <hyperlink ref="AL24" r:id="rId15" display="https://t.co/fgUpgvozcA"/>
    <hyperlink ref="AL28" r:id="rId16" display="http://www.smrfoundation.org/"/>
    <hyperlink ref="AL29" r:id="rId17" display="http://vivianfrancos.com/"/>
    <hyperlink ref="AL30" r:id="rId18" display="https://t.co/eUJLtrtePs"/>
    <hyperlink ref="AL31" r:id="rId19" display="https://www.linkedin.com/in/thomasharrer/"/>
    <hyperlink ref="AL32" r:id="rId20" display="http://sankalpsaxena.com/"/>
    <hyperlink ref="AL34" r:id="rId21" display="https://t.co/177njUHwyH"/>
    <hyperlink ref="AL35" r:id="rId22" display="http://t.co/X1s40eTq9M"/>
    <hyperlink ref="AL36" r:id="rId23" display="http://t.co/yViaOLT9lD"/>
    <hyperlink ref="AL37" r:id="rId24" display="https://t.co/3XMM7H3feL"/>
    <hyperlink ref="AL38" r:id="rId25" display="https://t.co/e0GE0sllE9"/>
    <hyperlink ref="AL40" r:id="rId26" display="http://www.linkedin.com/in/sanjivmore/"/>
    <hyperlink ref="AL44" r:id="rId27" display="http://stories.papajohns.com/"/>
    <hyperlink ref="AL46" r:id="rId28" display="http://www.fortunata2030.com/"/>
    <hyperlink ref="AL47" r:id="rId29" display="https://t.co/z7oezW2Sec"/>
    <hyperlink ref="AL48" r:id="rId30" display="http://ied.eu/"/>
    <hyperlink ref="AL51" r:id="rId31" display="https://t.co/h9fAr87goL"/>
    <hyperlink ref="AL53" r:id="rId32" display="https://t.co/6wLyjH33We"/>
    <hyperlink ref="AL54" r:id="rId33" display="http://www.openp2pdesign.org/"/>
    <hyperlink ref="AL55" r:id="rId34" display="https://t.co/DwQtr8Gdlt"/>
    <hyperlink ref="AL57" r:id="rId35" display="https://t.co/d08O3kZOXW"/>
    <hyperlink ref="AL58" r:id="rId36" display="https://t.co/63p2vtKDzL"/>
    <hyperlink ref="AL59" r:id="rId37" display="https://t.co/2TpYEyuOaH"/>
    <hyperlink ref="AL60" r:id="rId38" display="https://t.co/3aCokzGqK3"/>
    <hyperlink ref="AL61" r:id="rId39" display="https://t.co/UOpYr1EcpT"/>
    <hyperlink ref="AL66" r:id="rId40" display="https://t.co/80dvkSs8z0"/>
    <hyperlink ref="AL67" r:id="rId41" display="https://irishetchings.wordpress.com/2017/09/12/the-fundraising-one/"/>
    <hyperlink ref="AL68" r:id="rId42" display="http://t.co/ThPmY1RhVC"/>
    <hyperlink ref="AL69" r:id="rId43" display="https://t.co/4UZtd2JEg1"/>
    <hyperlink ref="AL70" r:id="rId44" display="http://www.linkedin.com/in/suebeckingham"/>
    <hyperlink ref="AL71" r:id="rId45" display="https://t.co/6pRTvL8GlM"/>
    <hyperlink ref="AL72" r:id="rId46" display="https://t.co/i88DZt7LaQ"/>
    <hyperlink ref="AL75" r:id="rId47" display="https://t.co/YfLWrW5b6c"/>
    <hyperlink ref="AL76" r:id="rId48" display="https://t.co/8NsK64OYSc"/>
    <hyperlink ref="AL78" r:id="rId49" display="http://infotimes.org/"/>
    <hyperlink ref="AL79" r:id="rId50" display="https://t.co/2qvNTV9Gx9"/>
    <hyperlink ref="AL80" r:id="rId51" display="http://t.co/Cro3b2Fp7Q"/>
    <hyperlink ref="AL81" r:id="rId52" display="http://t.co/i9OYsEttsT"/>
    <hyperlink ref="AL82" r:id="rId53" display="https://t.co/MUqkQKXQMB"/>
    <hyperlink ref="AL83" r:id="rId54" display="https://t.co/nJPlTQCD5p"/>
    <hyperlink ref="AL88" r:id="rId55" display="https://t.co/lefuiXneL8"/>
    <hyperlink ref="AL89" r:id="rId56" display="https://t.co/RseVoDkNKY"/>
    <hyperlink ref="AL94" r:id="rId57" display="https://t.co/73Vm07NKfP"/>
    <hyperlink ref="AL95" r:id="rId58" display="https://t.co/uX2qpOtGav"/>
    <hyperlink ref="AL97" r:id="rId59" display="https://t.co/5s9WW0YThV"/>
    <hyperlink ref="AL98" r:id="rId60" display="https://t.co/ib8009MZge"/>
    <hyperlink ref="AL99" r:id="rId61" display="https://t.co/5Fv6IoJPy6"/>
    <hyperlink ref="AL101" r:id="rId62" display="https://t.co/d7dtkkpOsF"/>
    <hyperlink ref="AL102" r:id="rId63" display="https://t.co/775y0zhKxt"/>
    <hyperlink ref="AL104" r:id="rId64" display="https://t.co/t2aOjS8mJs"/>
    <hyperlink ref="AL106" r:id="rId65" display="https://lse.academia.edu/JosephDowning"/>
    <hyperlink ref="AL108" r:id="rId66" display="http://t.co/2TUhOmEQzr"/>
    <hyperlink ref="AL114" r:id="rId67" display="https://t.co/mRqBpNDp34"/>
    <hyperlink ref="AL115" r:id="rId68" display="https://t.co/G8JwxsCwWg"/>
    <hyperlink ref="AL117" r:id="rId69" display="https://ocean.sagepub.com/"/>
    <hyperlink ref="AL118" r:id="rId70" display="https://t.co/uyxtXeDpAo"/>
    <hyperlink ref="AL119" r:id="rId71" display="https://gpsbydesign.org/"/>
    <hyperlink ref="AL120" r:id="rId72" display="http://t.co/ccqdyfbHqP"/>
    <hyperlink ref="AL121" r:id="rId73" display="http://t.co/0Hb8zvceQB"/>
    <hyperlink ref="AL122" r:id="rId74" display="http://t.co/HAXevMhfOE"/>
    <hyperlink ref="AL123" r:id="rId75" display="http://jhengstler.wordpress.com/"/>
    <hyperlink ref="AL124" r:id="rId76" display="http://t.co/C3UWDqSG50"/>
    <hyperlink ref="AL125" r:id="rId77" display="http://t.co/Py4x9Woqgt"/>
    <hyperlink ref="AL126" r:id="rId78" display="http://t.co/z1c7EjPvvn"/>
    <hyperlink ref="AL127" r:id="rId79" display="http://www.bctf.ca/"/>
    <hyperlink ref="AL128" r:id="rId80" display="https://t.co/HsPDFhAYCa"/>
    <hyperlink ref="AL129" r:id="rId81" display="https://t.co/11FBqQBdtZ"/>
    <hyperlink ref="AL130" r:id="rId82" display="http://emmanueldabo.com/"/>
    <hyperlink ref="AL131" r:id="rId83" display="https://www.instagram.com/healthybenja/"/>
    <hyperlink ref="AL132" r:id="rId84" display="http://paulomatui.blogspot.com/"/>
    <hyperlink ref="AL133" r:id="rId85" display="https://t.co/k7PR0sgCLg"/>
    <hyperlink ref="AL134" r:id="rId86" display="http://t.co/Ax41HaqJPW"/>
    <hyperlink ref="AL137" r:id="rId87" display="https://t.co/59Ir3ROzXB"/>
    <hyperlink ref="AL143" r:id="rId88" display="https://t.co/SY2wn8O6vt"/>
    <hyperlink ref="AL145" r:id="rId89" display="https://t.co/Lt7numTzwD"/>
    <hyperlink ref="AL146" r:id="rId90" display="https://t.co/hiyQxPCbGm"/>
    <hyperlink ref="AL147" r:id="rId91" display="https://t.co/hAbvz5nwS7"/>
    <hyperlink ref="AL148" r:id="rId92" display="http://t.co/BMHHMHCbjp"/>
    <hyperlink ref="AL149" r:id="rId93" display="https://t.co/Z88QCTAs8s"/>
    <hyperlink ref="AL150" r:id="rId94" display="https://t.co/FistSQWZWG"/>
    <hyperlink ref="AL151" r:id="rId95" display="https://clboness.com/"/>
    <hyperlink ref="AL152" r:id="rId96" display="https://t.co/uUAI5wMaqK"/>
    <hyperlink ref="AL153" r:id="rId97" display="https://t.co/itdMjNzeqn"/>
    <hyperlink ref="AL155" r:id="rId98" display="http://www.sabc.co.za/news"/>
    <hyperlink ref="AL156" r:id="rId99" display="http://www.youtube.com/watch?v=iJA_HeON0is&amp;list=PLxElhsQes-yLZVqbB56YqvG3FtcXPpssm"/>
    <hyperlink ref="AL157" r:id="rId100" display="https://t.co/zqPMfcrQBW"/>
    <hyperlink ref="AL158" r:id="rId101" display="https://t.co/o0ePeWCLDv"/>
    <hyperlink ref="AL159" r:id="rId102" display="https://t.co/BTqU8N9EIB"/>
    <hyperlink ref="AL161" r:id="rId103" display="https://t.co/vNsGL8nkJR"/>
    <hyperlink ref="AL162" r:id="rId104" display="http://socialelephants.com/"/>
    <hyperlink ref="AL163" r:id="rId105" display="http://t.co/fyGOVInvbb"/>
    <hyperlink ref="AL164" r:id="rId106" display="https://t.co/gJy4wljdA9"/>
    <hyperlink ref="AL167" r:id="rId107" display="https://t.co/QzziqnwhkZ"/>
    <hyperlink ref="AL169" r:id="rId108" display="https://t.co/ZkYMtFS7IO"/>
    <hyperlink ref="AL171" r:id="rId109" display="http://t.co/o8JnjeeMDg"/>
    <hyperlink ref="AL172" r:id="rId110" display="https://t.co/V59GODq65v"/>
    <hyperlink ref="AL173" r:id="rId111" display="https://t.co/0VPwlCKO8U"/>
    <hyperlink ref="AL174" r:id="rId112" display="https://t.co/Gdxu2SBzcw"/>
    <hyperlink ref="AL175" r:id="rId113" display="https://t.co/MxzVFvbfuL"/>
    <hyperlink ref="AL176" r:id="rId114" display="https://t.co/9cACZCsdoq"/>
    <hyperlink ref="AL177" r:id="rId115" display="https://t.co/Eq1I3NEVpo"/>
    <hyperlink ref="AL178" r:id="rId116" display="http://t.co/nla7g7rAiG"/>
    <hyperlink ref="AL179" r:id="rId117" display="https://t.co/8QerwBA5PJ"/>
    <hyperlink ref="AL180" r:id="rId118" display="https://t.co/Ghq3o7QFg4"/>
    <hyperlink ref="AL181" r:id="rId119" display="http://t.co/3Xw8aJ5lVk"/>
    <hyperlink ref="AL182" r:id="rId120" display="https://t.co/mwj2fXTAXO"/>
    <hyperlink ref="AL183" r:id="rId121" display="https://t.co/Cu7bj7PR5b"/>
    <hyperlink ref="AL184" r:id="rId122" display="https://t.co/cjMljwPzt1"/>
    <hyperlink ref="AL185" r:id="rId123" display="http://t.co/NecLloUUke"/>
    <hyperlink ref="AL186" r:id="rId124" display="http://t.co/zUn6gfwqVx"/>
    <hyperlink ref="AO3" r:id="rId125" display="https://pbs.twimg.com/profile_banners/15597847/1435319542"/>
    <hyperlink ref="AO4" r:id="rId126" display="https://pbs.twimg.com/profile_banners/4860826209/1549988887"/>
    <hyperlink ref="AO5" r:id="rId127" display="https://pbs.twimg.com/profile_banners/2860600630/1415107577"/>
    <hyperlink ref="AO6" r:id="rId128" display="https://pbs.twimg.com/profile_banners/22373301/1548758118"/>
    <hyperlink ref="AO7" r:id="rId129" display="https://pbs.twimg.com/profile_banners/19999266/1524222098"/>
    <hyperlink ref="AO8" r:id="rId130" display="https://pbs.twimg.com/profile_banners/244481174/1543410037"/>
    <hyperlink ref="AO9" r:id="rId131" display="https://pbs.twimg.com/profile_banners/21599930/1551561855"/>
    <hyperlink ref="AO10" r:id="rId132" display="https://pbs.twimg.com/profile_banners/190960735/1557503812"/>
    <hyperlink ref="AO11" r:id="rId133" display="https://pbs.twimg.com/profile_banners/921556087/1532467160"/>
    <hyperlink ref="AO13" r:id="rId134" display="https://pbs.twimg.com/profile_banners/40297689/1556557353"/>
    <hyperlink ref="AO14" r:id="rId135" display="https://pbs.twimg.com/profile_banners/1101893641952509952/1551548661"/>
    <hyperlink ref="AO15" r:id="rId136" display="https://pbs.twimg.com/profile_banners/20562637/1545063807"/>
    <hyperlink ref="AO16" r:id="rId137" display="https://pbs.twimg.com/profile_banners/1119160966120259586/1558075631"/>
    <hyperlink ref="AO17" r:id="rId138" display="https://pbs.twimg.com/profile_banners/273935884/1465570717"/>
    <hyperlink ref="AO18" r:id="rId139" display="https://pbs.twimg.com/profile_banners/2176358690/1555151295"/>
    <hyperlink ref="AO19" r:id="rId140" display="https://pbs.twimg.com/profile_banners/278506592/1539878506"/>
    <hyperlink ref="AO20" r:id="rId141" display="https://pbs.twimg.com/profile_banners/468736390/1498761199"/>
    <hyperlink ref="AO21" r:id="rId142" display="https://pbs.twimg.com/profile_banners/1068255427320848390/1543690897"/>
    <hyperlink ref="AO22" r:id="rId143" display="https://pbs.twimg.com/profile_banners/934464399011663872/1557473578"/>
    <hyperlink ref="AO23" r:id="rId144" display="https://pbs.twimg.com/profile_banners/49728303/1514564511"/>
    <hyperlink ref="AO24" r:id="rId145" display="https://pbs.twimg.com/profile_banners/971324154535346176/1522237928"/>
    <hyperlink ref="AO25" r:id="rId146" display="https://pbs.twimg.com/profile_banners/474293447/1559161836"/>
    <hyperlink ref="AO26" r:id="rId147" display="https://pbs.twimg.com/profile_banners/1064108650271309826/1542538859"/>
    <hyperlink ref="AO27" r:id="rId148" display="https://pbs.twimg.com/profile_banners/737142202481016832/1538216794"/>
    <hyperlink ref="AO28" r:id="rId149" display="https://pbs.twimg.com/profile_banners/151934168/1391403981"/>
    <hyperlink ref="AO29" r:id="rId150" display="https://pbs.twimg.com/profile_banners/76935934/1561177238"/>
    <hyperlink ref="AO30" r:id="rId151" display="https://pbs.twimg.com/profile_banners/87606674/1405285356"/>
    <hyperlink ref="AO31" r:id="rId152" display="https://pbs.twimg.com/profile_banners/1347255096/1551713170"/>
    <hyperlink ref="AO32" r:id="rId153" display="https://pbs.twimg.com/profile_banners/1132890775891505152/1558939931"/>
    <hyperlink ref="AO34" r:id="rId154" display="https://pbs.twimg.com/profile_banners/1206145507/1545000937"/>
    <hyperlink ref="AO35" r:id="rId155" display="https://pbs.twimg.com/profile_banners/12160482/1423267766"/>
    <hyperlink ref="AO36" r:id="rId156" display="https://pbs.twimg.com/profile_banners/18627655/1402581752"/>
    <hyperlink ref="AO37" r:id="rId157" display="https://pbs.twimg.com/profile_banners/4920175084/1497601478"/>
    <hyperlink ref="AO39" r:id="rId158" display="https://pbs.twimg.com/profile_banners/376085360/1558512573"/>
    <hyperlink ref="AO40" r:id="rId159" display="https://pbs.twimg.com/profile_banners/466514146/1449153858"/>
    <hyperlink ref="AO41" r:id="rId160" display="https://pbs.twimg.com/profile_banners/16967457/1548345008"/>
    <hyperlink ref="AO43" r:id="rId161" display="https://pbs.twimg.com/profile_banners/3948263536/1554999805"/>
    <hyperlink ref="AO44" r:id="rId162" display="https://pbs.twimg.com/profile_banners/18450106/1548683584"/>
    <hyperlink ref="AO46" r:id="rId163" display="https://pbs.twimg.com/profile_banners/872378016080568320/1552586122"/>
    <hyperlink ref="AO47" r:id="rId164" display="https://pbs.twimg.com/profile_banners/141124859/1543502930"/>
    <hyperlink ref="AO48" r:id="rId165" display="https://pbs.twimg.com/profile_banners/145211779/1551795833"/>
    <hyperlink ref="AO50" r:id="rId166" display="https://pbs.twimg.com/profile_banners/826356032/1560677042"/>
    <hyperlink ref="AO52" r:id="rId167" display="https://pbs.twimg.com/profile_banners/217238368/1430582965"/>
    <hyperlink ref="AO53" r:id="rId168" display="https://pbs.twimg.com/profile_banners/225825732/1514025899"/>
    <hyperlink ref="AO54" r:id="rId169" display="https://pbs.twimg.com/profile_banners/12855572/1398758653"/>
    <hyperlink ref="AO55" r:id="rId170" display="https://pbs.twimg.com/profile_banners/126797014/1543802071"/>
    <hyperlink ref="AO56" r:id="rId171" display="https://pbs.twimg.com/profile_banners/885953601067208705/1559318779"/>
    <hyperlink ref="AO58" r:id="rId172" display="https://pbs.twimg.com/profile_banners/3590859377/1555743057"/>
    <hyperlink ref="AO59" r:id="rId173" display="https://pbs.twimg.com/profile_banners/395583022/1496508761"/>
    <hyperlink ref="AO60" r:id="rId174" display="https://pbs.twimg.com/profile_banners/414130557/1366567211"/>
    <hyperlink ref="AO61" r:id="rId175" display="https://pbs.twimg.com/profile_banners/928261231693258752/1510220553"/>
    <hyperlink ref="AO62" r:id="rId176" display="https://pbs.twimg.com/profile_banners/342869536/1427989056"/>
    <hyperlink ref="AO63" r:id="rId177" display="https://pbs.twimg.com/profile_banners/2552711286/1403900100"/>
    <hyperlink ref="AO64" r:id="rId178" display="https://pbs.twimg.com/profile_banners/22550292/1442783279"/>
    <hyperlink ref="AO65" r:id="rId179" display="https://pbs.twimg.com/profile_banners/738314300905914368/1520464073"/>
    <hyperlink ref="AO66" r:id="rId180" display="https://pbs.twimg.com/profile_banners/25702344/1511045305"/>
    <hyperlink ref="AO68" r:id="rId181" display="https://pbs.twimg.com/profile_banners/1356297846/1450601112"/>
    <hyperlink ref="AO69" r:id="rId182" display="https://pbs.twimg.com/profile_banners/425731247/1546017315"/>
    <hyperlink ref="AO70" r:id="rId183" display="https://pbs.twimg.com/profile_banners/34904126/1348772653"/>
    <hyperlink ref="AO72" r:id="rId184" display="https://pbs.twimg.com/profile_banners/770729895374708736/1558753244"/>
    <hyperlink ref="AO73" r:id="rId185" display="https://pbs.twimg.com/profile_banners/1735071607/1413461689"/>
    <hyperlink ref="AO74" r:id="rId186" display="https://pbs.twimg.com/profile_banners/20593971/1557302807"/>
    <hyperlink ref="AO75" r:id="rId187" display="https://pbs.twimg.com/profile_banners/94874995/1558792487"/>
    <hyperlink ref="AO76" r:id="rId188" display="https://pbs.twimg.com/profile_banners/1121355753212862470/1556188956"/>
    <hyperlink ref="AO77" r:id="rId189" display="https://pbs.twimg.com/profile_banners/323817329/1557467906"/>
    <hyperlink ref="AO78" r:id="rId190" display="https://pbs.twimg.com/profile_banners/106124004/1515321497"/>
    <hyperlink ref="AO79" r:id="rId191" display="https://pbs.twimg.com/profile_banners/159045371/1553855136"/>
    <hyperlink ref="AO81" r:id="rId192" display="https://pbs.twimg.com/profile_banners/1617603914/1383138633"/>
    <hyperlink ref="AO82" r:id="rId193" display="https://pbs.twimg.com/profile_banners/2517782641/1414056774"/>
    <hyperlink ref="AO83" r:id="rId194" display="https://pbs.twimg.com/profile_banners/607311335/1432756272"/>
    <hyperlink ref="AO84" r:id="rId195" display="https://pbs.twimg.com/profile_banners/771107252/1502292255"/>
    <hyperlink ref="AO85" r:id="rId196" display="https://pbs.twimg.com/profile_banners/233149098/1398201831"/>
    <hyperlink ref="AO88" r:id="rId197" display="https://pbs.twimg.com/profile_banners/1045724984436510722/1562720775"/>
    <hyperlink ref="AO89" r:id="rId198" display="https://pbs.twimg.com/profile_banners/558797310/1562579810"/>
    <hyperlink ref="AO91" r:id="rId199" display="https://pbs.twimg.com/profile_banners/2602181830/1526167064"/>
    <hyperlink ref="AO92" r:id="rId200" display="https://pbs.twimg.com/profile_banners/4831064649/1558973231"/>
    <hyperlink ref="AO93" r:id="rId201" display="https://pbs.twimg.com/profile_banners/878635037280923648/1498328337"/>
    <hyperlink ref="AO94" r:id="rId202" display="https://pbs.twimg.com/profile_banners/30311006/1401145624"/>
    <hyperlink ref="AO95" r:id="rId203" display="https://pbs.twimg.com/profile_banners/4845113824/1562431525"/>
    <hyperlink ref="AO96" r:id="rId204" display="https://pbs.twimg.com/profile_banners/104165885/1557152180"/>
    <hyperlink ref="AO97" r:id="rId205" display="https://pbs.twimg.com/profile_banners/939501185370910720/1554057472"/>
    <hyperlink ref="AO98" r:id="rId206" display="https://pbs.twimg.com/profile_banners/540380886/1363401672"/>
    <hyperlink ref="AO99" r:id="rId207" display="https://pbs.twimg.com/profile_banners/40426722/1538029660"/>
    <hyperlink ref="AO101" r:id="rId208" display="https://pbs.twimg.com/profile_banners/1129705503007944704/1562468536"/>
    <hyperlink ref="AO102" r:id="rId209" display="https://pbs.twimg.com/profile_banners/546958685/1503184091"/>
    <hyperlink ref="AO103" r:id="rId210" display="https://pbs.twimg.com/profile_banners/282304737/1465518286"/>
    <hyperlink ref="AO104" r:id="rId211" display="https://pbs.twimg.com/profile_banners/250734775/1534570060"/>
    <hyperlink ref="AO105" r:id="rId212" display="https://pbs.twimg.com/profile_banners/1686906643/1409436989"/>
    <hyperlink ref="AO109" r:id="rId213" display="https://pbs.twimg.com/profile_banners/35776641/1562799689"/>
    <hyperlink ref="AO111" r:id="rId214" display="https://pbs.twimg.com/profile_banners/453507741/1527184953"/>
    <hyperlink ref="AO112" r:id="rId215" display="https://pbs.twimg.com/profile_banners/897429360738799617/1518432916"/>
    <hyperlink ref="AO113" r:id="rId216" display="https://pbs.twimg.com/profile_banners/213539531/1525571894"/>
    <hyperlink ref="AO114" r:id="rId217" display="https://pbs.twimg.com/profile_banners/339040963/1556126577"/>
    <hyperlink ref="AO115" r:id="rId218" display="https://pbs.twimg.com/profile_banners/97537762/1464725345"/>
    <hyperlink ref="AO116" r:id="rId219" display="https://pbs.twimg.com/profile_banners/40009007/1561391099"/>
    <hyperlink ref="AO117" r:id="rId220" display="https://pbs.twimg.com/profile_banners/955839918466531329/1517237217"/>
    <hyperlink ref="AO118" r:id="rId221" display="https://pbs.twimg.com/profile_banners/185785481/1494361813"/>
    <hyperlink ref="AO119" r:id="rId222" display="https://pbs.twimg.com/profile_banners/2646334171/1405376403"/>
    <hyperlink ref="AO120" r:id="rId223" display="https://pbs.twimg.com/profile_banners/28726628/1432823206"/>
    <hyperlink ref="AO121" r:id="rId224" display="https://pbs.twimg.com/profile_banners/139525231/1546870262"/>
    <hyperlink ref="AO122" r:id="rId225" display="https://pbs.twimg.com/profile_banners/7044082/1528746359"/>
    <hyperlink ref="AO123" r:id="rId226" display="https://pbs.twimg.com/profile_banners/19895837/1523990820"/>
    <hyperlink ref="AO124" r:id="rId227" display="https://pbs.twimg.com/profile_banners/17997570/1398358393"/>
    <hyperlink ref="AO125" r:id="rId228" display="https://pbs.twimg.com/profile_banners/589779929/1468170232"/>
    <hyperlink ref="AO126" r:id="rId229" display="https://pbs.twimg.com/profile_banners/18716265/1516213077"/>
    <hyperlink ref="AO127" r:id="rId230" display="https://pbs.twimg.com/profile_banners/18230352/1549579950"/>
    <hyperlink ref="AO128" r:id="rId231" display="https://pbs.twimg.com/profile_banners/911167294365192192/1511898531"/>
    <hyperlink ref="AO129" r:id="rId232" display="https://pbs.twimg.com/profile_banners/967503330066010112/1519506907"/>
    <hyperlink ref="AO130" r:id="rId233" display="https://pbs.twimg.com/profile_banners/2955012514/1552497046"/>
    <hyperlink ref="AO131" r:id="rId234" display="https://pbs.twimg.com/profile_banners/361349586/1523273074"/>
    <hyperlink ref="AO132" r:id="rId235" display="https://pbs.twimg.com/profile_banners/197184193/1560259914"/>
    <hyperlink ref="AO133" r:id="rId236" display="https://pbs.twimg.com/profile_banners/112393519/1434356489"/>
    <hyperlink ref="AO134" r:id="rId237" display="https://pbs.twimg.com/profile_banners/42606652/1562915171"/>
    <hyperlink ref="AO136" r:id="rId238" display="https://pbs.twimg.com/profile_banners/3304855596/1525003453"/>
    <hyperlink ref="AO137" r:id="rId239" display="https://pbs.twimg.com/profile_banners/2602959463/1506338154"/>
    <hyperlink ref="AO138" r:id="rId240" display="https://pbs.twimg.com/profile_banners/945918632642494464/1514368023"/>
    <hyperlink ref="AO140" r:id="rId241" display="https://pbs.twimg.com/profile_banners/171117515/1543734368"/>
    <hyperlink ref="AO141" r:id="rId242" display="https://pbs.twimg.com/profile_banners/942455299599937537/1513792117"/>
    <hyperlink ref="AO142" r:id="rId243" display="https://pbs.twimg.com/profile_banners/736988365829115904/1464622819"/>
    <hyperlink ref="AO143" r:id="rId244" display="https://pbs.twimg.com/profile_banners/20015311/1553371785"/>
    <hyperlink ref="AO144" r:id="rId245" display="https://pbs.twimg.com/profile_banners/268500979/1533132205"/>
    <hyperlink ref="AO145" r:id="rId246" display="https://pbs.twimg.com/profile_banners/194840763/1436453507"/>
    <hyperlink ref="AO146" r:id="rId247" display="https://pbs.twimg.com/profile_banners/474034258/1486380820"/>
    <hyperlink ref="AO147" r:id="rId248" display="https://pbs.twimg.com/profile_banners/28085576/1558099839"/>
    <hyperlink ref="AO148" r:id="rId249" display="https://pbs.twimg.com/profile_banners/615323307/1551433783"/>
    <hyperlink ref="AO149" r:id="rId250" display="https://pbs.twimg.com/profile_banners/96741105/1544089178"/>
    <hyperlink ref="AO150" r:id="rId251" display="https://pbs.twimg.com/profile_banners/3026505899/1558095912"/>
    <hyperlink ref="AO151" r:id="rId252" display="https://pbs.twimg.com/profile_banners/779808498158739456/1474756471"/>
    <hyperlink ref="AO152" r:id="rId253" display="https://pbs.twimg.com/profile_banners/88581667/1557862744"/>
    <hyperlink ref="AO153" r:id="rId254" display="https://pbs.twimg.com/profile_banners/761985198967914496/1558804352"/>
    <hyperlink ref="AO154" r:id="rId255" display="https://pbs.twimg.com/profile_banners/1015325638734045186/1530908192"/>
    <hyperlink ref="AO155" r:id="rId256" display="https://pbs.twimg.com/profile_banners/16109944/1401289065"/>
    <hyperlink ref="AO156" r:id="rId257" display="https://pbs.twimg.com/profile_banners/2269700892/1411611449"/>
    <hyperlink ref="AO157" r:id="rId258" display="https://pbs.twimg.com/profile_banners/435681893/1556552908"/>
    <hyperlink ref="AO158" r:id="rId259" display="https://pbs.twimg.com/profile_banners/466922218/1561456862"/>
    <hyperlink ref="AO159" r:id="rId260" display="https://pbs.twimg.com/profile_banners/949312113880813568/1544133789"/>
    <hyperlink ref="AO160" r:id="rId261" display="https://pbs.twimg.com/profile_banners/1045939889957687297/1538208074"/>
    <hyperlink ref="AO161" r:id="rId262" display="https://pbs.twimg.com/profile_banners/129239831/1523201871"/>
    <hyperlink ref="AO162" r:id="rId263" display="https://pbs.twimg.com/profile_banners/19106644/1398330338"/>
    <hyperlink ref="AO163" r:id="rId264" display="https://pbs.twimg.com/profile_banners/138749160/1498052544"/>
    <hyperlink ref="AO164" r:id="rId265" display="https://pbs.twimg.com/profile_banners/1076162708/1556384348"/>
    <hyperlink ref="AO165" r:id="rId266" display="https://pbs.twimg.com/profile_banners/65064576/1552660582"/>
    <hyperlink ref="AO166" r:id="rId267" display="https://pbs.twimg.com/profile_banners/105444584/1559469396"/>
    <hyperlink ref="AO167" r:id="rId268" display="https://pbs.twimg.com/profile_banners/3005996199/1528064387"/>
    <hyperlink ref="AO168" r:id="rId269" display="https://pbs.twimg.com/profile_banners/917828263262801921/1507664122"/>
    <hyperlink ref="AO169" r:id="rId270" display="https://pbs.twimg.com/profile_banners/2565865626/1559767145"/>
    <hyperlink ref="AO170" r:id="rId271" display="https://pbs.twimg.com/profile_banners/270488628/1517667646"/>
    <hyperlink ref="AO171" r:id="rId272" display="https://pbs.twimg.com/profile_banners/3759617596/1509539336"/>
    <hyperlink ref="AO172" r:id="rId273" display="https://pbs.twimg.com/profile_banners/1345259556/1556230312"/>
    <hyperlink ref="AO173" r:id="rId274" display="https://pbs.twimg.com/profile_banners/1092376083054374914/1549299767"/>
    <hyperlink ref="AO174" r:id="rId275" display="https://pbs.twimg.com/profile_banners/302270273/1473889262"/>
    <hyperlink ref="AO176" r:id="rId276" display="https://pbs.twimg.com/profile_banners/1146497243748478976/1562182500"/>
    <hyperlink ref="AO178" r:id="rId277" display="https://pbs.twimg.com/profile_banners/117483950/1560332264"/>
    <hyperlink ref="AO179" r:id="rId278" display="https://pbs.twimg.com/profile_banners/263182459/1460110373"/>
    <hyperlink ref="AO180" r:id="rId279" display="https://pbs.twimg.com/profile_banners/1303427371/1417118468"/>
    <hyperlink ref="AO181" r:id="rId280" display="https://pbs.twimg.com/profile_banners/229094218/1398355234"/>
    <hyperlink ref="AO182" r:id="rId281" display="https://pbs.twimg.com/profile_banners/256658795/1560207969"/>
    <hyperlink ref="AO184" r:id="rId282" display="https://pbs.twimg.com/profile_banners/220194905/1563019932"/>
    <hyperlink ref="AO185" r:id="rId283" display="https://pbs.twimg.com/profile_banners/6023642/1359172342"/>
    <hyperlink ref="AO186" r:id="rId284" display="https://pbs.twimg.com/profile_banners/774941/1398993831"/>
    <hyperlink ref="AU3" r:id="rId285" display="http://abs.twimg.com/images/themes/theme14/bg.gif"/>
    <hyperlink ref="AU4" r:id="rId286" display="http://abs.twimg.com/images/themes/theme15/bg.png"/>
    <hyperlink ref="AU5" r:id="rId287" display="http://abs.twimg.com/images/themes/theme1/bg.png"/>
    <hyperlink ref="AU6" r:id="rId288" display="http://abs.twimg.com/images/themes/theme7/bg.gif"/>
    <hyperlink ref="AU7" r:id="rId289" display="http://abs.twimg.com/images/themes/theme9/bg.gif"/>
    <hyperlink ref="AU8" r:id="rId290" display="http://abs.twimg.com/images/themes/theme1/bg.png"/>
    <hyperlink ref="AU9" r:id="rId291" display="http://abs.twimg.com/images/themes/theme5/bg.gif"/>
    <hyperlink ref="AU10" r:id="rId292" display="http://abs.twimg.com/images/themes/theme4/bg.gif"/>
    <hyperlink ref="AU11" r:id="rId293" display="http://abs.twimg.com/images/themes/theme10/bg.gif"/>
    <hyperlink ref="AU12" r:id="rId294" display="http://abs.twimg.com/images/themes/theme9/bg.gif"/>
    <hyperlink ref="AU13" r:id="rId295" display="http://abs.twimg.com/images/themes/theme7/bg.gif"/>
    <hyperlink ref="AU15" r:id="rId296" display="http://abs.twimg.com/images/themes/theme14/bg.gif"/>
    <hyperlink ref="AU17" r:id="rId297" display="http://abs.twimg.com/images/themes/theme6/bg.gif"/>
    <hyperlink ref="AU18" r:id="rId298" display="http://abs.twimg.com/images/themes/theme1/bg.png"/>
    <hyperlink ref="AU19" r:id="rId299" display="http://abs.twimg.com/images/themes/theme1/bg.png"/>
    <hyperlink ref="AU20" r:id="rId300" display="http://abs.twimg.com/images/themes/theme6/bg.gif"/>
    <hyperlink ref="AU23" r:id="rId301" display="http://abs.twimg.com/images/themes/theme1/bg.png"/>
    <hyperlink ref="AU24" r:id="rId302" display="http://abs.twimg.com/images/themes/theme1/bg.png"/>
    <hyperlink ref="AU25" r:id="rId303" display="http://abs.twimg.com/images/themes/theme11/bg.gif"/>
    <hyperlink ref="AU26" r:id="rId304" display="http://abs.twimg.com/images/themes/theme1/bg.png"/>
    <hyperlink ref="AU28" r:id="rId305" display="http://abs.twimg.com/images/themes/theme1/bg.png"/>
    <hyperlink ref="AU29" r:id="rId306" display="http://abs.twimg.com/images/themes/theme1/bg.png"/>
    <hyperlink ref="AU30" r:id="rId307" display="http://abs.twimg.com/images/themes/theme19/bg.gif"/>
    <hyperlink ref="AU31" r:id="rId308" display="http://abs.twimg.com/images/themes/theme4/bg.gif"/>
    <hyperlink ref="AU34" r:id="rId309" display="http://abs.twimg.com/images/themes/theme1/bg.png"/>
    <hyperlink ref="AU35" r:id="rId310" display="http://abs.twimg.com/images/themes/theme3/bg.gif"/>
    <hyperlink ref="AU36" r:id="rId311" display="http://abs.twimg.com/images/themes/theme14/bg.gif"/>
    <hyperlink ref="AU37" r:id="rId312" display="http://abs.twimg.com/images/themes/theme3/bg.gif"/>
    <hyperlink ref="AU38" r:id="rId313" display="http://abs.twimg.com/images/themes/theme15/bg.png"/>
    <hyperlink ref="AU39" r:id="rId314" display="http://abs.twimg.com/images/themes/theme1/bg.png"/>
    <hyperlink ref="AU40" r:id="rId315" display="http://abs.twimg.com/images/themes/theme1/bg.png"/>
    <hyperlink ref="AU41" r:id="rId316" display="http://abs.twimg.com/images/themes/theme1/bg.png"/>
    <hyperlink ref="AU42" r:id="rId317" display="http://abs.twimg.com/images/themes/theme1/bg.png"/>
    <hyperlink ref="AU43" r:id="rId318" display="http://abs.twimg.com/images/themes/theme1/bg.png"/>
    <hyperlink ref="AU44" r:id="rId319" display="http://abs.twimg.com/images/themes/theme3/bg.gif"/>
    <hyperlink ref="AU45" r:id="rId320" display="http://abs.twimg.com/images/themes/theme1/bg.png"/>
    <hyperlink ref="AU47" r:id="rId321" display="http://abs.twimg.com/images/themes/theme1/bg.png"/>
    <hyperlink ref="AU48" r:id="rId322" display="http://abs.twimg.com/images/themes/theme1/bg.png"/>
    <hyperlink ref="AU49" r:id="rId323" display="http://abs.twimg.com/images/themes/theme1/bg.png"/>
    <hyperlink ref="AU50" r:id="rId324" display="http://abs.twimg.com/images/themes/theme13/bg.gif"/>
    <hyperlink ref="AU52" r:id="rId325" display="http://abs.twimg.com/images/themes/theme1/bg.png"/>
    <hyperlink ref="AU53" r:id="rId326" display="http://abs.twimg.com/images/themes/theme18/bg.gif"/>
    <hyperlink ref="AU54" r:id="rId327" display="http://abs.twimg.com/images/themes/theme1/bg.png"/>
    <hyperlink ref="AU55" r:id="rId328" display="http://abs.twimg.com/images/themes/theme1/bg.png"/>
    <hyperlink ref="AU56" r:id="rId329" display="http://abs.twimg.com/images/themes/theme1/bg.png"/>
    <hyperlink ref="AU57" r:id="rId330" display="http://abs.twimg.com/images/themes/theme1/bg.png"/>
    <hyperlink ref="AU58" r:id="rId331" display="http://abs.twimg.com/images/themes/theme1/bg.png"/>
    <hyperlink ref="AU59" r:id="rId332" display="http://abs.twimg.com/images/themes/theme17/bg.gif"/>
    <hyperlink ref="AU60" r:id="rId333" display="http://abs.twimg.com/images/themes/theme1/bg.png"/>
    <hyperlink ref="AU61" r:id="rId334" display="http://abs.twimg.com/images/themes/theme1/bg.png"/>
    <hyperlink ref="AU62" r:id="rId335" display="http://abs.twimg.com/images/themes/theme1/bg.png"/>
    <hyperlink ref="AU63" r:id="rId336" display="http://abs.twimg.com/images/themes/theme1/bg.png"/>
    <hyperlink ref="AU64" r:id="rId337" display="http://abs.twimg.com/images/themes/theme1/bg.png"/>
    <hyperlink ref="AU66" r:id="rId338" display="http://abs.twimg.com/images/themes/theme9/bg.gif"/>
    <hyperlink ref="AU67" r:id="rId339" display="http://abs.twimg.com/images/themes/theme1/bg.png"/>
    <hyperlink ref="AU68" r:id="rId340" display="http://abs.twimg.com/images/themes/theme1/bg.png"/>
    <hyperlink ref="AU69" r:id="rId341" display="http://abs.twimg.com/images/themes/theme1/bg.png"/>
    <hyperlink ref="AU70" r:id="rId342" display="http://abs.twimg.com/images/themes/theme4/bg.gif"/>
    <hyperlink ref="AU71" r:id="rId343" display="http://abs.twimg.com/images/themes/theme11/bg.gif"/>
    <hyperlink ref="AU72" r:id="rId344" display="http://abs.twimg.com/images/themes/theme1/bg.png"/>
    <hyperlink ref="AU73" r:id="rId345" display="http://abs.twimg.com/images/themes/theme1/bg.png"/>
    <hyperlink ref="AU74" r:id="rId346" display="http://abs.twimg.com/images/themes/theme7/bg.gif"/>
    <hyperlink ref="AU75" r:id="rId347" display="http://abs.twimg.com/images/themes/theme3/bg.gif"/>
    <hyperlink ref="AU77" r:id="rId348" display="http://abs.twimg.com/images/themes/theme17/bg.gif"/>
    <hyperlink ref="AU78" r:id="rId349" display="http://abs.twimg.com/images/themes/theme1/bg.png"/>
    <hyperlink ref="AU79" r:id="rId350" display="http://abs.twimg.com/images/themes/theme1/bg.png"/>
    <hyperlink ref="AU80" r:id="rId351" display="http://abs.twimg.com/images/themes/theme1/bg.png"/>
    <hyperlink ref="AU81" r:id="rId352" display="http://abs.twimg.com/images/themes/theme1/bg.png"/>
    <hyperlink ref="AU82" r:id="rId353" display="http://abs.twimg.com/images/themes/theme14/bg.gif"/>
    <hyperlink ref="AU83" r:id="rId354" display="http://abs.twimg.com/images/themes/theme1/bg.png"/>
    <hyperlink ref="AU84" r:id="rId355" display="http://abs.twimg.com/images/themes/theme1/bg.png"/>
    <hyperlink ref="AU85" r:id="rId356" display="http://abs.twimg.com/images/themes/theme5/bg.gif"/>
    <hyperlink ref="AU86" r:id="rId357" display="http://abs.twimg.com/images/themes/theme1/bg.png"/>
    <hyperlink ref="AU87" r:id="rId358" display="http://abs.twimg.com/images/themes/theme1/bg.png"/>
    <hyperlink ref="AU88" r:id="rId359" display="http://abs.twimg.com/images/themes/theme1/bg.png"/>
    <hyperlink ref="AU89" r:id="rId360" display="http://abs.twimg.com/images/themes/theme14/bg.gif"/>
    <hyperlink ref="AU90" r:id="rId361" display="http://abs.twimg.com/images/themes/theme1/bg.png"/>
    <hyperlink ref="AU91" r:id="rId362" display="http://abs.twimg.com/images/themes/theme1/bg.png"/>
    <hyperlink ref="AU92" r:id="rId363" display="http://abs.twimg.com/images/themes/theme1/bg.png"/>
    <hyperlink ref="AU94" r:id="rId364" display="http://abs.twimg.com/images/themes/theme6/bg.gif"/>
    <hyperlink ref="AU95" r:id="rId365" display="http://abs.twimg.com/images/themes/theme1/bg.png"/>
    <hyperlink ref="AU96" r:id="rId366" display="http://abs.twimg.com/images/themes/theme16/bg.gif"/>
    <hyperlink ref="AU97" r:id="rId367" display="http://abs.twimg.com/images/themes/theme1/bg.png"/>
    <hyperlink ref="AU98" r:id="rId368" display="http://abs.twimg.com/images/themes/theme1/bg.png"/>
    <hyperlink ref="AU99" r:id="rId369" display="http://abs.twimg.com/images/themes/theme6/bg.gif"/>
    <hyperlink ref="AU100" r:id="rId370" display="http://abs.twimg.com/images/themes/theme1/bg.png"/>
    <hyperlink ref="AU101" r:id="rId371" display="http://abs.twimg.com/images/themes/theme1/bg.png"/>
    <hyperlink ref="AU102" r:id="rId372" display="http://abs.twimg.com/images/themes/theme1/bg.png"/>
    <hyperlink ref="AU103" r:id="rId373" display="http://abs.twimg.com/images/themes/theme1/bg.png"/>
    <hyperlink ref="AU104" r:id="rId374" display="http://abs.twimg.com/images/themes/theme1/bg.png"/>
    <hyperlink ref="AU105" r:id="rId375" display="http://abs.twimg.com/images/themes/theme1/bg.png"/>
    <hyperlink ref="AU106" r:id="rId376" display="http://abs.twimg.com/images/themes/theme1/bg.png"/>
    <hyperlink ref="AU107" r:id="rId377" display="http://abs.twimg.com/images/themes/theme1/bg.png"/>
    <hyperlink ref="AU108" r:id="rId378" display="http://a0.twimg.com/profile_background_images/2630255/1444808176_fa5a2d468c_b.jpg"/>
    <hyperlink ref="AU109" r:id="rId379" display="http://abs.twimg.com/images/themes/theme1/bg.png"/>
    <hyperlink ref="AU110" r:id="rId380" display="http://abs.twimg.com/images/themes/theme1/bg.png"/>
    <hyperlink ref="AU111" r:id="rId381" display="http://abs.twimg.com/images/themes/theme1/bg.png"/>
    <hyperlink ref="AU113" r:id="rId382" display="http://abs.twimg.com/images/themes/theme1/bg.png"/>
    <hyperlink ref="AU114" r:id="rId383" display="http://abs.twimg.com/images/themes/theme3/bg.gif"/>
    <hyperlink ref="AU115" r:id="rId384" display="http://abs.twimg.com/images/themes/theme16/bg.gif"/>
    <hyperlink ref="AU116" r:id="rId385" display="http://abs.twimg.com/images/themes/theme9/bg.gif"/>
    <hyperlink ref="AU117" r:id="rId386" display="http://abs.twimg.com/images/themes/theme1/bg.png"/>
    <hyperlink ref="AU118" r:id="rId387" display="http://abs.twimg.com/images/themes/theme1/bg.png"/>
    <hyperlink ref="AU119" r:id="rId388" display="http://abs.twimg.com/images/themes/theme1/bg.png"/>
    <hyperlink ref="AU120" r:id="rId389" display="http://abs.twimg.com/images/themes/theme7/bg.gif"/>
    <hyperlink ref="AU121" r:id="rId390" display="http://abs.twimg.com/images/themes/theme1/bg.png"/>
    <hyperlink ref="AU122" r:id="rId391" display="http://abs.twimg.com/images/themes/theme1/bg.png"/>
    <hyperlink ref="AU123" r:id="rId392" display="http://abs.twimg.com/images/themes/theme1/bg.png"/>
    <hyperlink ref="AU124" r:id="rId393" display="http://abs.twimg.com/images/themes/theme1/bg.png"/>
    <hyperlink ref="AU125" r:id="rId394" display="http://abs.twimg.com/images/themes/theme1/bg.png"/>
    <hyperlink ref="AU126" r:id="rId395" display="http://abs.twimg.com/images/themes/theme1/bg.png"/>
    <hyperlink ref="AU127" r:id="rId396" display="http://abs.twimg.com/images/themes/theme19/bg.gif"/>
    <hyperlink ref="AU128" r:id="rId397" display="http://abs.twimg.com/images/themes/theme1/bg.png"/>
    <hyperlink ref="AU130" r:id="rId398" display="http://abs.twimg.com/images/themes/theme1/bg.png"/>
    <hyperlink ref="AU131" r:id="rId399" display="http://abs.twimg.com/images/themes/theme1/bg.png"/>
    <hyperlink ref="AU132" r:id="rId400" display="http://abs.twimg.com/images/themes/theme1/bg.png"/>
    <hyperlink ref="AU133" r:id="rId401" display="http://abs.twimg.com/images/themes/theme1/bg.png"/>
    <hyperlink ref="AU134" r:id="rId402" display="http://abs.twimg.com/images/themes/theme16/bg.gif"/>
    <hyperlink ref="AU135" r:id="rId403" display="http://abs.twimg.com/images/themes/theme1/bg.png"/>
    <hyperlink ref="AU136" r:id="rId404" display="http://abs.twimg.com/images/themes/theme1/bg.png"/>
    <hyperlink ref="AU137" r:id="rId405" display="http://abs.twimg.com/images/themes/theme1/bg.png"/>
    <hyperlink ref="AU140" r:id="rId406" display="http://abs.twimg.com/images/themes/theme1/bg.png"/>
    <hyperlink ref="AU142" r:id="rId407" display="http://abs.twimg.com/images/themes/theme1/bg.png"/>
    <hyperlink ref="AU143" r:id="rId408" display="http://abs.twimg.com/images/themes/theme1/bg.png"/>
    <hyperlink ref="AU144" r:id="rId409" display="http://abs.twimg.com/images/themes/theme1/bg.png"/>
    <hyperlink ref="AU145" r:id="rId410" display="http://abs.twimg.com/images/themes/theme1/bg.png"/>
    <hyperlink ref="AU146" r:id="rId411" display="http://abs.twimg.com/images/themes/theme1/bg.png"/>
    <hyperlink ref="AU147" r:id="rId412" display="http://abs.twimg.com/images/themes/theme1/bg.png"/>
    <hyperlink ref="AU148" r:id="rId413" display="http://abs.twimg.com/images/themes/theme1/bg.png"/>
    <hyperlink ref="AU149" r:id="rId414" display="http://abs.twimg.com/images/themes/theme1/bg.png"/>
    <hyperlink ref="AU150" r:id="rId415" display="http://abs.twimg.com/images/themes/theme1/bg.png"/>
    <hyperlink ref="AU152" r:id="rId416" display="http://abs.twimg.com/images/themes/theme4/bg.gif"/>
    <hyperlink ref="AU153" r:id="rId417" display="http://abs.twimg.com/images/themes/theme1/bg.png"/>
    <hyperlink ref="AU155" r:id="rId418" display="http://abs.twimg.com/images/themes/theme1/bg.png"/>
    <hyperlink ref="AU156" r:id="rId419" display="http://abs.twimg.com/images/themes/theme14/bg.gif"/>
    <hyperlink ref="AU157" r:id="rId420" display="http://abs.twimg.com/images/themes/theme1/bg.png"/>
    <hyperlink ref="AU158" r:id="rId421" display="http://abs.twimg.com/images/themes/theme1/bg.png"/>
    <hyperlink ref="AU159" r:id="rId422" display="http://abs.twimg.com/images/themes/theme1/bg.png"/>
    <hyperlink ref="AU161" r:id="rId423" display="http://abs.twimg.com/images/themes/theme7/bg.gif"/>
    <hyperlink ref="AU162" r:id="rId424" display="http://abs.twimg.com/images/themes/theme1/bg.png"/>
    <hyperlink ref="AU163" r:id="rId425" display="http://abs.twimg.com/images/themes/theme1/bg.png"/>
    <hyperlink ref="AU164" r:id="rId426" display="http://abs.twimg.com/images/themes/theme1/bg.png"/>
    <hyperlink ref="AU165" r:id="rId427" display="http://abs.twimg.com/images/themes/theme1/bg.png"/>
    <hyperlink ref="AU166" r:id="rId428" display="http://abs.twimg.com/images/themes/theme17/bg.gif"/>
    <hyperlink ref="AU167" r:id="rId429" display="http://abs.twimg.com/images/themes/theme1/bg.png"/>
    <hyperlink ref="AU169" r:id="rId430" display="http://abs.twimg.com/images/themes/theme1/bg.png"/>
    <hyperlink ref="AU170" r:id="rId431" display="http://abs.twimg.com/images/themes/theme4/bg.gif"/>
    <hyperlink ref="AU171" r:id="rId432" display="http://abs.twimg.com/images/themes/theme1/bg.png"/>
    <hyperlink ref="AU172" r:id="rId433" display="http://abs.twimg.com/images/themes/theme3/bg.gif"/>
    <hyperlink ref="AU173" r:id="rId434" display="http://abs.twimg.com/images/themes/theme1/bg.png"/>
    <hyperlink ref="AU174" r:id="rId435" display="http://abs.twimg.com/images/themes/theme1/bg.png"/>
    <hyperlink ref="AU175" r:id="rId436" display="http://abs.twimg.com/images/themes/theme1/bg.png"/>
    <hyperlink ref="AU176" r:id="rId437" display="http://abs.twimg.com/images/themes/theme1/bg.png"/>
    <hyperlink ref="AU177" r:id="rId438" display="http://abs.twimg.com/images/themes/theme1/bg.png"/>
    <hyperlink ref="AU178" r:id="rId439" display="http://abs.twimg.com/images/themes/theme1/bg.png"/>
    <hyperlink ref="AU179" r:id="rId440" display="http://abs.twimg.com/images/themes/theme1/bg.png"/>
    <hyperlink ref="AU180" r:id="rId441" display="http://abs.twimg.com/images/themes/theme1/bg.png"/>
    <hyperlink ref="AU181" r:id="rId442" display="http://abs.twimg.com/images/themes/theme1/bg.png"/>
    <hyperlink ref="AU182" r:id="rId443" display="http://abs.twimg.com/images/themes/theme1/bg.png"/>
    <hyperlink ref="AU183" r:id="rId444" display="http://abs.twimg.com/images/themes/theme1/bg.png"/>
    <hyperlink ref="AU184" r:id="rId445" display="http://abs.twimg.com/images/themes/theme14/bg.gif"/>
    <hyperlink ref="AU185" r:id="rId446" display="http://a0.twimg.com/profile_background_images/622611180/03m1dv56n8wuvubv00e5.gif"/>
    <hyperlink ref="AU186" r:id="rId447" display="http://abs.twimg.com/images/themes/theme1/bg.png"/>
    <hyperlink ref="F3" r:id="rId448" display="http://pbs.twimg.com/profile_images/614400415069769728/t6ZBxhIg_normal.jpg"/>
    <hyperlink ref="F4" r:id="rId449" display="http://pbs.twimg.com/profile_images/792827783261122564/KtmIRWfT_normal.jpg"/>
    <hyperlink ref="F5" r:id="rId450" display="http://pbs.twimg.com/profile_images/836296731054718981/2UVSND3j_normal.jpg"/>
    <hyperlink ref="F6" r:id="rId451" display="http://pbs.twimg.com/profile_images/1068842795673284608/xLZi8g73_normal.jpg"/>
    <hyperlink ref="F7" r:id="rId452" display="http://pbs.twimg.com/profile_images/909731580284948480/epQN0wUY_normal.jpg"/>
    <hyperlink ref="F8" r:id="rId453" display="http://pbs.twimg.com/profile_images/969593086501322752/SdV3wxks_normal.jpg"/>
    <hyperlink ref="F9" r:id="rId454" display="http://pbs.twimg.com/profile_images/1068421010922397696/9Ivg0Q6v_normal.jpg"/>
    <hyperlink ref="F10" r:id="rId455" display="http://pbs.twimg.com/profile_images/910175222497710080/av5zmTRW_normal.jpg"/>
    <hyperlink ref="F11" r:id="rId456" display="http://pbs.twimg.com/profile_images/1138139496774537216/yFn5MhLM_normal.jpg"/>
    <hyperlink ref="F12" r:id="rId457" display="http://pbs.twimg.com/profile_images/976597189928542208/5Rw_-3fh_normal.jpg"/>
    <hyperlink ref="F13" r:id="rId458" display="http://pbs.twimg.com/profile_images/1130154470984298497/mI50xK_X_normal.jpg"/>
    <hyperlink ref="F14" r:id="rId459" display="http://pbs.twimg.com/profile_images/1101894125820014592/lhkfnvOm_normal.jpg"/>
    <hyperlink ref="F15" r:id="rId460" display="http://pbs.twimg.com/profile_images/887662979902304257/azSzxYkB_normal.jpg"/>
    <hyperlink ref="F16" r:id="rId461" display="http://pbs.twimg.com/profile_images/1119164058379231233/LsbQ7iYJ_normal.jpg"/>
    <hyperlink ref="F17" r:id="rId462" display="http://pbs.twimg.com/profile_images/908703729813254145/hfgw7Shs_normal.jpg"/>
    <hyperlink ref="F18" r:id="rId463" display="http://pbs.twimg.com/profile_images/1102940827075203073/3Ywj3wKa_normal.png"/>
    <hyperlink ref="F19" r:id="rId464" display="http://pbs.twimg.com/profile_images/983324781457104896/OJXdfPPM_normal.jpg"/>
    <hyperlink ref="F20" r:id="rId465" display="http://pbs.twimg.com/profile_images/866251961322156032/mrUoWm0p_normal.jpg"/>
    <hyperlink ref="F21" r:id="rId466" display="http://pbs.twimg.com/profile_images/1068529271126208512/HtAyyp7S_normal.jpg"/>
    <hyperlink ref="F22" r:id="rId467" display="http://pbs.twimg.com/profile_images/938398020584042496/lbI9Va1c_normal.jpg"/>
    <hyperlink ref="F23" r:id="rId468" display="http://pbs.twimg.com/profile_images/828920060261593089/o6Eoapr7_normal.jpg"/>
    <hyperlink ref="F24" r:id="rId469" display="http://pbs.twimg.com/profile_images/1061965124603404288/SCTeXD4z_normal.jpg"/>
    <hyperlink ref="F25" r:id="rId470" display="http://pbs.twimg.com/profile_images/1133833025064771585/WhithDdO_normal.jpg"/>
    <hyperlink ref="F26" r:id="rId471" display="http://pbs.twimg.com/profile_images/1146772070547841024/u1aKb70M_normal.jpg"/>
    <hyperlink ref="F27" r:id="rId472" display="http://pbs.twimg.com/profile_images/760774125522518016/jhzjWv0i_normal.jpg"/>
    <hyperlink ref="F28" r:id="rId473" display="http://pbs.twimg.com/profile_images/849133030237061120/6hUrNP0a_normal.jpg"/>
    <hyperlink ref="F29" r:id="rId474" display="http://pbs.twimg.com/profile_images/1136525117285179392/4LBIES5Y_normal.png"/>
    <hyperlink ref="F30" r:id="rId475" display="http://pbs.twimg.com/profile_images/849132774661308416/pa2Uplq1_normal.jpg"/>
    <hyperlink ref="F31" r:id="rId476" display="http://pbs.twimg.com/profile_images/1102594034923638786/ixdXE3Vt_normal.png"/>
    <hyperlink ref="F32" r:id="rId477" display="http://pbs.twimg.com/profile_images/1133801411345412096/7_PKXwCE_normal.jpg"/>
    <hyperlink ref="F33" r:id="rId478" display="http://pbs.twimg.com/profile_images/780451899040342020/t5Fwh2GQ_normal.jpg"/>
    <hyperlink ref="F34" r:id="rId479" display="http://pbs.twimg.com/profile_images/1014272128689033216/QGL0FELi_normal.jpg"/>
    <hyperlink ref="F35" r:id="rId480" display="http://pbs.twimg.com/profile_images/943596894831255552/cMOzkc5i_normal.jpg"/>
    <hyperlink ref="F36" r:id="rId481" display="http://pbs.twimg.com/profile_images/477088035348021248/mJe3ANUK_normal.jpeg"/>
    <hyperlink ref="F37" r:id="rId482" display="http://pbs.twimg.com/profile_images/874985879995125760/DT9B-r5m_normal.jpg"/>
    <hyperlink ref="F38" r:id="rId483" display="http://pbs.twimg.com/profile_images/1083333523392602112/YUSrahyh_normal.jpg"/>
    <hyperlink ref="F39" r:id="rId484" display="http://pbs.twimg.com/profile_images/1131110339888766981/JK5KnBn5_normal.jpg"/>
    <hyperlink ref="F40" r:id="rId485" display="http://pbs.twimg.com/profile_images/489105656272543744/G5_bJDKT_normal.jpeg"/>
    <hyperlink ref="F41" r:id="rId486" display="http://pbs.twimg.com/profile_images/1088467528379260928/Jpqavmrb_normal.jpg"/>
    <hyperlink ref="F42" r:id="rId487" display="http://pbs.twimg.com/profile_images/1100425297789419522/vHCUefqM_normal.jpg"/>
    <hyperlink ref="F43" r:id="rId488" display="http://pbs.twimg.com/profile_images/1116376204364386305/7QJXBi6x_normal.jpg"/>
    <hyperlink ref="F44" r:id="rId489" display="http://pbs.twimg.com/profile_images/1045750148062752768/f0VAdbsq_normal.jpg"/>
    <hyperlink ref="F45" r:id="rId490" display="http://abs.twimg.com/sticky/default_profile_images/default_profile_normal.png"/>
    <hyperlink ref="F46" r:id="rId491" display="http://pbs.twimg.com/profile_images/1105107359431618560/IcEq4loB_normal.png"/>
    <hyperlink ref="F47" r:id="rId492" display="http://pbs.twimg.com/profile_images/920256724010876929/_E_DFBra_normal.jpg"/>
    <hyperlink ref="F48" r:id="rId493" display="http://pbs.twimg.com/profile_images/1092797947056738309/0juwDZ5H_normal.jpg"/>
    <hyperlink ref="F49" r:id="rId494" display="http://pbs.twimg.com/profile_images/848494594539040768/WNVeZVHd_normal.jpg"/>
    <hyperlink ref="F50" r:id="rId495" display="http://pbs.twimg.com/profile_images/1043088073284673536/ZoKjNNic_normal.jpg"/>
    <hyperlink ref="F51" r:id="rId496" display="http://pbs.twimg.com/profile_images/1141657459599269888/IzEdI-Hx_normal.jpg"/>
    <hyperlink ref="F52" r:id="rId497" display="http://pbs.twimg.com/profile_images/1043264845221642240/cEVTQZT7_normal.jpg"/>
    <hyperlink ref="F53" r:id="rId498" display="http://pbs.twimg.com/profile_images/1106944650408087552/98enr64W_normal.jpg"/>
    <hyperlink ref="F54" r:id="rId499" display="http://pbs.twimg.com/profile_images/460037731742011392/89-wbbyN_normal.jpeg"/>
    <hyperlink ref="F55" r:id="rId500" display="http://pbs.twimg.com/profile_images/1102976062739369985/EZcuBSt1_normal.png"/>
    <hyperlink ref="F56" r:id="rId501" display="http://pbs.twimg.com/profile_images/1150194383217725440/4ey_eQPI_normal.jpg"/>
    <hyperlink ref="F57" r:id="rId502" display="http://pbs.twimg.com/profile_images/1108367690220126209/XBcfDEbE_normal.jpg"/>
    <hyperlink ref="F58" r:id="rId503" display="http://pbs.twimg.com/profile_images/1070786753706016768/eEBimI9p_normal.jpg"/>
    <hyperlink ref="F59" r:id="rId504" display="http://pbs.twimg.com/profile_images/1057564877009707008/4mJ0c-Bi_normal.jpg"/>
    <hyperlink ref="F60" r:id="rId505" display="http://pbs.twimg.com/profile_images/2161569036/NSMNSS_normal.JPG"/>
    <hyperlink ref="F61" r:id="rId506" display="http://pbs.twimg.com/profile_images/972197921549668352/q35pAXK6_normal.jpg"/>
    <hyperlink ref="F62" r:id="rId507" display="http://pbs.twimg.com/profile_images/1128030189022273537/ce_xp-Gy_normal.jpg"/>
    <hyperlink ref="F63" r:id="rId508" display="http://pbs.twimg.com/profile_images/841939001212866560/IjX_Yzzz_normal.jpg"/>
    <hyperlink ref="F64" r:id="rId509" display="http://pbs.twimg.com/profile_images/1142176392848826368/EzA8rdQD_normal.jpg"/>
    <hyperlink ref="F65" r:id="rId510" display="http://pbs.twimg.com/profile_images/971522597266575362/03lHby3-_normal.jpg"/>
    <hyperlink ref="F66" r:id="rId511" display="http://pbs.twimg.com/profile_images/1102663389074067458/MZU9bPCN_normal.jpg"/>
    <hyperlink ref="F67" r:id="rId512" display="http://pbs.twimg.com/profile_images/2258257973/Heartland4web_normal.jpg"/>
    <hyperlink ref="F68" r:id="rId513" display="http://pbs.twimg.com/profile_images/1040560619806765056/aIFfG1tM_normal.jpg"/>
    <hyperlink ref="F69" r:id="rId514" display="http://pbs.twimg.com/profile_images/1085463151854972928/JEjDxnZP_normal.jpg"/>
    <hyperlink ref="F70" r:id="rId515" display="http://pbs.twimg.com/profile_images/752530081134837760/SoxVPTBo_normal.jpg"/>
    <hyperlink ref="F71" r:id="rId516" display="http://pbs.twimg.com/profile_images/3532181986/7c2af885cc0fab7babae2e0df1d1a9e3_normal.jpeg"/>
    <hyperlink ref="F72" r:id="rId517" display="http://pbs.twimg.com/profile_images/770731174297604098/0L-3swJY_normal.jpg"/>
    <hyperlink ref="F73" r:id="rId518" display="http://pbs.twimg.com/profile_images/817462906258386944/3Rrk3JS7_normal.jpg"/>
    <hyperlink ref="F74" r:id="rId519" display="http://pbs.twimg.com/profile_images/1023847341403656192/GxpS7Xa8_normal.jpg"/>
    <hyperlink ref="F75" r:id="rId520" display="http://pbs.twimg.com/profile_images/1146457924778283008/-cEnlcke_normal.png"/>
    <hyperlink ref="F76" r:id="rId521" display="http://pbs.twimg.com/profile_images/1121363849691709450/mXp43BYP_normal.jpg"/>
    <hyperlink ref="F77" r:id="rId522" display="http://pbs.twimg.com/profile_images/1147709182574903296/U1dK6W_m_normal.jpg"/>
    <hyperlink ref="F78" r:id="rId523" display="http://pbs.twimg.com/profile_images/1069714229542961152/Y6hi7Him_normal.jpg"/>
    <hyperlink ref="F79" r:id="rId524" display="http://pbs.twimg.com/profile_images/1111565723502022656/VjsJoO-A_normal.png"/>
    <hyperlink ref="F80" r:id="rId525" display="http://pbs.twimg.com/profile_images/761975252/Default.sorter_normal.png"/>
    <hyperlink ref="F81" r:id="rId526" display="http://pbs.twimg.com/profile_images/952906678776758273/uBFU5mj5_normal.jpg"/>
    <hyperlink ref="F82" r:id="rId527" display="http://pbs.twimg.com/profile_images/469827247365312515/RBVRMFkN_normal.jpeg"/>
    <hyperlink ref="F83" r:id="rId528" display="http://pbs.twimg.com/profile_images/603649814769901568/nNH5ZirL_normal.png"/>
    <hyperlink ref="F84" r:id="rId529" display="http://pbs.twimg.com/profile_images/450992520550297600/NniRQaLk_normal.jpeg"/>
    <hyperlink ref="F85" r:id="rId530" display="http://pbs.twimg.com/profile_images/731209885145239552/5pD3MB5M_normal.jpg"/>
    <hyperlink ref="F86" r:id="rId531" display="http://pbs.twimg.com/profile_images/499257180009529344/CSWhr7LZ_normal.jpeg"/>
    <hyperlink ref="F87" r:id="rId532" display="http://pbs.twimg.com/profile_images/1102583861068865538/EiwMMLpc_normal.jpg"/>
    <hyperlink ref="F88" r:id="rId533" display="http://pbs.twimg.com/profile_images/1148347090940153857/uhX59G7b_normal.jpg"/>
    <hyperlink ref="F89" r:id="rId534" display="http://pbs.twimg.com/profile_images/1093785435443249152/3dv1-cRX_normal.jpg"/>
    <hyperlink ref="F90" r:id="rId535" display="http://abs.twimg.com/sticky/default_profile_images/default_profile_normal.png"/>
    <hyperlink ref="F91" r:id="rId536" display="http://pbs.twimg.com/profile_images/1129422054195945477/beCk_UUT_normal.jpg"/>
    <hyperlink ref="F92" r:id="rId537" display="http://pbs.twimg.com/profile_images/1133288839030726657/3PtAwybM_normal.jpg"/>
    <hyperlink ref="F93" r:id="rId538" display="http://pbs.twimg.com/profile_images/878678629500293121/7u6pHCOs_normal.jpg"/>
    <hyperlink ref="F94" r:id="rId539" display="http://pbs.twimg.com/profile_images/3267376246/de28986efbf6f5fa891f62b9a0211ee0_normal.jpeg"/>
    <hyperlink ref="F95" r:id="rId540" display="http://pbs.twimg.com/profile_images/694440270964899841/6TD_15lC_normal.jpg"/>
    <hyperlink ref="F96" r:id="rId541" display="http://pbs.twimg.com/profile_images/1032199446573010944/ROLSiJdG_normal.jpg"/>
    <hyperlink ref="F97" r:id="rId542" display="http://pbs.twimg.com/profile_images/1134192358365569025/Mia3Bo4x_normal.jpg"/>
    <hyperlink ref="F98" r:id="rId543" display="http://pbs.twimg.com/profile_images/746774582091100160/MHg_TXgm_normal.jpg"/>
    <hyperlink ref="F99" r:id="rId544" display="http://pbs.twimg.com/profile_images/1045197576859860992/Z3waumKM_normal.jpg"/>
    <hyperlink ref="F100" r:id="rId545" display="http://pbs.twimg.com/profile_images/442318740412055552/7PS6LVs4_normal.jpeg"/>
    <hyperlink ref="F101" r:id="rId546" display="http://pbs.twimg.com/profile_images/1147787099917180933/Zbza0ON8_normal.jpg"/>
    <hyperlink ref="F102" r:id="rId547" display="http://pbs.twimg.com/profile_images/2156246148/image_normal.jpg"/>
    <hyperlink ref="F103" r:id="rId548" display="http://pbs.twimg.com/profile_images/741063277548044289/5Z73u8tj_normal.jpg"/>
    <hyperlink ref="F104" r:id="rId549" display="http://pbs.twimg.com/profile_images/813464241462124545/WAaqM3uG_normal.jpg"/>
    <hyperlink ref="F105" r:id="rId550" display="http://pbs.twimg.com/profile_images/378800000611128908/8d8e1c4984b4d9ee557d6722f805912a_normal.jpeg"/>
    <hyperlink ref="F106" r:id="rId551" display="http://pbs.twimg.com/profile_images/857072871746752513/2S-zNH_R_normal.jpg"/>
    <hyperlink ref="F107" r:id="rId552" display="http://pbs.twimg.com/profile_images/1771074427/image_normal.jpg"/>
    <hyperlink ref="F108" r:id="rId553" display="http://a0.twimg.com/profile_images/68169350/stefan-avatar_normal.jpg"/>
    <hyperlink ref="F109" r:id="rId554" display="http://pbs.twimg.com/profile_images/1148367639850422279/hwPsaNfW_normal.png"/>
    <hyperlink ref="F110" r:id="rId555" display="http://pbs.twimg.com/profile_images/837378254667452417/7spZ1vGU_normal.jpg"/>
    <hyperlink ref="F111" r:id="rId556" display="http://pbs.twimg.com/profile_images/1147504865792462848/rcQBDKYB_normal.jpg"/>
    <hyperlink ref="F112" r:id="rId557" display="http://pbs.twimg.com/profile_images/1147513388546895878/Kd3owQN3_normal.jpg"/>
    <hyperlink ref="F113" r:id="rId558" display="http://pbs.twimg.com/profile_images/1002469611084894208/afu5rbMM_normal.jpg"/>
    <hyperlink ref="F114" r:id="rId559" display="http://pbs.twimg.com/profile_images/1121101056929345538/uCAEvZ-n_normal.jpg"/>
    <hyperlink ref="F115" r:id="rId560" display="http://pbs.twimg.com/profile_images/1039299405076213766/M4zBLWyf_normal.jpg"/>
    <hyperlink ref="F116" r:id="rId561" display="http://pbs.twimg.com/profile_images/783652165965479936/K7UyJyCD_normal.jpg"/>
    <hyperlink ref="F117" r:id="rId562" display="http://pbs.twimg.com/profile_images/957988379173556224/a6YOjb2f_normal.jpg"/>
    <hyperlink ref="F118" r:id="rId563" display="http://pbs.twimg.com/profile_images/658238458075459584/xMjzmAtG_normal.jpg"/>
    <hyperlink ref="F119" r:id="rId564" display="http://pbs.twimg.com/profile_images/488805943497338880/vjzEF43F_normal.png"/>
    <hyperlink ref="F120" r:id="rId565" display="http://pbs.twimg.com/profile_images/603929501647577088/4p3avi_D_normal.png"/>
    <hyperlink ref="F121" r:id="rId566" display="http://pbs.twimg.com/profile_images/984413194763587584/98-UX5cg_normal.jpg"/>
    <hyperlink ref="F122" r:id="rId567" display="http://pbs.twimg.com/profile_images/2190857671/photo_normal.jpg"/>
    <hyperlink ref="F123" r:id="rId568" display="http://pbs.twimg.com/profile_images/1068329878850686976/UH5WzvpQ_normal.jpg"/>
    <hyperlink ref="F124" r:id="rId569" display="http://pbs.twimg.com/profile_images/855503087049482242/S7WZv--L_normal.jpg"/>
    <hyperlink ref="F125" r:id="rId570" display="http://pbs.twimg.com/profile_images/1064825940839157760/8EFfe6QT_normal.jpg"/>
    <hyperlink ref="F126" r:id="rId571" display="http://pbs.twimg.com/profile_images/833896377818062849/BjH7oWZS_normal.jpg"/>
    <hyperlink ref="F127" r:id="rId572" display="http://pbs.twimg.com/profile_images/879822922918973440/a_oxUuk2_normal.jpg"/>
    <hyperlink ref="F128" r:id="rId573" display="http://pbs.twimg.com/profile_images/921420694335913985/ESpihTQz_normal.jpg"/>
    <hyperlink ref="F129" r:id="rId574" display="http://pbs.twimg.com/profile_images/967506429027418114/cIlK0Mf0_normal.jpg"/>
    <hyperlink ref="F130" r:id="rId575" display="http://pbs.twimg.com/profile_images/1063173430474878976/6BP3k1ZF_normal.jpg"/>
    <hyperlink ref="F131" r:id="rId576" display="http://pbs.twimg.com/profile_images/983304127202684928/sHdgPnVi_normal.jpg"/>
    <hyperlink ref="F132" r:id="rId577" display="http://pbs.twimg.com/profile_images/1145428952/blog_uplink_normal.jpg"/>
    <hyperlink ref="F133" r:id="rId578" display="http://pbs.twimg.com/profile_images/610361457910284288/1mGE0aTY_normal.jpg"/>
    <hyperlink ref="F134" r:id="rId579" display="http://pbs.twimg.com/profile_images/877490086278971393/B_zS1PGw_normal.jpg"/>
    <hyperlink ref="F135" r:id="rId580" display="http://pbs.twimg.com/profile_images/992646950393647104/gJKnD55Z_normal.jpg"/>
    <hyperlink ref="F136" r:id="rId581" display="http://pbs.twimg.com/profile_images/990559626759303168/HQZj99wV_normal.jpg"/>
    <hyperlink ref="F137" r:id="rId582" display="http://pbs.twimg.com/profile_images/485049154880536576/ZoQ3rXKw_normal.png"/>
    <hyperlink ref="F138" r:id="rId583" display="http://pbs.twimg.com/profile_images/945953979535564800/L3zNCNHo_normal.jpg"/>
    <hyperlink ref="F139" r:id="rId584" display="http://abs.twimg.com/sticky/default_profile_images/default_profile_normal.png"/>
    <hyperlink ref="F140" r:id="rId585" display="http://pbs.twimg.com/profile_images/1069125535824060416/F2pwstLW_normal.jpg"/>
    <hyperlink ref="F141" r:id="rId586" display="http://pbs.twimg.com/profile_images/942456518074564608/SZctDvWe_normal.jpg"/>
    <hyperlink ref="F142" r:id="rId587" display="http://pbs.twimg.com/profile_images/1038138917843808256/eactcl1I_normal.jpg"/>
    <hyperlink ref="F143" r:id="rId588" display="http://pbs.twimg.com/profile_images/642744174744313857/VaPUCm3l_normal.jpg"/>
    <hyperlink ref="F144" r:id="rId589" display="http://pbs.twimg.com/profile_images/1024656949458153472/Ok-BD5V__normal.jpg"/>
    <hyperlink ref="F145" r:id="rId590" display="http://pbs.twimg.com/profile_images/598951050222170112/mW0tMsJg_normal.jpg"/>
    <hyperlink ref="F146" r:id="rId591" display="http://pbs.twimg.com/profile_images/828564150787985408/CR4wEcF9_normal.jpg"/>
    <hyperlink ref="F147" r:id="rId592" display="http://pbs.twimg.com/profile_images/1145600873831292928/5R4IskmU_normal.png"/>
    <hyperlink ref="F148" r:id="rId593" display="http://pbs.twimg.com/profile_images/1101419226848481281/8V_6Xwia_normal.png"/>
    <hyperlink ref="F149" r:id="rId594" display="http://pbs.twimg.com/profile_images/1101421748514365440/U0Hh28Tf_normal.png"/>
    <hyperlink ref="F150" r:id="rId595" display="http://pbs.twimg.com/profile_images/805162377616457728/MWsJDlvR_normal.jpg"/>
    <hyperlink ref="F151" r:id="rId596" display="http://pbs.twimg.com/profile_images/1133430141068013568/2_YRvEqV_normal.png"/>
    <hyperlink ref="F152" r:id="rId597" display="http://pbs.twimg.com/profile_images/1058048657038094336/9VczTA2O_normal.jpg"/>
    <hyperlink ref="F153" r:id="rId598" display="http://pbs.twimg.com/profile_images/1132335395528691712/161rXVij_normal.jpg"/>
    <hyperlink ref="F154" r:id="rId599" display="http://pbs.twimg.com/profile_images/1015328036705538048/D8Gtstw7_normal.jpg"/>
    <hyperlink ref="F155" r:id="rId600" display="http://pbs.twimg.com/profile_images/1139451164016218112/TtnmtZmM_normal.jpg"/>
    <hyperlink ref="F156" r:id="rId601" display="http://pbs.twimg.com/profile_images/514961341967114241/9oD39MJA_normal.jpeg"/>
    <hyperlink ref="F157" r:id="rId602" display="http://pbs.twimg.com/profile_images/685394970635821057/SasdU3nB_normal.png"/>
    <hyperlink ref="F158" r:id="rId603" display="http://pbs.twimg.com/profile_images/1046656251122221056/w8rfC0nL_normal.jpg"/>
    <hyperlink ref="F159" r:id="rId604" display="http://pbs.twimg.com/profile_images/949370217951649794/J34iyAy0_normal.jpg"/>
    <hyperlink ref="F160" r:id="rId605" display="http://pbs.twimg.com/profile_images/1138016428261564418/7YJjY4t8_normal.jpg"/>
    <hyperlink ref="F161" r:id="rId606" display="http://pbs.twimg.com/profile_images/710772475584315393/0-A6Tj51_normal.jpg"/>
    <hyperlink ref="F162" r:id="rId607" display="http://pbs.twimg.com/profile_images/459256371544727552/DF5zU3yS_normal.jpeg"/>
    <hyperlink ref="F163" r:id="rId608" display="http://pbs.twimg.com/profile_images/1148179038764244994/hG-wAzvV_normal.png"/>
    <hyperlink ref="F164" r:id="rId609" display="http://pbs.twimg.com/profile_images/580394947855159296/BxAFgtKN_normal.jpg"/>
    <hyperlink ref="F165" r:id="rId610" display="http://pbs.twimg.com/profile_images/378800000339149999/d40c13a89655fe1d2c064610aed85780_normal.jpeg"/>
    <hyperlink ref="F166" r:id="rId611" display="http://pbs.twimg.com/profile_images/1027872098696482817/blGjaeDH_normal.jpg"/>
    <hyperlink ref="F167" r:id="rId612" display="http://pbs.twimg.com/profile_images/1031931519512793088/9vXDfGZL_normal.jpg"/>
    <hyperlink ref="F168" r:id="rId613" display="http://pbs.twimg.com/profile_images/917835960007700480/aALlwRMu_normal.jpg"/>
    <hyperlink ref="F169" r:id="rId614" display="http://pbs.twimg.com/profile_images/685926471077072896/FVn9MBix_normal.jpg"/>
    <hyperlink ref="F170" r:id="rId615" display="http://pbs.twimg.com/profile_images/887680448234758146/YyeW9v4G_normal.jpg"/>
    <hyperlink ref="F171" r:id="rId616" display="http://pbs.twimg.com/profile_images/653815754119221249/QzgAJnrQ_normal.png"/>
    <hyperlink ref="F172" r:id="rId617" display="http://pbs.twimg.com/profile_images/1121536920973139969/l7DR082v_normal.jpg"/>
    <hyperlink ref="F173" r:id="rId618" display="http://pbs.twimg.com/profile_images/1092476256292089856/Lu6WFgif_normal.jpg"/>
    <hyperlink ref="F174" r:id="rId619" display="http://pbs.twimg.com/profile_images/776173479817121792/dN2GMFlD_normal.jpg"/>
    <hyperlink ref="F175" r:id="rId620" display="http://pbs.twimg.com/profile_images/953897760184590337/3OOXg1sn_normal.jpg"/>
    <hyperlink ref="F176" r:id="rId621" display="http://pbs.twimg.com/profile_images/1146499461297971203/v3T9RcUy_normal.png"/>
    <hyperlink ref="F177" r:id="rId622" display="http://pbs.twimg.com/profile_images/854813617061068801/APMcNz3A_normal.jpg"/>
    <hyperlink ref="F178" r:id="rId623" display="http://pbs.twimg.com/profile_images/935840922448941057/gWYtmf-b_normal.jpg"/>
    <hyperlink ref="F179" r:id="rId624" display="http://pbs.twimg.com/profile_images/1030813591748964352/SK1WVieR_normal.jpg"/>
    <hyperlink ref="F180" r:id="rId625" display="http://pbs.twimg.com/profile_images/543815720371376128/1s0abGOZ_normal.jpeg"/>
    <hyperlink ref="F181" r:id="rId626" display="http://pbs.twimg.com/profile_images/459355657691340801/kUjshbsE_normal.png"/>
    <hyperlink ref="F182" r:id="rId627" display="http://pbs.twimg.com/profile_images/1140693722201513985/cvIkwjz9_normal.jpg"/>
    <hyperlink ref="F183" r:id="rId628" display="http://pbs.twimg.com/profile_images/885243329520308224/kqJt-uP-_normal.jpg"/>
    <hyperlink ref="F184" r:id="rId629" display="http://pbs.twimg.com/profile_images/1144315758643728386/j4rWIEfP_normal.png"/>
    <hyperlink ref="F185" r:id="rId630" display="http://a0.twimg.com/profile_images/378800000154350888/829a636d7c32a75b22e2dbd7ef1ee47e_normal.gif"/>
    <hyperlink ref="F186" r:id="rId631" display="http://pbs.twimg.com/profile_images/979410456967131136/V-Z8q8jk_normal.jpg"/>
    <hyperlink ref="AX3" r:id="rId632" display="https://twitter.com/alexfenton"/>
    <hyperlink ref="AX4" r:id="rId633" display="https://twitter.com/fb_collective"/>
    <hyperlink ref="AX5" r:id="rId634" display="https://twitter.com/drjdlord"/>
    <hyperlink ref="AX6" r:id="rId635" display="https://twitter.com/cristinavas"/>
    <hyperlink ref="AX7" r:id="rId636" display="https://twitter.com/prof_chadwick"/>
    <hyperlink ref="AX8" r:id="rId637" display="https://twitter.com/fire_and_skill"/>
    <hyperlink ref="AX9" r:id="rId638" display="https://twitter.com/richdron"/>
    <hyperlink ref="AX10" r:id="rId639" display="https://twitter.com/helenbevan"/>
    <hyperlink ref="AX11" r:id="rId640" display="https://twitter.com/leighakendall"/>
    <hyperlink ref="AX12" r:id="rId641" display="https://twitter.com/jgustavob"/>
    <hyperlink ref="AX13" r:id="rId642" display="https://twitter.com/georgemasonu"/>
    <hyperlink ref="AX14" r:id="rId643" display="https://twitter.com/rainydaypftu"/>
    <hyperlink ref="AX15" r:id="rId644" display="https://twitter.com/businessinsider"/>
    <hyperlink ref="AX16" r:id="rId645" display="https://twitter.com/gearaguirang"/>
    <hyperlink ref="AX17" r:id="rId646" display="https://twitter.com/lseimpactblog"/>
    <hyperlink ref="AX18" r:id="rId647" display="https://twitter.com/was3210"/>
    <hyperlink ref="AX19" r:id="rId648" display="https://twitter.com/mscactions"/>
    <hyperlink ref="AX20" r:id="rId649" display="https://twitter.com/profkmorrell"/>
    <hyperlink ref="AX21" r:id="rId650" display="https://twitter.com/carmelabchem"/>
    <hyperlink ref="AX22" r:id="rId651" display="https://twitter.com/mca3c"/>
    <hyperlink ref="AX23" r:id="rId652" display="https://twitter.com/falias"/>
    <hyperlink ref="AX24" r:id="rId653" display="https://twitter.com/lhsct_at"/>
    <hyperlink ref="AX25" r:id="rId654" display="https://twitter.com/b_angelam"/>
    <hyperlink ref="AX26" r:id="rId655" display="https://twitter.com/thecuriousluke"/>
    <hyperlink ref="AX27" r:id="rId656" display="https://twitter.com/chidambara09"/>
    <hyperlink ref="AX28" r:id="rId657" display="https://twitter.com/smr_foundation"/>
    <hyperlink ref="AX29" r:id="rId658" display="https://twitter.com/vivianfrancos"/>
    <hyperlink ref="AX30" r:id="rId659" display="https://twitter.com/nodexl"/>
    <hyperlink ref="AX31" r:id="rId660" display="https://twitter.com/thomas_harrer"/>
    <hyperlink ref="AX32" r:id="rId661" display="https://twitter.com/_oliviabot"/>
    <hyperlink ref="AX33" r:id="rId662" display="https://twitter.com/martinhoyes"/>
    <hyperlink ref="AX34" r:id="rId663" display="https://twitter.com/gmacscotland"/>
    <hyperlink ref="AX35" r:id="rId664" display="https://twitter.com/marc_smith"/>
    <hyperlink ref="AX36" r:id="rId665" display="https://twitter.com/statmaven"/>
    <hyperlink ref="AX37" r:id="rId666" display="https://twitter.com/longpopitn"/>
    <hyperlink ref="AX38" r:id="rId667" display="https://twitter.com/demografia_csic"/>
    <hyperlink ref="AX39" r:id="rId668" display="https://twitter.com/azsciencecomm"/>
    <hyperlink ref="AX40" r:id="rId669" display="https://twitter.com/sanjivvmore"/>
    <hyperlink ref="AX41" r:id="rId670" display="https://twitter.com/greentechdon"/>
    <hyperlink ref="AX42" r:id="rId671" display="https://twitter.com/benedicterios"/>
    <hyperlink ref="AX43" r:id="rId672" display="https://twitter.com/fez1099"/>
    <hyperlink ref="AX44" r:id="rId673" display="https://twitter.com/papajohns"/>
    <hyperlink ref="AX45" r:id="rId674" display="https://twitter.com/brboland"/>
    <hyperlink ref="AX46" r:id="rId675" display="https://twitter.com/fortunata_2030"/>
    <hyperlink ref="AX47" r:id="rId676" display="https://twitter.com/mariecurie_ncp"/>
    <hyperlink ref="AX48" r:id="rId677" display="https://twitter.com/ied_europe"/>
    <hyperlink ref="AX49" r:id="rId678" display="https://twitter.com/jseubaparis"/>
    <hyperlink ref="AX50" r:id="rId679" display="https://twitter.com/syu_adnan"/>
    <hyperlink ref="AX51" r:id="rId680" display="https://twitter.com/protect_itn"/>
    <hyperlink ref="AX52" r:id="rId681" display="https://twitter.com/tyajoon"/>
    <hyperlink ref="AX53" r:id="rId682" display="https://twitter.com/emjjj94"/>
    <hyperlink ref="AX54" r:id="rId683" display="https://twitter.com/openp2pdesign"/>
    <hyperlink ref="AX55" r:id="rId684" display="https://twitter.com/aqsaqal"/>
    <hyperlink ref="AX56" r:id="rId685" display="https://twitter.com/academicchatter"/>
    <hyperlink ref="AX57" r:id="rId686" display="https://twitter.com/hiljnl"/>
    <hyperlink ref="AX58" r:id="rId687" display="https://twitter.com/casettarilab"/>
    <hyperlink ref="AX59" r:id="rId688" display="https://twitter.com/crespelelodie"/>
    <hyperlink ref="AX60" r:id="rId689" display="https://twitter.com/nsmnss"/>
    <hyperlink ref="AX61" r:id="rId690" display="https://twitter.com/asist_sigsm"/>
    <hyperlink ref="AX62" r:id="rId691" display="https://twitter.com/obspsy"/>
    <hyperlink ref="AX63" r:id="rId692" display="https://twitter.com/shortcutstv_cjl"/>
    <hyperlink ref="AX64" r:id="rId693" display="https://twitter.com/pamela1981"/>
    <hyperlink ref="AX65" r:id="rId694" display="https://twitter.com/spicer_booth"/>
    <hyperlink ref="AX66" r:id="rId695" display="https://twitter.com/luiy"/>
    <hyperlink ref="AX67" r:id="rId696" display="https://twitter.com/irishetchings"/>
    <hyperlink ref="AX68" r:id="rId697" display="https://twitter.com/larerbloggen"/>
    <hyperlink ref="AX69" r:id="rId698" display="https://twitter.com/dale_munday"/>
    <hyperlink ref="AX70" r:id="rId699" display="https://twitter.com/suebecks"/>
    <hyperlink ref="AX71" r:id="rId700" display="https://twitter.com/lenandlar"/>
    <hyperlink ref="AX72" r:id="rId701" display="https://twitter.com/koltaikolina"/>
    <hyperlink ref="AX73" r:id="rId702" display="https://twitter.com/paulfenn16"/>
    <hyperlink ref="AX74" r:id="rId703" display="https://twitter.com/sheffhallamuni"/>
    <hyperlink ref="AX75" r:id="rId704" display="https://twitter.com/evaanyon"/>
    <hyperlink ref="AX76" r:id="rId705" display="https://twitter.com/kauship1"/>
    <hyperlink ref="AX77" r:id="rId706" display="https://twitter.com/elliiipses"/>
    <hyperlink ref="AX78" r:id="rId707" display="https://twitter.com/aeleraqi"/>
    <hyperlink ref="AX79" r:id="rId708" display="https://twitter.com/thesraorg"/>
    <hyperlink ref="AX80" r:id="rId709" display="https://twitter.com/digitalmethods"/>
    <hyperlink ref="AX81" r:id="rId710" display="https://twitter.com/bigdatasoc"/>
    <hyperlink ref="AX82" r:id="rId711" display="https://twitter.com/vissocmedlab"/>
    <hyperlink ref="AX83" r:id="rId712" display="https://twitter.com/socdatalab"/>
    <hyperlink ref="AX84" r:id="rId713" display="https://twitter.com/pelikankristina"/>
    <hyperlink ref="AX85" r:id="rId714" display="https://twitter.com/anandstweets"/>
    <hyperlink ref="AX86" r:id="rId715" display="https://twitter.com/nosqldigest"/>
    <hyperlink ref="AX87" r:id="rId716" display="https://twitter.com/annamariafabia2"/>
    <hyperlink ref="AX88" r:id="rId717" display="https://twitter.com/roshnied1"/>
    <hyperlink ref="AX89" r:id="rId718" display="https://twitter.com/manutd"/>
    <hyperlink ref="AX90" r:id="rId719" display="https://twitter.com/wonderfulcoffe_"/>
    <hyperlink ref="AX91" r:id="rId720" display="https://twitter.com/melanielybarger"/>
    <hyperlink ref="AX92" r:id="rId721" display="https://twitter.com/filmstarstudies"/>
    <hyperlink ref="AX93" r:id="rId722" display="https://twitter.com/socialcoachdach"/>
    <hyperlink ref="AX94" r:id="rId723" display="https://twitter.com/mayseitanidi"/>
    <hyperlink ref="AX95" r:id="rId724" display="https://twitter.com/bpscyberpsych"/>
    <hyperlink ref="AX96" r:id="rId725" display="https://twitter.com/lieberothdk"/>
    <hyperlink ref="AX97" r:id="rId726" display="https://twitter.com/britdavidson"/>
    <hyperlink ref="AX98" r:id="rId727" display="https://twitter.com/verenanz"/>
    <hyperlink ref="AX99" r:id="rId728" display="https://twitter.com/_valeriei"/>
    <hyperlink ref="AX100" r:id="rId729" display="https://twitter.com/dibungikalend"/>
    <hyperlink ref="AX101" r:id="rId730" display="https://twitter.com/grazytgrazynatt"/>
    <hyperlink ref="AX102" r:id="rId731" display="https://twitter.com/cookhamdeancc"/>
    <hyperlink ref="AX103" r:id="rId732" display="https://twitter.com/malikslam"/>
    <hyperlink ref="AX104" r:id="rId733" display="https://twitter.com/technolandy"/>
    <hyperlink ref="AX105" r:id="rId734" display="https://twitter.com/supayalaya"/>
    <hyperlink ref="AX106" r:id="rId735" display="https://twitter.com/josephdowning1"/>
    <hyperlink ref="AX107" r:id="rId736" display="https://twitter.com/alanhayes725"/>
    <hyperlink ref="AX108" r:id="rId737" display="https://twitter.com/st"/>
    <hyperlink ref="AX109" r:id="rId738" display="https://twitter.com/jimmyroybloom"/>
    <hyperlink ref="AX110" r:id="rId739" display="https://twitter.com/wasim_ahmed_"/>
    <hyperlink ref="AX111" r:id="rId740" display="https://twitter.com/maryamnsharif"/>
    <hyperlink ref="AX112" r:id="rId741" display="https://twitter.com/tahirmughalpml1"/>
    <hyperlink ref="AX113" r:id="rId742" display="https://twitter.com/hamidmirpak"/>
    <hyperlink ref="AX114" r:id="rId743" display="https://twitter.com/bbhuttozardari"/>
    <hyperlink ref="AX115" r:id="rId744" display="https://twitter.com/bakhtawarbz"/>
    <hyperlink ref="AX116" r:id="rId745" display="https://twitter.com/praxsozi"/>
    <hyperlink ref="AX117" r:id="rId746" display="https://twitter.com/sageoceantweets"/>
    <hyperlink ref="AX118" r:id="rId747" display="https://twitter.com/danielamof"/>
    <hyperlink ref="AX119" r:id="rId748" display="https://twitter.com/anncavoukian"/>
    <hyperlink ref="AX120" r:id="rId749" display="https://twitter.com/carebaccer"/>
    <hyperlink ref="AX121" r:id="rId750" display="https://twitter.com/sshrc_crsh"/>
    <hyperlink ref="AX122" r:id="rId751" display="https://twitter.com/onlinecrslady"/>
    <hyperlink ref="AX123" r:id="rId752" display="https://twitter.com/jhengstler"/>
    <hyperlink ref="AX124" r:id="rId753" display="https://twitter.com/philonedtech"/>
    <hyperlink ref="AX125" r:id="rId754" display="https://twitter.com/engbrg"/>
    <hyperlink ref="AX126" r:id="rId755" display="https://twitter.com/bcgeu"/>
    <hyperlink ref="AX127" r:id="rId756" display="https://twitter.com/bctf"/>
    <hyperlink ref="AX128" r:id="rId757" display="https://twitter.com/noybeu"/>
    <hyperlink ref="AX129" r:id="rId758" display="https://twitter.com/real_person_dh"/>
    <hyperlink ref="AX130" r:id="rId759" display="https://twitter.com/emmanueldabophd"/>
    <hyperlink ref="AX131" r:id="rId760" display="https://twitter.com/jorgegeo28"/>
    <hyperlink ref="AX132" r:id="rId761" display="https://twitter.com/paulomatui"/>
    <hyperlink ref="AX133" r:id="rId762" display="https://twitter.com/wasim_ahmed"/>
    <hyperlink ref="AX134" r:id="rId763" display="https://twitter.com/aajtak"/>
    <hyperlink ref="AX135" r:id="rId764" display="https://twitter.com/drmmgs"/>
    <hyperlink ref="AX136" r:id="rId765" display="https://twitter.com/drmdhnecr"/>
    <hyperlink ref="AX137" r:id="rId766" display="https://twitter.com/railminindia"/>
    <hyperlink ref="AX138" r:id="rId767" display="https://twitter.com/railwayseva"/>
    <hyperlink ref="AX139" r:id="rId768" display="https://twitter.com/crsechgecr1"/>
    <hyperlink ref="AX140" r:id="rId769" display="https://twitter.com/kp24"/>
    <hyperlink ref="AX141" r:id="rId770" display="https://twitter.com/spainportugalmc"/>
    <hyperlink ref="AX142" r:id="rId771" display="https://twitter.com/wasim___ahmed"/>
    <hyperlink ref="AX143" r:id="rId772" display="https://twitter.com/rickygervais"/>
    <hyperlink ref="AX144" r:id="rId773" display="https://twitter.com/theladythinks"/>
    <hyperlink ref="AX145" r:id="rId774" display="https://twitter.com/walejay"/>
    <hyperlink ref="AX146" r:id="rId775" display="https://twitter.com/openresleeds"/>
    <hyperlink ref="AX147" r:id="rId776" display="https://twitter.com/emeraldglobal"/>
    <hyperlink ref="AX148" r:id="rId777" display="https://twitter.com/studentsncl"/>
    <hyperlink ref="AX149" r:id="rId778" display="https://twitter.com/uniofnewcastle"/>
    <hyperlink ref="AX150" r:id="rId779" display="https://twitter.com/prof_chrisday"/>
    <hyperlink ref="AX151" r:id="rId780" display="https://twitter.com/cassie_boness"/>
    <hyperlink ref="AX152" r:id="rId781" display="https://twitter.com/subatomicdoc"/>
    <hyperlink ref="AX153" r:id="rId782" display="https://twitter.com/sonsocmed"/>
    <hyperlink ref="AX154" r:id="rId783" display="https://twitter.com/lawrie_michelle"/>
    <hyperlink ref="AX155" r:id="rId784" display="https://twitter.com/ronesh"/>
    <hyperlink ref="AX156" r:id="rId785" display="https://twitter.com/whoisabishag"/>
    <hyperlink ref="AX157" r:id="rId786" display="https://twitter.com/scporesearch"/>
    <hyperlink ref="AX158" r:id="rId787" display="https://twitter.com/jennifertieman"/>
    <hyperlink ref="AX159" r:id="rId788" display="https://twitter.com/digifootballnet"/>
    <hyperlink ref="AX160" r:id="rId789" display="https://twitter.com/vaughanconnolly"/>
    <hyperlink ref="AX161" r:id="rId790" display="https://twitter.com/tera_sawa"/>
    <hyperlink ref="AX162" r:id="rId791" display="https://twitter.com/bernardamus"/>
    <hyperlink ref="AX163" r:id="rId792" display="https://twitter.com/metrouk"/>
    <hyperlink ref="AX164" r:id="rId793" display="https://twitter.com/profkpritchard"/>
    <hyperlink ref="AX165" r:id="rId794" display="https://twitter.com/prateekbuch"/>
    <hyperlink ref="AX166" r:id="rId795" display="https://twitter.com/kayenightingale"/>
    <hyperlink ref="AX167" r:id="rId796" display="https://twitter.com/anna_de_simoni"/>
    <hyperlink ref="AX168" r:id="rId797" display="https://twitter.com/natashachilman"/>
    <hyperlink ref="AX169" r:id="rId798" display="https://twitter.com/globalphobserv"/>
    <hyperlink ref="AX170" r:id="rId799" display="https://twitter.com/dilekonkal"/>
    <hyperlink ref="AX171" r:id="rId800" display="https://twitter.com/thinkforward"/>
    <hyperlink ref="AX172" r:id="rId801" display="https://twitter.com/dbatanasova"/>
    <hyperlink ref="AX173" r:id="rId802" display="https://twitter.com/pg_2019"/>
    <hyperlink ref="AX174" r:id="rId803" display="https://twitter.com/symplur"/>
    <hyperlink ref="AX175" r:id="rId804" display="https://twitter.com/ziqizhang_zz"/>
    <hyperlink ref="AX176" r:id="rId805" display="https://twitter.com/kinza3310"/>
    <hyperlink ref="AX177" r:id="rId806" display="https://twitter.com/mrnick"/>
    <hyperlink ref="AX178" r:id="rId807" display="https://twitter.com/infoschoolsheff"/>
    <hyperlink ref="AX179" r:id="rId808" display="https://twitter.com/andy_tattersall"/>
    <hyperlink ref="AX180" r:id="rId809" display="https://twitter.com/peterabath"/>
    <hyperlink ref="AX181" r:id="rId810" display="https://twitter.com/scharrsheffield"/>
    <hyperlink ref="AX182" r:id="rId811" display="https://twitter.com/sputniksteve"/>
    <hyperlink ref="AX183" r:id="rId812" display="https://twitter.com/_zen_bot_"/>
    <hyperlink ref="AX184" r:id="rId813" display="https://twitter.com/mark_carrigan"/>
    <hyperlink ref="AX185" r:id="rId814" display="https://twitter.com/sta"/>
    <hyperlink ref="AX186" r:id="rId815" display="https://twitter.com/wa"/>
  </hyperlinks>
  <printOptions/>
  <pageMargins left="0.7" right="0.7" top="0.75" bottom="0.75" header="0.3" footer="0.3"/>
  <pageSetup horizontalDpi="600" verticalDpi="600" orientation="portrait" r:id="rId819"/>
  <legacyDrawing r:id="rId817"/>
  <tableParts>
    <tablePart r:id="rId8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3" t="s">
        <v>39</v>
      </c>
      <c r="C1" s="54"/>
      <c r="D1" s="54"/>
      <c r="E1" s="55"/>
      <c r="F1" s="52" t="s">
        <v>43</v>
      </c>
      <c r="G1" s="56" t="s">
        <v>44</v>
      </c>
      <c r="H1" s="57"/>
      <c r="I1" s="58" t="s">
        <v>40</v>
      </c>
      <c r="J1" s="59"/>
      <c r="K1" s="60" t="s">
        <v>42</v>
      </c>
      <c r="L1" s="61"/>
      <c r="M1" s="61"/>
      <c r="N1" s="61"/>
      <c r="O1" s="61"/>
      <c r="P1" s="61"/>
      <c r="Q1" s="61"/>
      <c r="R1" s="61"/>
      <c r="S1" s="61"/>
      <c r="T1" s="61"/>
      <c r="U1" s="61"/>
      <c r="V1" s="61"/>
      <c r="W1" s="61"/>
      <c r="X1" s="61"/>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89" t="s">
        <v>3211</v>
      </c>
      <c r="B3" s="67" t="s">
        <v>3226</v>
      </c>
      <c r="C3" s="67" t="s">
        <v>56</v>
      </c>
      <c r="D3" s="107"/>
      <c r="E3" s="106"/>
      <c r="F3" s="108" t="s">
        <v>3211</v>
      </c>
      <c r="G3" s="109"/>
      <c r="H3" s="109"/>
      <c r="I3" s="110">
        <v>3</v>
      </c>
      <c r="J3" s="111"/>
      <c r="K3" s="112"/>
      <c r="L3" s="112"/>
      <c r="M3" s="112"/>
      <c r="N3" s="112"/>
      <c r="O3" s="112"/>
      <c r="P3" s="112"/>
      <c r="Q3" s="112"/>
      <c r="R3" s="112"/>
      <c r="S3" s="112"/>
      <c r="T3" s="112"/>
      <c r="U3" s="112"/>
      <c r="V3" s="112"/>
      <c r="W3" s="113"/>
      <c r="X3" s="113"/>
    </row>
    <row r="4" spans="1:24" ht="15">
      <c r="A4" s="89" t="s">
        <v>3212</v>
      </c>
      <c r="B4" s="67" t="s">
        <v>3227</v>
      </c>
      <c r="C4" s="67" t="s">
        <v>56</v>
      </c>
      <c r="D4" s="115"/>
      <c r="E4" s="114"/>
      <c r="F4" s="116" t="s">
        <v>3212</v>
      </c>
      <c r="G4" s="117"/>
      <c r="H4" s="117"/>
      <c r="I4" s="118">
        <v>4</v>
      </c>
      <c r="J4" s="119"/>
      <c r="K4" s="120"/>
      <c r="L4" s="120"/>
      <c r="M4" s="120"/>
      <c r="N4" s="120"/>
      <c r="O4" s="120"/>
      <c r="P4" s="120"/>
      <c r="Q4" s="120"/>
      <c r="R4" s="120"/>
      <c r="S4" s="120"/>
      <c r="T4" s="120"/>
      <c r="U4" s="120"/>
      <c r="V4" s="120"/>
      <c r="W4" s="121"/>
      <c r="X4" s="121"/>
    </row>
    <row r="5" spans="1:24" ht="15">
      <c r="A5" s="89" t="s">
        <v>3213</v>
      </c>
      <c r="B5" s="67" t="s">
        <v>3228</v>
      </c>
      <c r="C5" s="67" t="s">
        <v>56</v>
      </c>
      <c r="D5" s="115"/>
      <c r="E5" s="114"/>
      <c r="F5" s="116" t="s">
        <v>3213</v>
      </c>
      <c r="G5" s="117"/>
      <c r="H5" s="117"/>
      <c r="I5" s="118">
        <v>5</v>
      </c>
      <c r="J5" s="119"/>
      <c r="K5" s="120"/>
      <c r="L5" s="120"/>
      <c r="M5" s="120"/>
      <c r="N5" s="120"/>
      <c r="O5" s="120"/>
      <c r="P5" s="120"/>
      <c r="Q5" s="120"/>
      <c r="R5" s="120"/>
      <c r="S5" s="120"/>
      <c r="T5" s="120"/>
      <c r="U5" s="120"/>
      <c r="V5" s="120"/>
      <c r="W5" s="121"/>
      <c r="X5" s="121"/>
    </row>
    <row r="6" spans="1:24" ht="15">
      <c r="A6" s="89" t="s">
        <v>3214</v>
      </c>
      <c r="B6" s="67" t="s">
        <v>3229</v>
      </c>
      <c r="C6" s="67" t="s">
        <v>56</v>
      </c>
      <c r="D6" s="115"/>
      <c r="E6" s="114"/>
      <c r="F6" s="116" t="s">
        <v>3214</v>
      </c>
      <c r="G6" s="117"/>
      <c r="H6" s="117"/>
      <c r="I6" s="118">
        <v>6</v>
      </c>
      <c r="J6" s="119"/>
      <c r="K6" s="120"/>
      <c r="L6" s="120"/>
      <c r="M6" s="120"/>
      <c r="N6" s="120"/>
      <c r="O6" s="120"/>
      <c r="P6" s="120"/>
      <c r="Q6" s="120"/>
      <c r="R6" s="120"/>
      <c r="S6" s="120"/>
      <c r="T6" s="120"/>
      <c r="U6" s="120"/>
      <c r="V6" s="120"/>
      <c r="W6" s="121"/>
      <c r="X6" s="121"/>
    </row>
    <row r="7" spans="1:24" ht="15">
      <c r="A7" s="89" t="s">
        <v>3215</v>
      </c>
      <c r="B7" s="67" t="s">
        <v>3230</v>
      </c>
      <c r="C7" s="67" t="s">
        <v>56</v>
      </c>
      <c r="D7" s="115"/>
      <c r="E7" s="114"/>
      <c r="F7" s="116" t="s">
        <v>3215</v>
      </c>
      <c r="G7" s="117"/>
      <c r="H7" s="117"/>
      <c r="I7" s="118">
        <v>7</v>
      </c>
      <c r="J7" s="119"/>
      <c r="K7" s="120"/>
      <c r="L7" s="120"/>
      <c r="M7" s="120"/>
      <c r="N7" s="120"/>
      <c r="O7" s="120"/>
      <c r="P7" s="120"/>
      <c r="Q7" s="120"/>
      <c r="R7" s="120"/>
      <c r="S7" s="120"/>
      <c r="T7" s="120"/>
      <c r="U7" s="120"/>
      <c r="V7" s="120"/>
      <c r="W7" s="121"/>
      <c r="X7" s="121"/>
    </row>
    <row r="8" spans="1:24" ht="15">
      <c r="A8" s="89" t="s">
        <v>3216</v>
      </c>
      <c r="B8" s="67" t="s">
        <v>3231</v>
      </c>
      <c r="C8" s="67" t="s">
        <v>56</v>
      </c>
      <c r="D8" s="115"/>
      <c r="E8" s="114"/>
      <c r="F8" s="116" t="s">
        <v>3216</v>
      </c>
      <c r="G8" s="117"/>
      <c r="H8" s="117"/>
      <c r="I8" s="118">
        <v>8</v>
      </c>
      <c r="J8" s="119"/>
      <c r="K8" s="120"/>
      <c r="L8" s="120"/>
      <c r="M8" s="120"/>
      <c r="N8" s="120"/>
      <c r="O8" s="120"/>
      <c r="P8" s="120"/>
      <c r="Q8" s="120"/>
      <c r="R8" s="120"/>
      <c r="S8" s="120"/>
      <c r="T8" s="120"/>
      <c r="U8" s="120"/>
      <c r="V8" s="120"/>
      <c r="W8" s="121"/>
      <c r="X8" s="121"/>
    </row>
    <row r="9" spans="1:24" ht="15">
      <c r="A9" s="89" t="s">
        <v>3217</v>
      </c>
      <c r="B9" s="67" t="s">
        <v>3232</v>
      </c>
      <c r="C9" s="67" t="s">
        <v>56</v>
      </c>
      <c r="D9" s="115"/>
      <c r="E9" s="114"/>
      <c r="F9" s="116" t="s">
        <v>3217</v>
      </c>
      <c r="G9" s="117"/>
      <c r="H9" s="117"/>
      <c r="I9" s="118">
        <v>9</v>
      </c>
      <c r="J9" s="119"/>
      <c r="K9" s="120"/>
      <c r="L9" s="120"/>
      <c r="M9" s="120"/>
      <c r="N9" s="120"/>
      <c r="O9" s="120"/>
      <c r="P9" s="120"/>
      <c r="Q9" s="120"/>
      <c r="R9" s="120"/>
      <c r="S9" s="120"/>
      <c r="T9" s="120"/>
      <c r="U9" s="120"/>
      <c r="V9" s="120"/>
      <c r="W9" s="121"/>
      <c r="X9" s="121"/>
    </row>
    <row r="10" spans="1:24" ht="14.25" customHeight="1">
      <c r="A10" s="89" t="s">
        <v>3218</v>
      </c>
      <c r="B10" s="67" t="s">
        <v>3233</v>
      </c>
      <c r="C10" s="67" t="s">
        <v>56</v>
      </c>
      <c r="D10" s="115"/>
      <c r="E10" s="114"/>
      <c r="F10" s="116" t="s">
        <v>3218</v>
      </c>
      <c r="G10" s="117"/>
      <c r="H10" s="117"/>
      <c r="I10" s="118">
        <v>10</v>
      </c>
      <c r="J10" s="119"/>
      <c r="K10" s="120"/>
      <c r="L10" s="120"/>
      <c r="M10" s="120"/>
      <c r="N10" s="120"/>
      <c r="O10" s="120"/>
      <c r="P10" s="120"/>
      <c r="Q10" s="120"/>
      <c r="R10" s="120"/>
      <c r="S10" s="120"/>
      <c r="T10" s="120"/>
      <c r="U10" s="120"/>
      <c r="V10" s="120"/>
      <c r="W10" s="121"/>
      <c r="X10" s="121"/>
    </row>
    <row r="11" spans="1:24" ht="15">
      <c r="A11" s="89" t="s">
        <v>3219</v>
      </c>
      <c r="B11" s="67" t="s">
        <v>3234</v>
      </c>
      <c r="C11" s="67" t="s">
        <v>56</v>
      </c>
      <c r="D11" s="115"/>
      <c r="E11" s="114"/>
      <c r="F11" s="116" t="s">
        <v>3219</v>
      </c>
      <c r="G11" s="117"/>
      <c r="H11" s="117"/>
      <c r="I11" s="118">
        <v>11</v>
      </c>
      <c r="J11" s="119"/>
      <c r="K11" s="120"/>
      <c r="L11" s="120"/>
      <c r="M11" s="120"/>
      <c r="N11" s="120"/>
      <c r="O11" s="120"/>
      <c r="P11" s="120"/>
      <c r="Q11" s="120"/>
      <c r="R11" s="120"/>
      <c r="S11" s="120"/>
      <c r="T11" s="120"/>
      <c r="U11" s="120"/>
      <c r="V11" s="120"/>
      <c r="W11" s="121"/>
      <c r="X11" s="121"/>
    </row>
    <row r="12" spans="1:24" ht="15">
      <c r="A12" s="89" t="s">
        <v>3220</v>
      </c>
      <c r="B12" s="67" t="s">
        <v>3235</v>
      </c>
      <c r="C12" s="67" t="s">
        <v>56</v>
      </c>
      <c r="D12" s="115"/>
      <c r="E12" s="114"/>
      <c r="F12" s="116" t="s">
        <v>3220</v>
      </c>
      <c r="G12" s="117"/>
      <c r="H12" s="117"/>
      <c r="I12" s="118">
        <v>12</v>
      </c>
      <c r="J12" s="119"/>
      <c r="K12" s="120"/>
      <c r="L12" s="120"/>
      <c r="M12" s="120"/>
      <c r="N12" s="120"/>
      <c r="O12" s="120"/>
      <c r="P12" s="120"/>
      <c r="Q12" s="120"/>
      <c r="R12" s="120"/>
      <c r="S12" s="120"/>
      <c r="T12" s="120"/>
      <c r="U12" s="120"/>
      <c r="V12" s="120"/>
      <c r="W12" s="121"/>
      <c r="X12" s="121"/>
    </row>
    <row r="13" spans="1:24" ht="15">
      <c r="A13" s="89" t="s">
        <v>3221</v>
      </c>
      <c r="B13" s="67" t="s">
        <v>3236</v>
      </c>
      <c r="C13" s="67" t="s">
        <v>56</v>
      </c>
      <c r="D13" s="115"/>
      <c r="E13" s="114"/>
      <c r="F13" s="116" t="s">
        <v>3221</v>
      </c>
      <c r="G13" s="117"/>
      <c r="H13" s="117"/>
      <c r="I13" s="118">
        <v>13</v>
      </c>
      <c r="J13" s="119"/>
      <c r="K13" s="120"/>
      <c r="L13" s="120"/>
      <c r="M13" s="120"/>
      <c r="N13" s="120"/>
      <c r="O13" s="120"/>
      <c r="P13" s="120"/>
      <c r="Q13" s="120"/>
      <c r="R13" s="120"/>
      <c r="S13" s="120"/>
      <c r="T13" s="120"/>
      <c r="U13" s="120"/>
      <c r="V13" s="120"/>
      <c r="W13" s="121"/>
      <c r="X13" s="121"/>
    </row>
    <row r="14" spans="1:24" ht="15">
      <c r="A14" s="89" t="s">
        <v>3222</v>
      </c>
      <c r="B14" s="67" t="s">
        <v>3237</v>
      </c>
      <c r="C14" s="67" t="s">
        <v>56</v>
      </c>
      <c r="D14" s="115"/>
      <c r="E14" s="114"/>
      <c r="F14" s="116" t="s">
        <v>3222</v>
      </c>
      <c r="G14" s="117"/>
      <c r="H14" s="117"/>
      <c r="I14" s="118">
        <v>14</v>
      </c>
      <c r="J14" s="119"/>
      <c r="K14" s="120"/>
      <c r="L14" s="120"/>
      <c r="M14" s="120"/>
      <c r="N14" s="120"/>
      <c r="O14" s="120"/>
      <c r="P14" s="120"/>
      <c r="Q14" s="120"/>
      <c r="R14" s="120"/>
      <c r="S14" s="120"/>
      <c r="T14" s="120"/>
      <c r="U14" s="120"/>
      <c r="V14" s="120"/>
      <c r="W14" s="121"/>
      <c r="X14" s="121"/>
    </row>
    <row r="15" spans="1:24" ht="15">
      <c r="A15" s="89" t="s">
        <v>3223</v>
      </c>
      <c r="B15" s="67" t="s">
        <v>3226</v>
      </c>
      <c r="C15" s="67" t="s">
        <v>59</v>
      </c>
      <c r="D15" s="115"/>
      <c r="E15" s="114"/>
      <c r="F15" s="116" t="s">
        <v>3223</v>
      </c>
      <c r="G15" s="117"/>
      <c r="H15" s="117"/>
      <c r="I15" s="118">
        <v>15</v>
      </c>
      <c r="J15" s="119"/>
      <c r="K15" s="120"/>
      <c r="L15" s="120"/>
      <c r="M15" s="120"/>
      <c r="N15" s="120"/>
      <c r="O15" s="120"/>
      <c r="P15" s="120"/>
      <c r="Q15" s="120"/>
      <c r="R15" s="120"/>
      <c r="S15" s="120"/>
      <c r="T15" s="120"/>
      <c r="U15" s="120"/>
      <c r="V15" s="120"/>
      <c r="W15" s="121"/>
      <c r="X15" s="121"/>
    </row>
    <row r="16" spans="1:24" ht="15">
      <c r="A16" s="89" t="s">
        <v>3224</v>
      </c>
      <c r="B16" s="67" t="s">
        <v>3227</v>
      </c>
      <c r="C16" s="67" t="s">
        <v>59</v>
      </c>
      <c r="D16" s="115"/>
      <c r="E16" s="114"/>
      <c r="F16" s="116" t="s">
        <v>3224</v>
      </c>
      <c r="G16" s="117"/>
      <c r="H16" s="117"/>
      <c r="I16" s="118">
        <v>16</v>
      </c>
      <c r="J16" s="119"/>
      <c r="K16" s="120"/>
      <c r="L16" s="120"/>
      <c r="M16" s="120"/>
      <c r="N16" s="120"/>
      <c r="O16" s="120"/>
      <c r="P16" s="120"/>
      <c r="Q16" s="120"/>
      <c r="R16" s="120"/>
      <c r="S16" s="120"/>
      <c r="T16" s="120"/>
      <c r="U16" s="120"/>
      <c r="V16" s="120"/>
      <c r="W16" s="121"/>
      <c r="X16" s="121"/>
    </row>
    <row r="17" spans="1:24" ht="15">
      <c r="A17" s="89" t="s">
        <v>3225</v>
      </c>
      <c r="B17" s="67" t="s">
        <v>3228</v>
      </c>
      <c r="C17" s="67" t="s">
        <v>59</v>
      </c>
      <c r="D17" s="115"/>
      <c r="E17" s="114"/>
      <c r="F17" s="116" t="s">
        <v>3225</v>
      </c>
      <c r="G17" s="117"/>
      <c r="H17" s="117"/>
      <c r="I17" s="118">
        <v>17</v>
      </c>
      <c r="J17" s="119"/>
      <c r="K17" s="120"/>
      <c r="L17" s="120"/>
      <c r="M17" s="120"/>
      <c r="N17" s="120"/>
      <c r="O17" s="120"/>
      <c r="P17" s="120"/>
      <c r="Q17" s="120"/>
      <c r="R17" s="120"/>
      <c r="S17" s="120"/>
      <c r="T17" s="120"/>
      <c r="U17" s="120"/>
      <c r="V17" s="120"/>
      <c r="W17" s="121"/>
      <c r="X17" s="121"/>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3211</v>
      </c>
      <c r="B2" s="86" t="s">
        <v>303</v>
      </c>
      <c r="C2" s="80">
        <f>VLOOKUP(GroupVertices[[#This Row],[Vertex]],Vertices[],MATCH("ID",Vertices[[#Headers],[Vertex]:[Vertex Group]],0),FALSE)</f>
        <v>18</v>
      </c>
    </row>
    <row r="3" spans="1:3" ht="15">
      <c r="A3" s="80" t="s">
        <v>3211</v>
      </c>
      <c r="B3" s="86" t="s">
        <v>335</v>
      </c>
      <c r="C3" s="80">
        <f>VLOOKUP(GroupVertices[[#This Row],[Vertex]],Vertices[],MATCH("ID",Vertices[[#Headers],[Vertex]:[Vertex Group]],0),FALSE)</f>
        <v>182</v>
      </c>
    </row>
    <row r="4" spans="1:3" ht="15">
      <c r="A4" s="80" t="s">
        <v>3211</v>
      </c>
      <c r="B4" s="86" t="s">
        <v>332</v>
      </c>
      <c r="C4" s="80">
        <f>VLOOKUP(GroupVertices[[#This Row],[Vertex]],Vertices[],MATCH("ID",Vertices[[#Headers],[Vertex]:[Vertex Group]],0),FALSE)</f>
        <v>176</v>
      </c>
    </row>
    <row r="5" spans="1:3" ht="15">
      <c r="A5" s="80" t="s">
        <v>3211</v>
      </c>
      <c r="B5" s="86" t="s">
        <v>388</v>
      </c>
      <c r="C5" s="80">
        <f>VLOOKUP(GroupVertices[[#This Row],[Vertex]],Vertices[],MATCH("ID",Vertices[[#Headers],[Vertex]:[Vertex Group]],0),FALSE)</f>
        <v>175</v>
      </c>
    </row>
    <row r="6" spans="1:3" ht="15">
      <c r="A6" s="80" t="s">
        <v>3211</v>
      </c>
      <c r="B6" s="86" t="s">
        <v>331</v>
      </c>
      <c r="C6" s="80">
        <f>VLOOKUP(GroupVertices[[#This Row],[Vertex]],Vertices[],MATCH("ID",Vertices[[#Headers],[Vertex]:[Vertex Group]],0),FALSE)</f>
        <v>174</v>
      </c>
    </row>
    <row r="7" spans="1:3" ht="15">
      <c r="A7" s="80" t="s">
        <v>3211</v>
      </c>
      <c r="B7" s="86" t="s">
        <v>387</v>
      </c>
      <c r="C7" s="80">
        <f>VLOOKUP(GroupVertices[[#This Row],[Vertex]],Vertices[],MATCH("ID",Vertices[[#Headers],[Vertex]:[Vertex Group]],0),FALSE)</f>
        <v>173</v>
      </c>
    </row>
    <row r="8" spans="1:3" ht="15">
      <c r="A8" s="80" t="s">
        <v>3211</v>
      </c>
      <c r="B8" s="86" t="s">
        <v>330</v>
      </c>
      <c r="C8" s="80">
        <f>VLOOKUP(GroupVertices[[#This Row],[Vertex]],Vertices[],MATCH("ID",Vertices[[#Headers],[Vertex]:[Vertex Group]],0),FALSE)</f>
        <v>172</v>
      </c>
    </row>
    <row r="9" spans="1:3" ht="15">
      <c r="A9" s="80" t="s">
        <v>3211</v>
      </c>
      <c r="B9" s="86" t="s">
        <v>325</v>
      </c>
      <c r="C9" s="80">
        <f>VLOOKUP(GroupVertices[[#This Row],[Vertex]],Vertices[],MATCH("ID",Vertices[[#Headers],[Vertex]:[Vertex Group]],0),FALSE)</f>
        <v>168</v>
      </c>
    </row>
    <row r="10" spans="1:3" ht="15">
      <c r="A10" s="80" t="s">
        <v>3211</v>
      </c>
      <c r="B10" s="86" t="s">
        <v>324</v>
      </c>
      <c r="C10" s="80">
        <f>VLOOKUP(GroupVertices[[#This Row],[Vertex]],Vertices[],MATCH("ID",Vertices[[#Headers],[Vertex]:[Vertex Group]],0),FALSE)</f>
        <v>167</v>
      </c>
    </row>
    <row r="11" spans="1:3" ht="15">
      <c r="A11" s="80" t="s">
        <v>3211</v>
      </c>
      <c r="B11" s="86" t="s">
        <v>322</v>
      </c>
      <c r="C11" s="80">
        <f>VLOOKUP(GroupVertices[[#This Row],[Vertex]],Vertices[],MATCH("ID",Vertices[[#Headers],[Vertex]:[Vertex Group]],0),FALSE)</f>
        <v>166</v>
      </c>
    </row>
    <row r="12" spans="1:3" ht="15">
      <c r="A12" s="80" t="s">
        <v>3211</v>
      </c>
      <c r="B12" s="86" t="s">
        <v>358</v>
      </c>
      <c r="C12" s="80">
        <f>VLOOKUP(GroupVertices[[#This Row],[Vertex]],Vertices[],MATCH("ID",Vertices[[#Headers],[Vertex]:[Vertex Group]],0),FALSE)</f>
        <v>74</v>
      </c>
    </row>
    <row r="13" spans="1:3" ht="15">
      <c r="A13" s="80" t="s">
        <v>3211</v>
      </c>
      <c r="B13" s="86" t="s">
        <v>320</v>
      </c>
      <c r="C13" s="80">
        <f>VLOOKUP(GroupVertices[[#This Row],[Vertex]],Vertices[],MATCH("ID",Vertices[[#Headers],[Vertex]:[Vertex Group]],0),FALSE)</f>
        <v>165</v>
      </c>
    </row>
    <row r="14" spans="1:3" ht="15">
      <c r="A14" s="80" t="s">
        <v>3211</v>
      </c>
      <c r="B14" s="86" t="s">
        <v>317</v>
      </c>
      <c r="C14" s="80">
        <f>VLOOKUP(GroupVertices[[#This Row],[Vertex]],Vertices[],MATCH("ID",Vertices[[#Headers],[Vertex]:[Vertex Group]],0),FALSE)</f>
        <v>162</v>
      </c>
    </row>
    <row r="15" spans="1:3" ht="15">
      <c r="A15" s="80" t="s">
        <v>3211</v>
      </c>
      <c r="B15" s="86" t="s">
        <v>316</v>
      </c>
      <c r="C15" s="80">
        <f>VLOOKUP(GroupVertices[[#This Row],[Vertex]],Vertices[],MATCH("ID",Vertices[[#Headers],[Vertex]:[Vertex Group]],0),FALSE)</f>
        <v>68</v>
      </c>
    </row>
    <row r="16" spans="1:3" ht="15">
      <c r="A16" s="80" t="s">
        <v>3211</v>
      </c>
      <c r="B16" s="86" t="s">
        <v>315</v>
      </c>
      <c r="C16" s="80">
        <f>VLOOKUP(GroupVertices[[#This Row],[Vertex]],Vertices[],MATCH("ID",Vertices[[#Headers],[Vertex]:[Vertex Group]],0),FALSE)</f>
        <v>161</v>
      </c>
    </row>
    <row r="17" spans="1:3" ht="15">
      <c r="A17" s="80" t="s">
        <v>3211</v>
      </c>
      <c r="B17" s="86" t="s">
        <v>314</v>
      </c>
      <c r="C17" s="80">
        <f>VLOOKUP(GroupVertices[[#This Row],[Vertex]],Vertices[],MATCH("ID",Vertices[[#Headers],[Vertex]:[Vertex Group]],0),FALSE)</f>
        <v>160</v>
      </c>
    </row>
    <row r="18" spans="1:3" ht="15">
      <c r="A18" s="80" t="s">
        <v>3211</v>
      </c>
      <c r="B18" s="86" t="s">
        <v>313</v>
      </c>
      <c r="C18" s="80">
        <f>VLOOKUP(GroupVertices[[#This Row],[Vertex]],Vertices[],MATCH("ID",Vertices[[#Headers],[Vertex]:[Vertex Group]],0),FALSE)</f>
        <v>159</v>
      </c>
    </row>
    <row r="19" spans="1:3" ht="15">
      <c r="A19" s="80" t="s">
        <v>3211</v>
      </c>
      <c r="B19" s="86" t="s">
        <v>312</v>
      </c>
      <c r="C19" s="80">
        <f>VLOOKUP(GroupVertices[[#This Row],[Vertex]],Vertices[],MATCH("ID",Vertices[[#Headers],[Vertex]:[Vertex Group]],0),FALSE)</f>
        <v>158</v>
      </c>
    </row>
    <row r="20" spans="1:3" ht="15">
      <c r="A20" s="80" t="s">
        <v>3211</v>
      </c>
      <c r="B20" s="86" t="s">
        <v>311</v>
      </c>
      <c r="C20" s="80">
        <f>VLOOKUP(GroupVertices[[#This Row],[Vertex]],Vertices[],MATCH("ID",Vertices[[#Headers],[Vertex]:[Vertex Group]],0),FALSE)</f>
        <v>157</v>
      </c>
    </row>
    <row r="21" spans="1:3" ht="15">
      <c r="A21" s="80" t="s">
        <v>3211</v>
      </c>
      <c r="B21" s="86" t="s">
        <v>310</v>
      </c>
      <c r="C21" s="80">
        <f>VLOOKUP(GroupVertices[[#This Row],[Vertex]],Vertices[],MATCH("ID",Vertices[[#Headers],[Vertex]:[Vertex Group]],0),FALSE)</f>
        <v>156</v>
      </c>
    </row>
    <row r="22" spans="1:3" ht="15">
      <c r="A22" s="80" t="s">
        <v>3211</v>
      </c>
      <c r="B22" s="86" t="s">
        <v>308</v>
      </c>
      <c r="C22" s="80">
        <f>VLOOKUP(GroupVertices[[#This Row],[Vertex]],Vertices[],MATCH("ID",Vertices[[#Headers],[Vertex]:[Vertex Group]],0),FALSE)</f>
        <v>153</v>
      </c>
    </row>
    <row r="23" spans="1:3" ht="15">
      <c r="A23" s="80" t="s">
        <v>3211</v>
      </c>
      <c r="B23" s="86" t="s">
        <v>384</v>
      </c>
      <c r="C23" s="80">
        <f>VLOOKUP(GroupVertices[[#This Row],[Vertex]],Vertices[],MATCH("ID",Vertices[[#Headers],[Vertex]:[Vertex Group]],0),FALSE)</f>
        <v>155</v>
      </c>
    </row>
    <row r="24" spans="1:3" ht="15">
      <c r="A24" s="80" t="s">
        <v>3211</v>
      </c>
      <c r="B24" s="86" t="s">
        <v>309</v>
      </c>
      <c r="C24" s="80">
        <f>VLOOKUP(GroupVertices[[#This Row],[Vertex]],Vertices[],MATCH("ID",Vertices[[#Headers],[Vertex]:[Vertex Group]],0),FALSE)</f>
        <v>154</v>
      </c>
    </row>
    <row r="25" spans="1:3" ht="15">
      <c r="A25" s="80" t="s">
        <v>3211</v>
      </c>
      <c r="B25" s="86" t="s">
        <v>355</v>
      </c>
      <c r="C25" s="80">
        <f>VLOOKUP(GroupVertices[[#This Row],[Vertex]],Vertices[],MATCH("ID",Vertices[[#Headers],[Vertex]:[Vertex Group]],0),FALSE)</f>
        <v>57</v>
      </c>
    </row>
    <row r="26" spans="1:3" ht="15">
      <c r="A26" s="80" t="s">
        <v>3211</v>
      </c>
      <c r="B26" s="86" t="s">
        <v>306</v>
      </c>
      <c r="C26" s="80">
        <f>VLOOKUP(GroupVertices[[#This Row],[Vertex]],Vertices[],MATCH("ID",Vertices[[#Headers],[Vertex]:[Vertex Group]],0),FALSE)</f>
        <v>151</v>
      </c>
    </row>
    <row r="27" spans="1:3" ht="15">
      <c r="A27" s="80" t="s">
        <v>3211</v>
      </c>
      <c r="B27" s="86" t="s">
        <v>383</v>
      </c>
      <c r="C27" s="80">
        <f>VLOOKUP(GroupVertices[[#This Row],[Vertex]],Vertices[],MATCH("ID",Vertices[[#Headers],[Vertex]:[Vertex Group]],0),FALSE)</f>
        <v>150</v>
      </c>
    </row>
    <row r="28" spans="1:3" ht="15">
      <c r="A28" s="80" t="s">
        <v>3211</v>
      </c>
      <c r="B28" s="86" t="s">
        <v>305</v>
      </c>
      <c r="C28" s="80">
        <f>VLOOKUP(GroupVertices[[#This Row],[Vertex]],Vertices[],MATCH("ID",Vertices[[#Headers],[Vertex]:[Vertex Group]],0),FALSE)</f>
        <v>149</v>
      </c>
    </row>
    <row r="29" spans="1:3" ht="15">
      <c r="A29" s="80" t="s">
        <v>3211</v>
      </c>
      <c r="B29" s="86" t="s">
        <v>304</v>
      </c>
      <c r="C29" s="80">
        <f>VLOOKUP(GroupVertices[[#This Row],[Vertex]],Vertices[],MATCH("ID",Vertices[[#Headers],[Vertex]:[Vertex Group]],0),FALSE)</f>
        <v>148</v>
      </c>
    </row>
    <row r="30" spans="1:3" ht="15">
      <c r="A30" s="80" t="s">
        <v>3211</v>
      </c>
      <c r="B30" s="86" t="s">
        <v>300</v>
      </c>
      <c r="C30" s="80">
        <f>VLOOKUP(GroupVertices[[#This Row],[Vertex]],Vertices[],MATCH("ID",Vertices[[#Headers],[Vertex]:[Vertex Group]],0),FALSE)</f>
        <v>145</v>
      </c>
    </row>
    <row r="31" spans="1:3" ht="15">
      <c r="A31" s="80" t="s">
        <v>3211</v>
      </c>
      <c r="B31" s="86" t="s">
        <v>292</v>
      </c>
      <c r="C31" s="80">
        <f>VLOOKUP(GroupVertices[[#This Row],[Vertex]],Vertices[],MATCH("ID",Vertices[[#Headers],[Vertex]:[Vertex Group]],0),FALSE)</f>
        <v>131</v>
      </c>
    </row>
    <row r="32" spans="1:3" ht="15">
      <c r="A32" s="80" t="s">
        <v>3211</v>
      </c>
      <c r="B32" s="86" t="s">
        <v>329</v>
      </c>
      <c r="C32" s="80">
        <f>VLOOKUP(GroupVertices[[#This Row],[Vertex]],Vertices[],MATCH("ID",Vertices[[#Headers],[Vertex]:[Vertex Group]],0),FALSE)</f>
        <v>130</v>
      </c>
    </row>
    <row r="33" spans="1:3" ht="15">
      <c r="A33" s="80" t="s">
        <v>3211</v>
      </c>
      <c r="B33" s="86" t="s">
        <v>291</v>
      </c>
      <c r="C33" s="80">
        <f>VLOOKUP(GroupVertices[[#This Row],[Vertex]],Vertices[],MATCH("ID",Vertices[[#Headers],[Vertex]:[Vertex Group]],0),FALSE)</f>
        <v>129</v>
      </c>
    </row>
    <row r="34" spans="1:3" ht="15">
      <c r="A34" s="80" t="s">
        <v>3211</v>
      </c>
      <c r="B34" s="86" t="s">
        <v>282</v>
      </c>
      <c r="C34" s="80">
        <f>VLOOKUP(GroupVertices[[#This Row],[Vertex]],Vertices[],MATCH("ID",Vertices[[#Headers],[Vertex]:[Vertex Group]],0),FALSE)</f>
        <v>109</v>
      </c>
    </row>
    <row r="35" spans="1:3" ht="15">
      <c r="A35" s="80" t="s">
        <v>3211</v>
      </c>
      <c r="B35" s="86" t="s">
        <v>323</v>
      </c>
      <c r="C35" s="80">
        <f>VLOOKUP(GroupVertices[[#This Row],[Vertex]],Vertices[],MATCH("ID",Vertices[[#Headers],[Vertex]:[Vertex Group]],0),FALSE)</f>
        <v>107</v>
      </c>
    </row>
    <row r="36" spans="1:3" ht="15">
      <c r="A36" s="80" t="s">
        <v>3211</v>
      </c>
      <c r="B36" s="86" t="s">
        <v>276</v>
      </c>
      <c r="C36" s="80">
        <f>VLOOKUP(GroupVertices[[#This Row],[Vertex]],Vertices[],MATCH("ID",Vertices[[#Headers],[Vertex]:[Vertex Group]],0),FALSE)</f>
        <v>106</v>
      </c>
    </row>
    <row r="37" spans="1:3" ht="15">
      <c r="A37" s="80" t="s">
        <v>3211</v>
      </c>
      <c r="B37" s="86" t="s">
        <v>273</v>
      </c>
      <c r="C37" s="80">
        <f>VLOOKUP(GroupVertices[[#This Row],[Vertex]],Vertices[],MATCH("ID",Vertices[[#Headers],[Vertex]:[Vertex Group]],0),FALSE)</f>
        <v>103</v>
      </c>
    </row>
    <row r="38" spans="1:3" ht="15">
      <c r="A38" s="80" t="s">
        <v>3211</v>
      </c>
      <c r="B38" s="86" t="s">
        <v>271</v>
      </c>
      <c r="C38" s="80">
        <f>VLOOKUP(GroupVertices[[#This Row],[Vertex]],Vertices[],MATCH("ID",Vertices[[#Headers],[Vertex]:[Vertex Group]],0),FALSE)</f>
        <v>101</v>
      </c>
    </row>
    <row r="39" spans="1:3" ht="15">
      <c r="A39" s="80" t="s">
        <v>3211</v>
      </c>
      <c r="B39" s="86" t="s">
        <v>264</v>
      </c>
      <c r="C39" s="80">
        <f>VLOOKUP(GroupVertices[[#This Row],[Vertex]],Vertices[],MATCH("ID",Vertices[[#Headers],[Vertex]:[Vertex Group]],0),FALSE)</f>
        <v>93</v>
      </c>
    </row>
    <row r="40" spans="1:3" ht="15">
      <c r="A40" s="80" t="s">
        <v>3211</v>
      </c>
      <c r="B40" s="86" t="s">
        <v>319</v>
      </c>
      <c r="C40" s="80">
        <f>VLOOKUP(GroupVertices[[#This Row],[Vertex]],Vertices[],MATCH("ID",Vertices[[#Headers],[Vertex]:[Vertex Group]],0),FALSE)</f>
        <v>92</v>
      </c>
    </row>
    <row r="41" spans="1:3" ht="15">
      <c r="A41" s="80" t="s">
        <v>3211</v>
      </c>
      <c r="B41" s="86" t="s">
        <v>263</v>
      </c>
      <c r="C41" s="80">
        <f>VLOOKUP(GroupVertices[[#This Row],[Vertex]],Vertices[],MATCH("ID",Vertices[[#Headers],[Vertex]:[Vertex Group]],0),FALSE)</f>
        <v>91</v>
      </c>
    </row>
    <row r="42" spans="1:3" ht="15">
      <c r="A42" s="80" t="s">
        <v>3211</v>
      </c>
      <c r="B42" s="86" t="s">
        <v>255</v>
      </c>
      <c r="C42" s="80">
        <f>VLOOKUP(GroupVertices[[#This Row],[Vertex]],Vertices[],MATCH("ID",Vertices[[#Headers],[Vertex]:[Vertex Group]],0),FALSE)</f>
        <v>78</v>
      </c>
    </row>
    <row r="43" spans="1:3" ht="15">
      <c r="A43" s="80" t="s">
        <v>3211</v>
      </c>
      <c r="B43" s="86" t="s">
        <v>252</v>
      </c>
      <c r="C43" s="80">
        <f>VLOOKUP(GroupVertices[[#This Row],[Vertex]],Vertices[],MATCH("ID",Vertices[[#Headers],[Vertex]:[Vertex Group]],0),FALSE)</f>
        <v>73</v>
      </c>
    </row>
    <row r="44" spans="1:3" ht="15">
      <c r="A44" s="80" t="s">
        <v>3211</v>
      </c>
      <c r="B44" s="86" t="s">
        <v>251</v>
      </c>
      <c r="C44" s="80">
        <f>VLOOKUP(GroupVertices[[#This Row],[Vertex]],Vertices[],MATCH("ID",Vertices[[#Headers],[Vertex]:[Vertex Group]],0),FALSE)</f>
        <v>72</v>
      </c>
    </row>
    <row r="45" spans="1:3" ht="15">
      <c r="A45" s="80" t="s">
        <v>3211</v>
      </c>
      <c r="B45" s="86" t="s">
        <v>248</v>
      </c>
      <c r="C45" s="80">
        <f>VLOOKUP(GroupVertices[[#This Row],[Vertex]],Vertices[],MATCH("ID",Vertices[[#Headers],[Vertex]:[Vertex Group]],0),FALSE)</f>
        <v>67</v>
      </c>
    </row>
    <row r="46" spans="1:3" ht="15">
      <c r="A46" s="80" t="s">
        <v>3211</v>
      </c>
      <c r="B46" s="86" t="s">
        <v>245</v>
      </c>
      <c r="C46" s="80">
        <f>VLOOKUP(GroupVertices[[#This Row],[Vertex]],Vertices[],MATCH("ID",Vertices[[#Headers],[Vertex]:[Vertex Group]],0),FALSE)</f>
        <v>63</v>
      </c>
    </row>
    <row r="47" spans="1:3" ht="15">
      <c r="A47" s="80" t="s">
        <v>3211</v>
      </c>
      <c r="B47" s="86" t="s">
        <v>244</v>
      </c>
      <c r="C47" s="80">
        <f>VLOOKUP(GroupVertices[[#This Row],[Vertex]],Vertices[],MATCH("ID",Vertices[[#Headers],[Vertex]:[Vertex Group]],0),FALSE)</f>
        <v>62</v>
      </c>
    </row>
    <row r="48" spans="1:3" ht="15">
      <c r="A48" s="80" t="s">
        <v>3211</v>
      </c>
      <c r="B48" s="86" t="s">
        <v>241</v>
      </c>
      <c r="C48" s="80">
        <f>VLOOKUP(GroupVertices[[#This Row],[Vertex]],Vertices[],MATCH("ID",Vertices[[#Headers],[Vertex]:[Vertex Group]],0),FALSE)</f>
        <v>59</v>
      </c>
    </row>
    <row r="49" spans="1:3" ht="15">
      <c r="A49" s="80" t="s">
        <v>3211</v>
      </c>
      <c r="B49" s="86" t="s">
        <v>239</v>
      </c>
      <c r="C49" s="80">
        <f>VLOOKUP(GroupVertices[[#This Row],[Vertex]],Vertices[],MATCH("ID",Vertices[[#Headers],[Vertex]:[Vertex Group]],0),FALSE)</f>
        <v>56</v>
      </c>
    </row>
    <row r="50" spans="1:3" ht="15">
      <c r="A50" s="80" t="s">
        <v>3211</v>
      </c>
      <c r="B50" s="86" t="s">
        <v>234</v>
      </c>
      <c r="C50" s="80">
        <f>VLOOKUP(GroupVertices[[#This Row],[Vertex]],Vertices[],MATCH("ID",Vertices[[#Headers],[Vertex]:[Vertex Group]],0),FALSE)</f>
        <v>50</v>
      </c>
    </row>
    <row r="51" spans="1:3" ht="15">
      <c r="A51" s="80" t="s">
        <v>3212</v>
      </c>
      <c r="B51" s="86" t="s">
        <v>393</v>
      </c>
      <c r="C51" s="80">
        <f>VLOOKUP(GroupVertices[[#This Row],[Vertex]],Vertices[],MATCH("ID",Vertices[[#Headers],[Vertex]:[Vertex Group]],0),FALSE)</f>
        <v>184</v>
      </c>
    </row>
    <row r="52" spans="1:3" ht="15">
      <c r="A52" s="80" t="s">
        <v>3212</v>
      </c>
      <c r="B52" s="86" t="s">
        <v>337</v>
      </c>
      <c r="C52" s="80">
        <f>VLOOKUP(GroupVertices[[#This Row],[Vertex]],Vertices[],MATCH("ID",Vertices[[#Headers],[Vertex]:[Vertex Group]],0),FALSE)</f>
        <v>17</v>
      </c>
    </row>
    <row r="53" spans="1:3" ht="15">
      <c r="A53" s="80" t="s">
        <v>3212</v>
      </c>
      <c r="B53" s="86" t="s">
        <v>392</v>
      </c>
      <c r="C53" s="80">
        <f>VLOOKUP(GroupVertices[[#This Row],[Vertex]],Vertices[],MATCH("ID",Vertices[[#Headers],[Vertex]:[Vertex Group]],0),FALSE)</f>
        <v>183</v>
      </c>
    </row>
    <row r="54" spans="1:3" ht="15">
      <c r="A54" s="80" t="s">
        <v>3212</v>
      </c>
      <c r="B54" s="86" t="s">
        <v>326</v>
      </c>
      <c r="C54" s="80">
        <f>VLOOKUP(GroupVertices[[#This Row],[Vertex]],Vertices[],MATCH("ID",Vertices[[#Headers],[Vertex]:[Vertex Group]],0),FALSE)</f>
        <v>169</v>
      </c>
    </row>
    <row r="55" spans="1:3" ht="15">
      <c r="A55" s="80" t="s">
        <v>3212</v>
      </c>
      <c r="B55" s="86" t="s">
        <v>318</v>
      </c>
      <c r="C55" s="80">
        <f>VLOOKUP(GroupVertices[[#This Row],[Vertex]],Vertices[],MATCH("ID",Vertices[[#Headers],[Vertex]:[Vertex Group]],0),FALSE)</f>
        <v>164</v>
      </c>
    </row>
    <row r="56" spans="1:3" ht="15">
      <c r="A56" s="80" t="s">
        <v>3212</v>
      </c>
      <c r="B56" s="86" t="s">
        <v>256</v>
      </c>
      <c r="C56" s="80">
        <f>VLOOKUP(GroupVertices[[#This Row],[Vertex]],Vertices[],MATCH("ID",Vertices[[#Headers],[Vertex]:[Vertex Group]],0),FALSE)</f>
        <v>79</v>
      </c>
    </row>
    <row r="57" spans="1:3" ht="15">
      <c r="A57" s="80" t="s">
        <v>3212</v>
      </c>
      <c r="B57" s="86" t="s">
        <v>299</v>
      </c>
      <c r="C57" s="80">
        <f>VLOOKUP(GroupVertices[[#This Row],[Vertex]],Vertices[],MATCH("ID",Vertices[[#Headers],[Vertex]:[Vertex Group]],0),FALSE)</f>
        <v>144</v>
      </c>
    </row>
    <row r="58" spans="1:3" ht="15">
      <c r="A58" s="80" t="s">
        <v>3212</v>
      </c>
      <c r="B58" s="86" t="s">
        <v>297</v>
      </c>
      <c r="C58" s="80">
        <f>VLOOKUP(GroupVertices[[#This Row],[Vertex]],Vertices[],MATCH("ID",Vertices[[#Headers],[Vertex]:[Vertex Group]],0),FALSE)</f>
        <v>141</v>
      </c>
    </row>
    <row r="59" spans="1:3" ht="15">
      <c r="A59" s="80" t="s">
        <v>3212</v>
      </c>
      <c r="B59" s="86" t="s">
        <v>302</v>
      </c>
      <c r="C59" s="80">
        <f>VLOOKUP(GroupVertices[[#This Row],[Vertex]],Vertices[],MATCH("ID",Vertices[[#Headers],[Vertex]:[Vertex Group]],0),FALSE)</f>
        <v>19</v>
      </c>
    </row>
    <row r="60" spans="1:3" ht="15">
      <c r="A60" s="80" t="s">
        <v>3212</v>
      </c>
      <c r="B60" s="86" t="s">
        <v>328</v>
      </c>
      <c r="C60" s="80">
        <f>VLOOKUP(GroupVertices[[#This Row],[Vertex]],Vertices[],MATCH("ID",Vertices[[#Headers],[Vertex]:[Vertex Group]],0),FALSE)</f>
        <v>117</v>
      </c>
    </row>
    <row r="61" spans="1:3" ht="15">
      <c r="A61" s="80" t="s">
        <v>3212</v>
      </c>
      <c r="B61" s="86" t="s">
        <v>284</v>
      </c>
      <c r="C61" s="80">
        <f>VLOOKUP(GroupVertices[[#This Row],[Vertex]],Vertices[],MATCH("ID",Vertices[[#Headers],[Vertex]:[Vertex Group]],0),FALSE)</f>
        <v>116</v>
      </c>
    </row>
    <row r="62" spans="1:3" ht="15">
      <c r="A62" s="80" t="s">
        <v>3212</v>
      </c>
      <c r="B62" s="86" t="s">
        <v>275</v>
      </c>
      <c r="C62" s="80">
        <f>VLOOKUP(GroupVertices[[#This Row],[Vertex]],Vertices[],MATCH("ID",Vertices[[#Headers],[Vertex]:[Vertex Group]],0),FALSE)</f>
        <v>105</v>
      </c>
    </row>
    <row r="63" spans="1:3" ht="15">
      <c r="A63" s="80" t="s">
        <v>3212</v>
      </c>
      <c r="B63" s="86" t="s">
        <v>268</v>
      </c>
      <c r="C63" s="80">
        <f>VLOOKUP(GroupVertices[[#This Row],[Vertex]],Vertices[],MATCH("ID",Vertices[[#Headers],[Vertex]:[Vertex Group]],0),FALSE)</f>
        <v>97</v>
      </c>
    </row>
    <row r="64" spans="1:3" ht="15">
      <c r="A64" s="80" t="s">
        <v>3212</v>
      </c>
      <c r="B64" s="86" t="s">
        <v>267</v>
      </c>
      <c r="C64" s="80">
        <f>VLOOKUP(GroupVertices[[#This Row],[Vertex]],Vertices[],MATCH("ID",Vertices[[#Headers],[Vertex]:[Vertex Group]],0),FALSE)</f>
        <v>96</v>
      </c>
    </row>
    <row r="65" spans="1:3" ht="15">
      <c r="A65" s="80" t="s">
        <v>3212</v>
      </c>
      <c r="B65" s="86" t="s">
        <v>266</v>
      </c>
      <c r="C65" s="80">
        <f>VLOOKUP(GroupVertices[[#This Row],[Vertex]],Vertices[],MATCH("ID",Vertices[[#Headers],[Vertex]:[Vertex Group]],0),FALSE)</f>
        <v>95</v>
      </c>
    </row>
    <row r="66" spans="1:3" ht="15">
      <c r="A66" s="80" t="s">
        <v>3212</v>
      </c>
      <c r="B66" s="86" t="s">
        <v>265</v>
      </c>
      <c r="C66" s="80">
        <f>VLOOKUP(GroupVertices[[#This Row],[Vertex]],Vertices[],MATCH("ID",Vertices[[#Headers],[Vertex]:[Vertex Group]],0),FALSE)</f>
        <v>94</v>
      </c>
    </row>
    <row r="67" spans="1:3" ht="15">
      <c r="A67" s="80" t="s">
        <v>3212</v>
      </c>
      <c r="B67" s="86" t="s">
        <v>261</v>
      </c>
      <c r="C67" s="80">
        <f>VLOOKUP(GroupVertices[[#This Row],[Vertex]],Vertices[],MATCH("ID",Vertices[[#Headers],[Vertex]:[Vertex Group]],0),FALSE)</f>
        <v>88</v>
      </c>
    </row>
    <row r="68" spans="1:3" ht="15">
      <c r="A68" s="80" t="s">
        <v>3212</v>
      </c>
      <c r="B68" s="86" t="s">
        <v>260</v>
      </c>
      <c r="C68" s="80">
        <f>VLOOKUP(GroupVertices[[#This Row],[Vertex]],Vertices[],MATCH("ID",Vertices[[#Headers],[Vertex]:[Vertex Group]],0),FALSE)</f>
        <v>87</v>
      </c>
    </row>
    <row r="69" spans="1:3" ht="15">
      <c r="A69" s="80" t="s">
        <v>3212</v>
      </c>
      <c r="B69" s="86" t="s">
        <v>258</v>
      </c>
      <c r="C69" s="80">
        <f>VLOOKUP(GroupVertices[[#This Row],[Vertex]],Vertices[],MATCH("ID",Vertices[[#Headers],[Vertex]:[Vertex Group]],0),FALSE)</f>
        <v>85</v>
      </c>
    </row>
    <row r="70" spans="1:3" ht="15">
      <c r="A70" s="80" t="s">
        <v>3212</v>
      </c>
      <c r="B70" s="86" t="s">
        <v>257</v>
      </c>
      <c r="C70" s="80">
        <f>VLOOKUP(GroupVertices[[#This Row],[Vertex]],Vertices[],MATCH("ID",Vertices[[#Headers],[Vertex]:[Vertex Group]],0),FALSE)</f>
        <v>84</v>
      </c>
    </row>
    <row r="71" spans="1:3" ht="15">
      <c r="A71" s="80" t="s">
        <v>3212</v>
      </c>
      <c r="B71" s="86" t="s">
        <v>363</v>
      </c>
      <c r="C71" s="80">
        <f>VLOOKUP(GroupVertices[[#This Row],[Vertex]],Vertices[],MATCH("ID",Vertices[[#Headers],[Vertex]:[Vertex Group]],0),FALSE)</f>
        <v>83</v>
      </c>
    </row>
    <row r="72" spans="1:3" ht="15">
      <c r="A72" s="80" t="s">
        <v>3212</v>
      </c>
      <c r="B72" s="86" t="s">
        <v>362</v>
      </c>
      <c r="C72" s="80">
        <f>VLOOKUP(GroupVertices[[#This Row],[Vertex]],Vertices[],MATCH("ID",Vertices[[#Headers],[Vertex]:[Vertex Group]],0),FALSE)</f>
        <v>82</v>
      </c>
    </row>
    <row r="73" spans="1:3" ht="15">
      <c r="A73" s="80" t="s">
        <v>3212</v>
      </c>
      <c r="B73" s="86" t="s">
        <v>361</v>
      </c>
      <c r="C73" s="80">
        <f>VLOOKUP(GroupVertices[[#This Row],[Vertex]],Vertices[],MATCH("ID",Vertices[[#Headers],[Vertex]:[Vertex Group]],0),FALSE)</f>
        <v>81</v>
      </c>
    </row>
    <row r="74" spans="1:3" ht="15">
      <c r="A74" s="80" t="s">
        <v>3212</v>
      </c>
      <c r="B74" s="86" t="s">
        <v>360</v>
      </c>
      <c r="C74" s="80">
        <f>VLOOKUP(GroupVertices[[#This Row],[Vertex]],Vertices[],MATCH("ID",Vertices[[#Headers],[Vertex]:[Vertex Group]],0),FALSE)</f>
        <v>80</v>
      </c>
    </row>
    <row r="75" spans="1:3" ht="15">
      <c r="A75" s="80" t="s">
        <v>3212</v>
      </c>
      <c r="B75" s="86" t="s">
        <v>254</v>
      </c>
      <c r="C75" s="80">
        <f>VLOOKUP(GroupVertices[[#This Row],[Vertex]],Vertices[],MATCH("ID",Vertices[[#Headers],[Vertex]:[Vertex Group]],0),FALSE)</f>
        <v>76</v>
      </c>
    </row>
    <row r="76" spans="1:3" ht="15">
      <c r="A76" s="80" t="s">
        <v>3212</v>
      </c>
      <c r="B76" s="86" t="s">
        <v>359</v>
      </c>
      <c r="C76" s="80">
        <f>VLOOKUP(GroupVertices[[#This Row],[Vertex]],Vertices[],MATCH("ID",Vertices[[#Headers],[Vertex]:[Vertex Group]],0),FALSE)</f>
        <v>77</v>
      </c>
    </row>
    <row r="77" spans="1:3" ht="15">
      <c r="A77" s="80" t="s">
        <v>3212</v>
      </c>
      <c r="B77" s="86" t="s">
        <v>240</v>
      </c>
      <c r="C77" s="80">
        <f>VLOOKUP(GroupVertices[[#This Row],[Vertex]],Vertices[],MATCH("ID",Vertices[[#Headers],[Vertex]:[Vertex Group]],0),FALSE)</f>
        <v>58</v>
      </c>
    </row>
    <row r="78" spans="1:3" ht="15">
      <c r="A78" s="80" t="s">
        <v>3212</v>
      </c>
      <c r="B78" s="86" t="s">
        <v>237</v>
      </c>
      <c r="C78" s="80">
        <f>VLOOKUP(GroupVertices[[#This Row],[Vertex]],Vertices[],MATCH("ID",Vertices[[#Headers],[Vertex]:[Vertex Group]],0),FALSE)</f>
        <v>54</v>
      </c>
    </row>
    <row r="79" spans="1:3" ht="15">
      <c r="A79" s="80" t="s">
        <v>3212</v>
      </c>
      <c r="B79" s="86" t="s">
        <v>235</v>
      </c>
      <c r="C79" s="80">
        <f>VLOOKUP(GroupVertices[[#This Row],[Vertex]],Vertices[],MATCH("ID",Vertices[[#Headers],[Vertex]:[Vertex Group]],0),FALSE)</f>
        <v>51</v>
      </c>
    </row>
    <row r="80" spans="1:3" ht="15">
      <c r="A80" s="80" t="s">
        <v>3212</v>
      </c>
      <c r="B80" s="86" t="s">
        <v>233</v>
      </c>
      <c r="C80" s="80">
        <f>VLOOKUP(GroupVertices[[#This Row],[Vertex]],Vertices[],MATCH("ID",Vertices[[#Headers],[Vertex]:[Vertex Group]],0),FALSE)</f>
        <v>49</v>
      </c>
    </row>
    <row r="81" spans="1:3" ht="15">
      <c r="A81" s="80" t="s">
        <v>3212</v>
      </c>
      <c r="B81" s="86" t="s">
        <v>232</v>
      </c>
      <c r="C81" s="80">
        <f>VLOOKUP(GroupVertices[[#This Row],[Vertex]],Vertices[],MATCH("ID",Vertices[[#Headers],[Vertex]:[Vertex Group]],0),FALSE)</f>
        <v>48</v>
      </c>
    </row>
    <row r="82" spans="1:3" ht="15">
      <c r="A82" s="80" t="s">
        <v>3212</v>
      </c>
      <c r="B82" s="86" t="s">
        <v>231</v>
      </c>
      <c r="C82" s="80">
        <f>VLOOKUP(GroupVertices[[#This Row],[Vertex]],Vertices[],MATCH("ID",Vertices[[#Headers],[Vertex]:[Vertex Group]],0),FALSE)</f>
        <v>47</v>
      </c>
    </row>
    <row r="83" spans="1:3" ht="15">
      <c r="A83" s="80" t="s">
        <v>3212</v>
      </c>
      <c r="B83" s="86" t="s">
        <v>230</v>
      </c>
      <c r="C83" s="80">
        <f>VLOOKUP(GroupVertices[[#This Row],[Vertex]],Vertices[],MATCH("ID",Vertices[[#Headers],[Vertex]:[Vertex Group]],0),FALSE)</f>
        <v>46</v>
      </c>
    </row>
    <row r="84" spans="1:3" ht="15">
      <c r="A84" s="80" t="s">
        <v>3212</v>
      </c>
      <c r="B84" s="86" t="s">
        <v>227</v>
      </c>
      <c r="C84" s="80">
        <f>VLOOKUP(GroupVertices[[#This Row],[Vertex]],Vertices[],MATCH("ID",Vertices[[#Headers],[Vertex]:[Vertex Group]],0),FALSE)</f>
        <v>39</v>
      </c>
    </row>
    <row r="85" spans="1:3" ht="15">
      <c r="A85" s="80" t="s">
        <v>3212</v>
      </c>
      <c r="B85" s="86" t="s">
        <v>226</v>
      </c>
      <c r="C85" s="80">
        <f>VLOOKUP(GroupVertices[[#This Row],[Vertex]],Vertices[],MATCH("ID",Vertices[[#Headers],[Vertex]:[Vertex Group]],0),FALSE)</f>
        <v>38</v>
      </c>
    </row>
    <row r="86" spans="1:3" ht="15">
      <c r="A86" s="80" t="s">
        <v>3212</v>
      </c>
      <c r="B86" s="86" t="s">
        <v>225</v>
      </c>
      <c r="C86" s="80">
        <f>VLOOKUP(GroupVertices[[#This Row],[Vertex]],Vertices[],MATCH("ID",Vertices[[#Headers],[Vertex]:[Vertex Group]],0),FALSE)</f>
        <v>37</v>
      </c>
    </row>
    <row r="87" spans="1:3" ht="15">
      <c r="A87" s="80" t="s">
        <v>3212</v>
      </c>
      <c r="B87" s="86" t="s">
        <v>222</v>
      </c>
      <c r="C87" s="80">
        <f>VLOOKUP(GroupVertices[[#This Row],[Vertex]],Vertices[],MATCH("ID",Vertices[[#Headers],[Vertex]:[Vertex Group]],0),FALSE)</f>
        <v>25</v>
      </c>
    </row>
    <row r="88" spans="1:3" ht="15">
      <c r="A88" s="80" t="s">
        <v>3212</v>
      </c>
      <c r="B88" s="86" t="s">
        <v>221</v>
      </c>
      <c r="C88" s="80">
        <f>VLOOKUP(GroupVertices[[#This Row],[Vertex]],Vertices[],MATCH("ID",Vertices[[#Headers],[Vertex]:[Vertex Group]],0),FALSE)</f>
        <v>24</v>
      </c>
    </row>
    <row r="89" spans="1:3" ht="15">
      <c r="A89" s="80" t="s">
        <v>3212</v>
      </c>
      <c r="B89" s="86" t="s">
        <v>220</v>
      </c>
      <c r="C89" s="80">
        <f>VLOOKUP(GroupVertices[[#This Row],[Vertex]],Vertices[],MATCH("ID",Vertices[[#Headers],[Vertex]:[Vertex Group]],0),FALSE)</f>
        <v>23</v>
      </c>
    </row>
    <row r="90" spans="1:3" ht="15">
      <c r="A90" s="80" t="s">
        <v>3212</v>
      </c>
      <c r="B90" s="86" t="s">
        <v>219</v>
      </c>
      <c r="C90" s="80">
        <f>VLOOKUP(GroupVertices[[#This Row],[Vertex]],Vertices[],MATCH("ID",Vertices[[#Headers],[Vertex]:[Vertex Group]],0),FALSE)</f>
        <v>22</v>
      </c>
    </row>
    <row r="91" spans="1:3" ht="15">
      <c r="A91" s="80" t="s">
        <v>3212</v>
      </c>
      <c r="B91" s="86" t="s">
        <v>218</v>
      </c>
      <c r="C91" s="80">
        <f>VLOOKUP(GroupVertices[[#This Row],[Vertex]],Vertices[],MATCH("ID",Vertices[[#Headers],[Vertex]:[Vertex Group]],0),FALSE)</f>
        <v>21</v>
      </c>
    </row>
    <row r="92" spans="1:3" ht="15">
      <c r="A92" s="80" t="s">
        <v>3212</v>
      </c>
      <c r="B92" s="86" t="s">
        <v>217</v>
      </c>
      <c r="C92" s="80">
        <f>VLOOKUP(GroupVertices[[#This Row],[Vertex]],Vertices[],MATCH("ID",Vertices[[#Headers],[Vertex]:[Vertex Group]],0),FALSE)</f>
        <v>20</v>
      </c>
    </row>
    <row r="93" spans="1:3" ht="15">
      <c r="A93" s="80" t="s">
        <v>3212</v>
      </c>
      <c r="B93" s="86" t="s">
        <v>216</v>
      </c>
      <c r="C93" s="80">
        <f>VLOOKUP(GroupVertices[[#This Row],[Vertex]],Vertices[],MATCH("ID",Vertices[[#Headers],[Vertex]:[Vertex Group]],0),FALSE)</f>
        <v>16</v>
      </c>
    </row>
    <row r="94" spans="1:3" ht="15">
      <c r="A94" s="80" t="s">
        <v>3212</v>
      </c>
      <c r="B94" s="86" t="s">
        <v>213</v>
      </c>
      <c r="C94" s="80">
        <f>VLOOKUP(GroupVertices[[#This Row],[Vertex]],Vertices[],MATCH("ID",Vertices[[#Headers],[Vertex]:[Vertex Group]],0),FALSE)</f>
        <v>10</v>
      </c>
    </row>
    <row r="95" spans="1:3" ht="15">
      <c r="A95" s="80" t="s">
        <v>3212</v>
      </c>
      <c r="B95" s="86" t="s">
        <v>344</v>
      </c>
      <c r="C95" s="80">
        <f>VLOOKUP(GroupVertices[[#This Row],[Vertex]],Vertices[],MATCH("ID",Vertices[[#Headers],[Vertex]:[Vertex Group]],0),FALSE)</f>
        <v>11</v>
      </c>
    </row>
    <row r="96" spans="1:3" ht="15">
      <c r="A96" s="80" t="s">
        <v>3213</v>
      </c>
      <c r="B96" s="86" t="s">
        <v>336</v>
      </c>
      <c r="C96" s="80">
        <f>VLOOKUP(GroupVertices[[#This Row],[Vertex]],Vertices[],MATCH("ID",Vertices[[#Headers],[Vertex]:[Vertex Group]],0),FALSE)</f>
        <v>35</v>
      </c>
    </row>
    <row r="97" spans="1:3" ht="15">
      <c r="A97" s="80" t="s">
        <v>3213</v>
      </c>
      <c r="B97" s="86" t="s">
        <v>348</v>
      </c>
      <c r="C97" s="80">
        <f>VLOOKUP(GroupVertices[[#This Row],[Vertex]],Vertices[],MATCH("ID",Vertices[[#Headers],[Vertex]:[Vertex Group]],0),FALSE)</f>
        <v>30</v>
      </c>
    </row>
    <row r="98" spans="1:3" ht="15">
      <c r="A98" s="80" t="s">
        <v>3213</v>
      </c>
      <c r="B98" s="86" t="s">
        <v>307</v>
      </c>
      <c r="C98" s="80">
        <f>VLOOKUP(GroupVertices[[#This Row],[Vertex]],Vertices[],MATCH("ID",Vertices[[#Headers],[Vertex]:[Vertex Group]],0),FALSE)</f>
        <v>152</v>
      </c>
    </row>
    <row r="99" spans="1:3" ht="15">
      <c r="A99" s="80" t="s">
        <v>3213</v>
      </c>
      <c r="B99" s="86" t="s">
        <v>293</v>
      </c>
      <c r="C99" s="80">
        <f>VLOOKUP(GroupVertices[[#This Row],[Vertex]],Vertices[],MATCH("ID",Vertices[[#Headers],[Vertex]:[Vertex Group]],0),FALSE)</f>
        <v>132</v>
      </c>
    </row>
    <row r="100" spans="1:3" ht="15">
      <c r="A100" s="80" t="s">
        <v>3213</v>
      </c>
      <c r="B100" s="86" t="s">
        <v>280</v>
      </c>
      <c r="C100" s="80">
        <f>VLOOKUP(GroupVertices[[#This Row],[Vertex]],Vertices[],MATCH("ID",Vertices[[#Headers],[Vertex]:[Vertex Group]],0),FALSE)</f>
        <v>29</v>
      </c>
    </row>
    <row r="101" spans="1:3" ht="15">
      <c r="A101" s="80" t="s">
        <v>3213</v>
      </c>
      <c r="B101" s="86" t="s">
        <v>365</v>
      </c>
      <c r="C101" s="80">
        <f>VLOOKUP(GroupVertices[[#This Row],[Vertex]],Vertices[],MATCH("ID",Vertices[[#Headers],[Vertex]:[Vertex Group]],0),FALSE)</f>
        <v>108</v>
      </c>
    </row>
    <row r="102" spans="1:3" ht="15">
      <c r="A102" s="80" t="s">
        <v>3213</v>
      </c>
      <c r="B102" s="86" t="s">
        <v>279</v>
      </c>
      <c r="C102" s="80">
        <f>VLOOKUP(GroupVertices[[#This Row],[Vertex]],Vertices[],MATCH("ID",Vertices[[#Headers],[Vertex]:[Vertex Group]],0),FALSE)</f>
        <v>27</v>
      </c>
    </row>
    <row r="103" spans="1:3" ht="15">
      <c r="A103" s="80" t="s">
        <v>3213</v>
      </c>
      <c r="B103" s="86" t="s">
        <v>259</v>
      </c>
      <c r="C103" s="80">
        <f>VLOOKUP(GroupVertices[[#This Row],[Vertex]],Vertices[],MATCH("ID",Vertices[[#Headers],[Vertex]:[Vertex Group]],0),FALSE)</f>
        <v>86</v>
      </c>
    </row>
    <row r="104" spans="1:3" ht="15">
      <c r="A104" s="80" t="s">
        <v>3213</v>
      </c>
      <c r="B104" s="86" t="s">
        <v>278</v>
      </c>
      <c r="C104" s="80">
        <f>VLOOKUP(GroupVertices[[#This Row],[Vertex]],Vertices[],MATCH("ID",Vertices[[#Headers],[Vertex]:[Vertex Group]],0),FALSE)</f>
        <v>42</v>
      </c>
    </row>
    <row r="105" spans="1:3" ht="15">
      <c r="A105" s="80" t="s">
        <v>3213</v>
      </c>
      <c r="B105" s="86" t="s">
        <v>277</v>
      </c>
      <c r="C105" s="80">
        <f>VLOOKUP(GroupVertices[[#This Row],[Vertex]],Vertices[],MATCH("ID",Vertices[[#Headers],[Vertex]:[Vertex Group]],0),FALSE)</f>
        <v>41</v>
      </c>
    </row>
    <row r="106" spans="1:3" ht="15">
      <c r="A106" s="80" t="s">
        <v>3213</v>
      </c>
      <c r="B106" s="86" t="s">
        <v>281</v>
      </c>
      <c r="C106" s="80">
        <f>VLOOKUP(GroupVertices[[#This Row],[Vertex]],Vertices[],MATCH("ID",Vertices[[#Headers],[Vertex]:[Vertex Group]],0),FALSE)</f>
        <v>31</v>
      </c>
    </row>
    <row r="107" spans="1:3" ht="15">
      <c r="A107" s="80" t="s">
        <v>3213</v>
      </c>
      <c r="B107" s="86" t="s">
        <v>253</v>
      </c>
      <c r="C107" s="80">
        <f>VLOOKUP(GroupVertices[[#This Row],[Vertex]],Vertices[],MATCH("ID",Vertices[[#Headers],[Vertex]:[Vertex Group]],0),FALSE)</f>
        <v>75</v>
      </c>
    </row>
    <row r="108" spans="1:3" ht="15">
      <c r="A108" s="80" t="s">
        <v>3213</v>
      </c>
      <c r="B108" s="86" t="s">
        <v>247</v>
      </c>
      <c r="C108" s="80">
        <f>VLOOKUP(GroupVertices[[#This Row],[Vertex]],Vertices[],MATCH("ID",Vertices[[#Headers],[Vertex]:[Vertex Group]],0),FALSE)</f>
        <v>66</v>
      </c>
    </row>
    <row r="109" spans="1:3" ht="15">
      <c r="A109" s="80" t="s">
        <v>3213</v>
      </c>
      <c r="B109" s="86" t="s">
        <v>243</v>
      </c>
      <c r="C109" s="80">
        <f>VLOOKUP(GroupVertices[[#This Row],[Vertex]],Vertices[],MATCH("ID",Vertices[[#Headers],[Vertex]:[Vertex Group]],0),FALSE)</f>
        <v>61</v>
      </c>
    </row>
    <row r="110" spans="1:3" ht="15">
      <c r="A110" s="80" t="s">
        <v>3213</v>
      </c>
      <c r="B110" s="86" t="s">
        <v>242</v>
      </c>
      <c r="C110" s="80">
        <f>VLOOKUP(GroupVertices[[#This Row],[Vertex]],Vertices[],MATCH("ID",Vertices[[#Headers],[Vertex]:[Vertex Group]],0),FALSE)</f>
        <v>60</v>
      </c>
    </row>
    <row r="111" spans="1:3" ht="15">
      <c r="A111" s="80" t="s">
        <v>3213</v>
      </c>
      <c r="B111" s="86" t="s">
        <v>238</v>
      </c>
      <c r="C111" s="80">
        <f>VLOOKUP(GroupVertices[[#This Row],[Vertex]],Vertices[],MATCH("ID",Vertices[[#Headers],[Vertex]:[Vertex Group]],0),FALSE)</f>
        <v>55</v>
      </c>
    </row>
    <row r="112" spans="1:3" ht="15">
      <c r="A112" s="80" t="s">
        <v>3213</v>
      </c>
      <c r="B112" s="86" t="s">
        <v>236</v>
      </c>
      <c r="C112" s="80">
        <f>VLOOKUP(GroupVertices[[#This Row],[Vertex]],Vertices[],MATCH("ID",Vertices[[#Headers],[Vertex]:[Vertex Group]],0),FALSE)</f>
        <v>52</v>
      </c>
    </row>
    <row r="113" spans="1:3" ht="15">
      <c r="A113" s="80" t="s">
        <v>3213</v>
      </c>
      <c r="B113" s="86" t="s">
        <v>354</v>
      </c>
      <c r="C113" s="80">
        <f>VLOOKUP(GroupVertices[[#This Row],[Vertex]],Vertices[],MATCH("ID",Vertices[[#Headers],[Vertex]:[Vertex Group]],0),FALSE)</f>
        <v>53</v>
      </c>
    </row>
    <row r="114" spans="1:3" ht="15">
      <c r="A114" s="80" t="s">
        <v>3213</v>
      </c>
      <c r="B114" s="86" t="s">
        <v>347</v>
      </c>
      <c r="C114" s="80">
        <f>VLOOKUP(GroupVertices[[#This Row],[Vertex]],Vertices[],MATCH("ID",Vertices[[#Headers],[Vertex]:[Vertex Group]],0),FALSE)</f>
        <v>28</v>
      </c>
    </row>
    <row r="115" spans="1:3" ht="15">
      <c r="A115" s="80" t="s">
        <v>3213</v>
      </c>
      <c r="B115" s="86" t="s">
        <v>351</v>
      </c>
      <c r="C115" s="80">
        <f>VLOOKUP(GroupVertices[[#This Row],[Vertex]],Vertices[],MATCH("ID",Vertices[[#Headers],[Vertex]:[Vertex Group]],0),FALSE)</f>
        <v>36</v>
      </c>
    </row>
    <row r="116" spans="1:3" ht="15">
      <c r="A116" s="80" t="s">
        <v>3213</v>
      </c>
      <c r="B116" s="86" t="s">
        <v>350</v>
      </c>
      <c r="C116" s="80">
        <f>VLOOKUP(GroupVertices[[#This Row],[Vertex]],Vertices[],MATCH("ID",Vertices[[#Headers],[Vertex]:[Vertex Group]],0),FALSE)</f>
        <v>34</v>
      </c>
    </row>
    <row r="117" spans="1:3" ht="15">
      <c r="A117" s="80" t="s">
        <v>3213</v>
      </c>
      <c r="B117" s="86" t="s">
        <v>349</v>
      </c>
      <c r="C117" s="80">
        <f>VLOOKUP(GroupVertices[[#This Row],[Vertex]],Vertices[],MATCH("ID",Vertices[[#Headers],[Vertex]:[Vertex Group]],0),FALSE)</f>
        <v>33</v>
      </c>
    </row>
    <row r="118" spans="1:3" ht="15">
      <c r="A118" s="80" t="s">
        <v>3213</v>
      </c>
      <c r="B118" s="86" t="s">
        <v>228</v>
      </c>
      <c r="C118" s="80">
        <f>VLOOKUP(GroupVertices[[#This Row],[Vertex]],Vertices[],MATCH("ID",Vertices[[#Headers],[Vertex]:[Vertex Group]],0),FALSE)</f>
        <v>40</v>
      </c>
    </row>
    <row r="119" spans="1:3" ht="15">
      <c r="A119" s="80" t="s">
        <v>3213</v>
      </c>
      <c r="B119" s="86" t="s">
        <v>224</v>
      </c>
      <c r="C119" s="80">
        <f>VLOOKUP(GroupVertices[[#This Row],[Vertex]],Vertices[],MATCH("ID",Vertices[[#Headers],[Vertex]:[Vertex Group]],0),FALSE)</f>
        <v>32</v>
      </c>
    </row>
    <row r="120" spans="1:3" ht="15">
      <c r="A120" s="80" t="s">
        <v>3213</v>
      </c>
      <c r="B120" s="86" t="s">
        <v>214</v>
      </c>
      <c r="C120" s="80">
        <f>VLOOKUP(GroupVertices[[#This Row],[Vertex]],Vertices[],MATCH("ID",Vertices[[#Headers],[Vertex]:[Vertex Group]],0),FALSE)</f>
        <v>12</v>
      </c>
    </row>
    <row r="121" spans="1:3" ht="15">
      <c r="A121" s="80" t="s">
        <v>3213</v>
      </c>
      <c r="B121" s="86" t="s">
        <v>223</v>
      </c>
      <c r="C121" s="80">
        <f>VLOOKUP(GroupVertices[[#This Row],[Vertex]],Vertices[],MATCH("ID",Vertices[[#Headers],[Vertex]:[Vertex Group]],0),FALSE)</f>
        <v>26</v>
      </c>
    </row>
    <row r="122" spans="1:3" ht="15">
      <c r="A122" s="80" t="s">
        <v>3213</v>
      </c>
      <c r="B122" s="86" t="s">
        <v>345</v>
      </c>
      <c r="C122" s="80">
        <f>VLOOKUP(GroupVertices[[#This Row],[Vertex]],Vertices[],MATCH("ID",Vertices[[#Headers],[Vertex]:[Vertex Group]],0),FALSE)</f>
        <v>13</v>
      </c>
    </row>
    <row r="123" spans="1:3" ht="15">
      <c r="A123" s="80" t="s">
        <v>3214</v>
      </c>
      <c r="B123" s="86" t="s">
        <v>286</v>
      </c>
      <c r="C123" s="80">
        <f>VLOOKUP(GroupVertices[[#This Row],[Vertex]],Vertices[],MATCH("ID",Vertices[[#Headers],[Vertex]:[Vertex Group]],0),FALSE)</f>
        <v>123</v>
      </c>
    </row>
    <row r="124" spans="1:3" ht="15">
      <c r="A124" s="80" t="s">
        <v>3214</v>
      </c>
      <c r="B124" s="86" t="s">
        <v>375</v>
      </c>
      <c r="C124" s="80">
        <f>VLOOKUP(GroupVertices[[#This Row],[Vertex]],Vertices[],MATCH("ID",Vertices[[#Headers],[Vertex]:[Vertex Group]],0),FALSE)</f>
        <v>128</v>
      </c>
    </row>
    <row r="125" spans="1:3" ht="15">
      <c r="A125" s="80" t="s">
        <v>3214</v>
      </c>
      <c r="B125" s="86" t="s">
        <v>374</v>
      </c>
      <c r="C125" s="80">
        <f>VLOOKUP(GroupVertices[[#This Row],[Vertex]],Vertices[],MATCH("ID",Vertices[[#Headers],[Vertex]:[Vertex Group]],0),FALSE)</f>
        <v>127</v>
      </c>
    </row>
    <row r="126" spans="1:3" ht="15">
      <c r="A126" s="80" t="s">
        <v>3214</v>
      </c>
      <c r="B126" s="86" t="s">
        <v>373</v>
      </c>
      <c r="C126" s="80">
        <f>VLOOKUP(GroupVertices[[#This Row],[Vertex]],Vertices[],MATCH("ID",Vertices[[#Headers],[Vertex]:[Vertex Group]],0),FALSE)</f>
        <v>126</v>
      </c>
    </row>
    <row r="127" spans="1:3" ht="15">
      <c r="A127" s="80" t="s">
        <v>3214</v>
      </c>
      <c r="B127" s="86" t="s">
        <v>289</v>
      </c>
      <c r="C127" s="80">
        <f>VLOOKUP(GroupVertices[[#This Row],[Vertex]],Vertices[],MATCH("ID",Vertices[[#Headers],[Vertex]:[Vertex Group]],0),FALSE)</f>
        <v>125</v>
      </c>
    </row>
    <row r="128" spans="1:3" ht="15">
      <c r="A128" s="80" t="s">
        <v>3214</v>
      </c>
      <c r="B128" s="86" t="s">
        <v>372</v>
      </c>
      <c r="C128" s="80">
        <f>VLOOKUP(GroupVertices[[#This Row],[Vertex]],Vertices[],MATCH("ID",Vertices[[#Headers],[Vertex]:[Vertex Group]],0),FALSE)</f>
        <v>121</v>
      </c>
    </row>
    <row r="129" spans="1:3" ht="15">
      <c r="A129" s="80" t="s">
        <v>3214</v>
      </c>
      <c r="B129" s="86" t="s">
        <v>371</v>
      </c>
      <c r="C129" s="80">
        <f>VLOOKUP(GroupVertices[[#This Row],[Vertex]],Vertices[],MATCH("ID",Vertices[[#Headers],[Vertex]:[Vertex Group]],0),FALSE)</f>
        <v>120</v>
      </c>
    </row>
    <row r="130" spans="1:3" ht="15">
      <c r="A130" s="80" t="s">
        <v>3214</v>
      </c>
      <c r="B130" s="86" t="s">
        <v>287</v>
      </c>
      <c r="C130" s="80">
        <f>VLOOKUP(GroupVertices[[#This Row],[Vertex]],Vertices[],MATCH("ID",Vertices[[#Headers],[Vertex]:[Vertex Group]],0),FALSE)</f>
        <v>124</v>
      </c>
    </row>
    <row r="131" spans="1:3" ht="15">
      <c r="A131" s="80" t="s">
        <v>3214</v>
      </c>
      <c r="B131" s="86" t="s">
        <v>290</v>
      </c>
      <c r="C131" s="80">
        <f>VLOOKUP(GroupVertices[[#This Row],[Vertex]],Vertices[],MATCH("ID",Vertices[[#Headers],[Vertex]:[Vertex Group]],0),FALSE)</f>
        <v>122</v>
      </c>
    </row>
    <row r="132" spans="1:3" ht="15">
      <c r="A132" s="80" t="s">
        <v>3214</v>
      </c>
      <c r="B132" s="86" t="s">
        <v>288</v>
      </c>
      <c r="C132" s="80">
        <f>VLOOKUP(GroupVertices[[#This Row],[Vertex]],Vertices[],MATCH("ID",Vertices[[#Headers],[Vertex]:[Vertex Group]],0),FALSE)</f>
        <v>119</v>
      </c>
    </row>
    <row r="133" spans="1:3" ht="15">
      <c r="A133" s="80" t="s">
        <v>3214</v>
      </c>
      <c r="B133" s="86" t="s">
        <v>285</v>
      </c>
      <c r="C133" s="80">
        <f>VLOOKUP(GroupVertices[[#This Row],[Vertex]],Vertices[],MATCH("ID",Vertices[[#Headers],[Vertex]:[Vertex Group]],0),FALSE)</f>
        <v>118</v>
      </c>
    </row>
    <row r="134" spans="1:3" ht="15">
      <c r="A134" s="80" t="s">
        <v>3215</v>
      </c>
      <c r="B134" s="86" t="s">
        <v>385</v>
      </c>
      <c r="C134" s="80">
        <f>VLOOKUP(GroupVertices[[#This Row],[Vertex]],Vertices[],MATCH("ID",Vertices[[#Headers],[Vertex]:[Vertex Group]],0),FALSE)</f>
        <v>163</v>
      </c>
    </row>
    <row r="135" spans="1:3" ht="15">
      <c r="A135" s="80" t="s">
        <v>3215</v>
      </c>
      <c r="B135" s="86" t="s">
        <v>212</v>
      </c>
      <c r="C135" s="80">
        <f>VLOOKUP(GroupVertices[[#This Row],[Vertex]],Vertices[],MATCH("ID",Vertices[[#Headers],[Vertex]:[Vertex Group]],0),FALSE)</f>
        <v>3</v>
      </c>
    </row>
    <row r="136" spans="1:3" ht="15">
      <c r="A136" s="80" t="s">
        <v>3215</v>
      </c>
      <c r="B136" s="86" t="s">
        <v>262</v>
      </c>
      <c r="C136" s="80">
        <f>VLOOKUP(GroupVertices[[#This Row],[Vertex]],Vertices[],MATCH("ID",Vertices[[#Headers],[Vertex]:[Vertex Group]],0),FALSE)</f>
        <v>90</v>
      </c>
    </row>
    <row r="137" spans="1:3" ht="15">
      <c r="A137" s="80" t="s">
        <v>3215</v>
      </c>
      <c r="B137" s="86" t="s">
        <v>364</v>
      </c>
      <c r="C137" s="80">
        <f>VLOOKUP(GroupVertices[[#This Row],[Vertex]],Vertices[],MATCH("ID",Vertices[[#Headers],[Vertex]:[Vertex Group]],0),FALSE)</f>
        <v>89</v>
      </c>
    </row>
    <row r="138" spans="1:3" ht="15">
      <c r="A138" s="80" t="s">
        <v>3215</v>
      </c>
      <c r="B138" s="86" t="s">
        <v>343</v>
      </c>
      <c r="C138" s="80">
        <f>VLOOKUP(GroupVertices[[#This Row],[Vertex]],Vertices[],MATCH("ID",Vertices[[#Headers],[Vertex]:[Vertex Group]],0),FALSE)</f>
        <v>9</v>
      </c>
    </row>
    <row r="139" spans="1:3" ht="15">
      <c r="A139" s="80" t="s">
        <v>3215</v>
      </c>
      <c r="B139" s="86" t="s">
        <v>342</v>
      </c>
      <c r="C139" s="80">
        <f>VLOOKUP(GroupVertices[[#This Row],[Vertex]],Vertices[],MATCH("ID",Vertices[[#Headers],[Vertex]:[Vertex Group]],0),FALSE)</f>
        <v>8</v>
      </c>
    </row>
    <row r="140" spans="1:3" ht="15">
      <c r="A140" s="80" t="s">
        <v>3215</v>
      </c>
      <c r="B140" s="86" t="s">
        <v>341</v>
      </c>
      <c r="C140" s="80">
        <f>VLOOKUP(GroupVertices[[#This Row],[Vertex]],Vertices[],MATCH("ID",Vertices[[#Headers],[Vertex]:[Vertex Group]],0),FALSE)</f>
        <v>7</v>
      </c>
    </row>
    <row r="141" spans="1:3" ht="15">
      <c r="A141" s="80" t="s">
        <v>3215</v>
      </c>
      <c r="B141" s="86" t="s">
        <v>340</v>
      </c>
      <c r="C141" s="80">
        <f>VLOOKUP(GroupVertices[[#This Row],[Vertex]],Vertices[],MATCH("ID",Vertices[[#Headers],[Vertex]:[Vertex Group]],0),FALSE)</f>
        <v>6</v>
      </c>
    </row>
    <row r="142" spans="1:3" ht="15">
      <c r="A142" s="80" t="s">
        <v>3215</v>
      </c>
      <c r="B142" s="86" t="s">
        <v>339</v>
      </c>
      <c r="C142" s="80">
        <f>VLOOKUP(GroupVertices[[#This Row],[Vertex]],Vertices[],MATCH("ID",Vertices[[#Headers],[Vertex]:[Vertex Group]],0),FALSE)</f>
        <v>5</v>
      </c>
    </row>
    <row r="143" spans="1:3" ht="15">
      <c r="A143" s="80" t="s">
        <v>3215</v>
      </c>
      <c r="B143" s="86" t="s">
        <v>338</v>
      </c>
      <c r="C143" s="80">
        <f>VLOOKUP(GroupVertices[[#This Row],[Vertex]],Vertices[],MATCH("ID",Vertices[[#Headers],[Vertex]:[Vertex Group]],0),FALSE)</f>
        <v>4</v>
      </c>
    </row>
    <row r="144" spans="1:3" ht="15">
      <c r="A144" s="80" t="s">
        <v>3216</v>
      </c>
      <c r="B144" s="86" t="s">
        <v>294</v>
      </c>
      <c r="C144" s="80">
        <f>VLOOKUP(GroupVertices[[#This Row],[Vertex]],Vertices[],MATCH("ID",Vertices[[#Headers],[Vertex]:[Vertex Group]],0),FALSE)</f>
        <v>133</v>
      </c>
    </row>
    <row r="145" spans="1:3" ht="15">
      <c r="A145" s="80" t="s">
        <v>3216</v>
      </c>
      <c r="B145" s="86" t="s">
        <v>380</v>
      </c>
      <c r="C145" s="80">
        <f>VLOOKUP(GroupVertices[[#This Row],[Vertex]],Vertices[],MATCH("ID",Vertices[[#Headers],[Vertex]:[Vertex Group]],0),FALSE)</f>
        <v>140</v>
      </c>
    </row>
    <row r="146" spans="1:3" ht="15">
      <c r="A146" s="80" t="s">
        <v>3216</v>
      </c>
      <c r="B146" s="86" t="s">
        <v>379</v>
      </c>
      <c r="C146" s="80">
        <f>VLOOKUP(GroupVertices[[#This Row],[Vertex]],Vertices[],MATCH("ID",Vertices[[#Headers],[Vertex]:[Vertex Group]],0),FALSE)</f>
        <v>139</v>
      </c>
    </row>
    <row r="147" spans="1:3" ht="15">
      <c r="A147" s="80" t="s">
        <v>3216</v>
      </c>
      <c r="B147" s="86" t="s">
        <v>295</v>
      </c>
      <c r="C147" s="80">
        <f>VLOOKUP(GroupVertices[[#This Row],[Vertex]],Vertices[],MATCH("ID",Vertices[[#Headers],[Vertex]:[Vertex Group]],0),FALSE)</f>
        <v>135</v>
      </c>
    </row>
    <row r="148" spans="1:3" ht="15">
      <c r="A148" s="80" t="s">
        <v>3216</v>
      </c>
      <c r="B148" s="86" t="s">
        <v>296</v>
      </c>
      <c r="C148" s="80">
        <f>VLOOKUP(GroupVertices[[#This Row],[Vertex]],Vertices[],MATCH("ID",Vertices[[#Headers],[Vertex]:[Vertex Group]],0),FALSE)</f>
        <v>138</v>
      </c>
    </row>
    <row r="149" spans="1:3" ht="15">
      <c r="A149" s="80" t="s">
        <v>3216</v>
      </c>
      <c r="B149" s="86" t="s">
        <v>378</v>
      </c>
      <c r="C149" s="80">
        <f>VLOOKUP(GroupVertices[[#This Row],[Vertex]],Vertices[],MATCH("ID",Vertices[[#Headers],[Vertex]:[Vertex Group]],0),FALSE)</f>
        <v>137</v>
      </c>
    </row>
    <row r="150" spans="1:3" ht="15">
      <c r="A150" s="80" t="s">
        <v>3216</v>
      </c>
      <c r="B150" s="86" t="s">
        <v>377</v>
      </c>
      <c r="C150" s="80">
        <f>VLOOKUP(GroupVertices[[#This Row],[Vertex]],Vertices[],MATCH("ID",Vertices[[#Headers],[Vertex]:[Vertex Group]],0),FALSE)</f>
        <v>136</v>
      </c>
    </row>
    <row r="151" spans="1:3" ht="15">
      <c r="A151" s="80" t="s">
        <v>3216</v>
      </c>
      <c r="B151" s="86" t="s">
        <v>376</v>
      </c>
      <c r="C151" s="80">
        <f>VLOOKUP(GroupVertices[[#This Row],[Vertex]],Vertices[],MATCH("ID",Vertices[[#Headers],[Vertex]:[Vertex Group]],0),FALSE)</f>
        <v>134</v>
      </c>
    </row>
    <row r="152" spans="1:3" ht="15">
      <c r="A152" s="80" t="s">
        <v>3217</v>
      </c>
      <c r="B152" s="86" t="s">
        <v>391</v>
      </c>
      <c r="C152" s="80">
        <f>VLOOKUP(GroupVertices[[#This Row],[Vertex]],Vertices[],MATCH("ID",Vertices[[#Headers],[Vertex]:[Vertex Group]],0),FALSE)</f>
        <v>181</v>
      </c>
    </row>
    <row r="153" spans="1:3" ht="15">
      <c r="A153" s="80" t="s">
        <v>3217</v>
      </c>
      <c r="B153" s="86" t="s">
        <v>301</v>
      </c>
      <c r="C153" s="80">
        <f>VLOOKUP(GroupVertices[[#This Row],[Vertex]],Vertices[],MATCH("ID",Vertices[[#Headers],[Vertex]:[Vertex Group]],0),FALSE)</f>
        <v>146</v>
      </c>
    </row>
    <row r="154" spans="1:3" ht="15">
      <c r="A154" s="80" t="s">
        <v>3217</v>
      </c>
      <c r="B154" s="86" t="s">
        <v>334</v>
      </c>
      <c r="C154" s="80">
        <f>VLOOKUP(GroupVertices[[#This Row],[Vertex]],Vertices[],MATCH("ID",Vertices[[#Headers],[Vertex]:[Vertex Group]],0),FALSE)</f>
        <v>179</v>
      </c>
    </row>
    <row r="155" spans="1:3" ht="15">
      <c r="A155" s="80" t="s">
        <v>3217</v>
      </c>
      <c r="B155" s="86" t="s">
        <v>333</v>
      </c>
      <c r="C155" s="80">
        <f>VLOOKUP(GroupVertices[[#This Row],[Vertex]],Vertices[],MATCH("ID",Vertices[[#Headers],[Vertex]:[Vertex Group]],0),FALSE)</f>
        <v>177</v>
      </c>
    </row>
    <row r="156" spans="1:3" ht="15">
      <c r="A156" s="80" t="s">
        <v>3217</v>
      </c>
      <c r="B156" s="86" t="s">
        <v>390</v>
      </c>
      <c r="C156" s="80">
        <f>VLOOKUP(GroupVertices[[#This Row],[Vertex]],Vertices[],MATCH("ID",Vertices[[#Headers],[Vertex]:[Vertex Group]],0),FALSE)</f>
        <v>180</v>
      </c>
    </row>
    <row r="157" spans="1:3" ht="15">
      <c r="A157" s="80" t="s">
        <v>3217</v>
      </c>
      <c r="B157" s="86" t="s">
        <v>389</v>
      </c>
      <c r="C157" s="80">
        <f>VLOOKUP(GroupVertices[[#This Row],[Vertex]],Vertices[],MATCH("ID",Vertices[[#Headers],[Vertex]:[Vertex Group]],0),FALSE)</f>
        <v>178</v>
      </c>
    </row>
    <row r="158" spans="1:3" ht="15">
      <c r="A158" s="80" t="s">
        <v>3217</v>
      </c>
      <c r="B158" s="86" t="s">
        <v>382</v>
      </c>
      <c r="C158" s="80">
        <f>VLOOKUP(GroupVertices[[#This Row],[Vertex]],Vertices[],MATCH("ID",Vertices[[#Headers],[Vertex]:[Vertex Group]],0),FALSE)</f>
        <v>147</v>
      </c>
    </row>
    <row r="159" spans="1:3" ht="15">
      <c r="A159" s="80" t="s">
        <v>3218</v>
      </c>
      <c r="B159" s="86" t="s">
        <v>283</v>
      </c>
      <c r="C159" s="80">
        <f>VLOOKUP(GroupVertices[[#This Row],[Vertex]],Vertices[],MATCH("ID",Vertices[[#Headers],[Vertex]:[Vertex Group]],0),FALSE)</f>
        <v>110</v>
      </c>
    </row>
    <row r="160" spans="1:3" ht="15">
      <c r="A160" s="80" t="s">
        <v>3218</v>
      </c>
      <c r="B160" s="86" t="s">
        <v>370</v>
      </c>
      <c r="C160" s="80">
        <f>VLOOKUP(GroupVertices[[#This Row],[Vertex]],Vertices[],MATCH("ID",Vertices[[#Headers],[Vertex]:[Vertex Group]],0),FALSE)</f>
        <v>115</v>
      </c>
    </row>
    <row r="161" spans="1:3" ht="15">
      <c r="A161" s="80" t="s">
        <v>3218</v>
      </c>
      <c r="B161" s="86" t="s">
        <v>369</v>
      </c>
      <c r="C161" s="80">
        <f>VLOOKUP(GroupVertices[[#This Row],[Vertex]],Vertices[],MATCH("ID",Vertices[[#Headers],[Vertex]:[Vertex Group]],0),FALSE)</f>
        <v>114</v>
      </c>
    </row>
    <row r="162" spans="1:3" ht="15">
      <c r="A162" s="80" t="s">
        <v>3218</v>
      </c>
      <c r="B162" s="86" t="s">
        <v>368</v>
      </c>
      <c r="C162" s="80">
        <f>VLOOKUP(GroupVertices[[#This Row],[Vertex]],Vertices[],MATCH("ID",Vertices[[#Headers],[Vertex]:[Vertex Group]],0),FALSE)</f>
        <v>113</v>
      </c>
    </row>
    <row r="163" spans="1:3" ht="15">
      <c r="A163" s="80" t="s">
        <v>3218</v>
      </c>
      <c r="B163" s="86" t="s">
        <v>367</v>
      </c>
      <c r="C163" s="80">
        <f>VLOOKUP(GroupVertices[[#This Row],[Vertex]],Vertices[],MATCH("ID",Vertices[[#Headers],[Vertex]:[Vertex Group]],0),FALSE)</f>
        <v>112</v>
      </c>
    </row>
    <row r="164" spans="1:3" ht="15">
      <c r="A164" s="80" t="s">
        <v>3218</v>
      </c>
      <c r="B164" s="86" t="s">
        <v>366</v>
      </c>
      <c r="C164" s="80">
        <f>VLOOKUP(GroupVertices[[#This Row],[Vertex]],Vertices[],MATCH("ID",Vertices[[#Headers],[Vertex]:[Vertex Group]],0),FALSE)</f>
        <v>111</v>
      </c>
    </row>
    <row r="165" spans="1:3" ht="15">
      <c r="A165" s="80" t="s">
        <v>3219</v>
      </c>
      <c r="B165" s="86" t="s">
        <v>386</v>
      </c>
      <c r="C165" s="80">
        <f>VLOOKUP(GroupVertices[[#This Row],[Vertex]],Vertices[],MATCH("ID",Vertices[[#Headers],[Vertex]:[Vertex Group]],0),FALSE)</f>
        <v>171</v>
      </c>
    </row>
    <row r="166" spans="1:3" ht="15">
      <c r="A166" s="80" t="s">
        <v>3219</v>
      </c>
      <c r="B166" s="86" t="s">
        <v>215</v>
      </c>
      <c r="C166" s="80">
        <f>VLOOKUP(GroupVertices[[#This Row],[Vertex]],Vertices[],MATCH("ID",Vertices[[#Headers],[Vertex]:[Vertex Group]],0),FALSE)</f>
        <v>14</v>
      </c>
    </row>
    <row r="167" spans="1:3" ht="15">
      <c r="A167" s="80" t="s">
        <v>3219</v>
      </c>
      <c r="B167" s="86" t="s">
        <v>327</v>
      </c>
      <c r="C167" s="80">
        <f>VLOOKUP(GroupVertices[[#This Row],[Vertex]],Vertices[],MATCH("ID",Vertices[[#Headers],[Vertex]:[Vertex Group]],0),FALSE)</f>
        <v>170</v>
      </c>
    </row>
    <row r="168" spans="1:3" ht="15">
      <c r="A168" s="80" t="s">
        <v>3219</v>
      </c>
      <c r="B168" s="86" t="s">
        <v>346</v>
      </c>
      <c r="C168" s="80">
        <f>VLOOKUP(GroupVertices[[#This Row],[Vertex]],Vertices[],MATCH("ID",Vertices[[#Headers],[Vertex]:[Vertex Group]],0),FALSE)</f>
        <v>15</v>
      </c>
    </row>
    <row r="169" spans="1:3" ht="15">
      <c r="A169" s="80" t="s">
        <v>3220</v>
      </c>
      <c r="B169" s="86" t="s">
        <v>274</v>
      </c>
      <c r="C169" s="80">
        <f>VLOOKUP(GroupVertices[[#This Row],[Vertex]],Vertices[],MATCH("ID",Vertices[[#Headers],[Vertex]:[Vertex Group]],0),FALSE)</f>
        <v>104</v>
      </c>
    </row>
    <row r="170" spans="1:3" ht="15">
      <c r="A170" s="80" t="s">
        <v>3220</v>
      </c>
      <c r="B170" s="86" t="s">
        <v>321</v>
      </c>
      <c r="C170" s="80">
        <f>VLOOKUP(GroupVertices[[#This Row],[Vertex]],Vertices[],MATCH("ID",Vertices[[#Headers],[Vertex]:[Vertex Group]],0),FALSE)</f>
        <v>99</v>
      </c>
    </row>
    <row r="171" spans="1:3" ht="15">
      <c r="A171" s="80" t="s">
        <v>3220</v>
      </c>
      <c r="B171" s="86" t="s">
        <v>270</v>
      </c>
      <c r="C171" s="80">
        <f>VLOOKUP(GroupVertices[[#This Row],[Vertex]],Vertices[],MATCH("ID",Vertices[[#Headers],[Vertex]:[Vertex Group]],0),FALSE)</f>
        <v>100</v>
      </c>
    </row>
    <row r="172" spans="1:3" ht="15">
      <c r="A172" s="80" t="s">
        <v>3220</v>
      </c>
      <c r="B172" s="86" t="s">
        <v>269</v>
      </c>
      <c r="C172" s="80">
        <f>VLOOKUP(GroupVertices[[#This Row],[Vertex]],Vertices[],MATCH("ID",Vertices[[#Headers],[Vertex]:[Vertex Group]],0),FALSE)</f>
        <v>98</v>
      </c>
    </row>
    <row r="173" spans="1:3" ht="15">
      <c r="A173" s="80" t="s">
        <v>3221</v>
      </c>
      <c r="B173" s="86" t="s">
        <v>250</v>
      </c>
      <c r="C173" s="80">
        <f>VLOOKUP(GroupVertices[[#This Row],[Vertex]],Vertices[],MATCH("ID",Vertices[[#Headers],[Vertex]:[Vertex Group]],0),FALSE)</f>
        <v>71</v>
      </c>
    </row>
    <row r="174" spans="1:3" ht="15">
      <c r="A174" s="80" t="s">
        <v>3221</v>
      </c>
      <c r="B174" s="86" t="s">
        <v>249</v>
      </c>
      <c r="C174" s="80">
        <f>VLOOKUP(GroupVertices[[#This Row],[Vertex]],Vertices[],MATCH("ID",Vertices[[#Headers],[Vertex]:[Vertex Group]],0),FALSE)</f>
        <v>69</v>
      </c>
    </row>
    <row r="175" spans="1:3" ht="15">
      <c r="A175" s="80" t="s">
        <v>3221</v>
      </c>
      <c r="B175" s="86" t="s">
        <v>357</v>
      </c>
      <c r="C175" s="80">
        <f>VLOOKUP(GroupVertices[[#This Row],[Vertex]],Vertices[],MATCH("ID",Vertices[[#Headers],[Vertex]:[Vertex Group]],0),FALSE)</f>
        <v>70</v>
      </c>
    </row>
    <row r="176" spans="1:3" ht="15">
      <c r="A176" s="80" t="s">
        <v>3222</v>
      </c>
      <c r="B176" s="86" t="s">
        <v>229</v>
      </c>
      <c r="C176" s="80">
        <f>VLOOKUP(GroupVertices[[#This Row],[Vertex]],Vertices[],MATCH("ID",Vertices[[#Headers],[Vertex]:[Vertex Group]],0),FALSE)</f>
        <v>43</v>
      </c>
    </row>
    <row r="177" spans="1:3" ht="15">
      <c r="A177" s="80" t="s">
        <v>3222</v>
      </c>
      <c r="B177" s="86" t="s">
        <v>353</v>
      </c>
      <c r="C177" s="80">
        <f>VLOOKUP(GroupVertices[[#This Row],[Vertex]],Vertices[],MATCH("ID",Vertices[[#Headers],[Vertex]:[Vertex Group]],0),FALSE)</f>
        <v>45</v>
      </c>
    </row>
    <row r="178" spans="1:3" ht="15">
      <c r="A178" s="80" t="s">
        <v>3222</v>
      </c>
      <c r="B178" s="86" t="s">
        <v>352</v>
      </c>
      <c r="C178" s="80">
        <f>VLOOKUP(GroupVertices[[#This Row],[Vertex]],Vertices[],MATCH("ID",Vertices[[#Headers],[Vertex]:[Vertex Group]],0),FALSE)</f>
        <v>44</v>
      </c>
    </row>
    <row r="179" spans="1:3" ht="15">
      <c r="A179" s="80" t="s">
        <v>3223</v>
      </c>
      <c r="B179" s="86" t="s">
        <v>272</v>
      </c>
      <c r="C179" s="80">
        <f>VLOOKUP(GroupVertices[[#This Row],[Vertex]],Vertices[],MATCH("ID",Vertices[[#Headers],[Vertex]:[Vertex Group]],0),FALSE)</f>
        <v>102</v>
      </c>
    </row>
    <row r="180" spans="1:3" ht="15">
      <c r="A180" s="80" t="s">
        <v>3223</v>
      </c>
      <c r="B180" s="86" t="s">
        <v>1936</v>
      </c>
      <c r="C180" s="80">
        <f>VLOOKUP(GroupVertices[[#This Row],[Vertex]],Vertices[],MATCH("ID",Vertices[[#Headers],[Vertex]:[Vertex Group]],0),FALSE)</f>
        <v>185</v>
      </c>
    </row>
    <row r="181" spans="1:3" ht="15">
      <c r="A181" s="80" t="s">
        <v>3223</v>
      </c>
      <c r="B181" s="86" t="s">
        <v>1937</v>
      </c>
      <c r="C181" s="80">
        <f>VLOOKUP(GroupVertices[[#This Row],[Vertex]],Vertices[],MATCH("ID",Vertices[[#Headers],[Vertex]:[Vertex Group]],0),FALSE)</f>
        <v>186</v>
      </c>
    </row>
    <row r="182" spans="1:3" ht="15">
      <c r="A182" s="80" t="s">
        <v>3224</v>
      </c>
      <c r="B182" s="86" t="s">
        <v>298</v>
      </c>
      <c r="C182" s="80">
        <f>VLOOKUP(GroupVertices[[#This Row],[Vertex]],Vertices[],MATCH("ID",Vertices[[#Headers],[Vertex]:[Vertex Group]],0),FALSE)</f>
        <v>142</v>
      </c>
    </row>
    <row r="183" spans="1:3" ht="15">
      <c r="A183" s="80" t="s">
        <v>3224</v>
      </c>
      <c r="B183" s="86" t="s">
        <v>381</v>
      </c>
      <c r="C183" s="80">
        <f>VLOOKUP(GroupVertices[[#This Row],[Vertex]],Vertices[],MATCH("ID",Vertices[[#Headers],[Vertex]:[Vertex Group]],0),FALSE)</f>
        <v>143</v>
      </c>
    </row>
    <row r="184" spans="1:3" ht="15">
      <c r="A184" s="80" t="s">
        <v>3225</v>
      </c>
      <c r="B184" s="86" t="s">
        <v>246</v>
      </c>
      <c r="C184" s="80">
        <f>VLOOKUP(GroupVertices[[#This Row],[Vertex]],Vertices[],MATCH("ID",Vertices[[#Headers],[Vertex]:[Vertex Group]],0),FALSE)</f>
        <v>64</v>
      </c>
    </row>
    <row r="185" spans="1:3" ht="15">
      <c r="A185" s="80" t="s">
        <v>3225</v>
      </c>
      <c r="B185" s="86" t="s">
        <v>356</v>
      </c>
      <c r="C185" s="80">
        <f>VLOOKUP(GroupVertices[[#This Row],[Vertex]],Vertices[],MATCH("ID",Vertices[[#Headers],[Vertex]:[Vertex Group]],0),FALSE)</f>
        <v>65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c r="B2" s="34"/>
      <c r="D2" s="31">
        <f>MIN(Vertices[Degree])</f>
        <v>0</v>
      </c>
      <c r="E2" s="3">
        <f>COUNTIF(Vertices[Degree],"&gt;= "&amp;D2)-COUNTIF(Vertices[Degree],"&gt;="&amp;D3)</f>
        <v>0</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0</v>
      </c>
      <c r="L2" s="37">
        <f>MIN(Vertices[Closeness Centrality])</f>
        <v>0</v>
      </c>
      <c r="M2" s="38">
        <f>COUNTIF(Vertices[Closeness Centrality],"&gt;= "&amp;L2)-COUNTIF(Vertices[Closeness Centrality],"&gt;="&amp;L3)</f>
        <v>0</v>
      </c>
      <c r="N2" s="37">
        <f>MIN(Vertices[Eigenvector Centrality])</f>
        <v>0</v>
      </c>
      <c r="O2" s="38">
        <f>COUNTIF(Vertices[Eigenvector Centrality],"&gt;= "&amp;N2)-COUNTIF(Vertices[Eigenvector Centrality],"&gt;="&amp;N3)</f>
        <v>0</v>
      </c>
      <c r="P2" s="37">
        <f>MIN(Vertices[PageRank])</f>
        <v>0</v>
      </c>
      <c r="Q2" s="38">
        <f>COUNTIF(Vertices[PageRank],"&gt;= "&amp;P2)-COUNTIF(Vertices[PageRank],"&gt;="&amp;P3)</f>
        <v>0</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34"/>
      <c r="B3" s="34"/>
      <c r="D3" s="32">
        <f aca="true" t="shared" si="1" ref="D3:D26">D2+($D$57-$D$2)/BinDivisor</f>
        <v>0</v>
      </c>
      <c r="E3" s="3">
        <f>COUNTIF(Vertices[Degree],"&gt;= "&amp;D3)-COUNTIF(Vertices[Degree],"&gt;="&amp;D4)</f>
        <v>0</v>
      </c>
      <c r="F3" s="39">
        <f aca="true" t="shared" si="2" ref="F3:F26">F2+($F$57-$F$2)/BinDivisor</f>
        <v>0</v>
      </c>
      <c r="G3" s="40">
        <f>COUNTIF(Vertices[In-Degree],"&gt;= "&amp;F3)-COUNTIF(Vertices[In-Degree],"&gt;="&amp;F4)</f>
        <v>0</v>
      </c>
      <c r="H3" s="39">
        <f aca="true" t="shared" si="3" ref="H3:H26">H2+($H$57-$H$2)/BinDivisor</f>
        <v>0</v>
      </c>
      <c r="I3" s="40">
        <f>COUNTIF(Vertices[Out-Degree],"&gt;= "&amp;H3)-COUNTIF(Vertices[Out-Degree],"&gt;="&amp;H4)</f>
        <v>0</v>
      </c>
      <c r="J3" s="39">
        <f aca="true" t="shared" si="4" ref="J3:J26">J2+($J$57-$J$2)/BinDivisor</f>
        <v>0</v>
      </c>
      <c r="K3" s="40">
        <f>COUNTIF(Vertices[Betweenness Centrality],"&gt;= "&amp;J3)-COUNTIF(Vertices[Betweenness Centrality],"&gt;="&amp;J4)</f>
        <v>0</v>
      </c>
      <c r="L3" s="39">
        <f aca="true" t="shared" si="5" ref="L3:L26">L2+($L$57-$L$2)/BinDivisor</f>
        <v>0</v>
      </c>
      <c r="M3" s="40">
        <f>COUNTIF(Vertices[Closeness Centrality],"&gt;= "&amp;L3)-COUNTIF(Vertices[Closeness Centrality],"&gt;="&amp;L4)</f>
        <v>0</v>
      </c>
      <c r="N3" s="39">
        <f aca="true" t="shared" si="6" ref="N3:N26">N2+($N$57-$N$2)/BinDivisor</f>
        <v>0</v>
      </c>
      <c r="O3" s="40">
        <f>COUNTIF(Vertices[Eigenvector Centrality],"&gt;= "&amp;N3)-COUNTIF(Vertices[Eigenvector Centrality],"&gt;="&amp;N4)</f>
        <v>0</v>
      </c>
      <c r="P3" s="39">
        <f aca="true" t="shared" si="7" ref="P3:P26">P2+($P$57-$P$2)/BinDivisor</f>
        <v>0</v>
      </c>
      <c r="Q3" s="40">
        <f>COUNTIF(Vertices[PageRank],"&gt;= "&amp;P3)-COUNTIF(Vertices[PageRank],"&gt;="&amp;P4)</f>
        <v>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c r="B4" s="34"/>
      <c r="D4" s="32">
        <f t="shared" si="1"/>
        <v>0</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0</v>
      </c>
      <c r="K4" s="38">
        <f>COUNTIF(Vertices[Betweenness Centrality],"&gt;= "&amp;J4)-COUNTIF(Vertices[Betweenness Centrality],"&gt;="&amp;J5)</f>
        <v>0</v>
      </c>
      <c r="L4" s="37">
        <f t="shared" si="5"/>
        <v>0</v>
      </c>
      <c r="M4" s="38">
        <f>COUNTIF(Vertices[Closeness Centrality],"&gt;= "&amp;L4)-COUNTIF(Vertices[Closeness Centrality],"&gt;="&amp;L5)</f>
        <v>0</v>
      </c>
      <c r="N4" s="37">
        <f t="shared" si="6"/>
        <v>0</v>
      </c>
      <c r="O4" s="38">
        <f>COUNTIF(Vertices[Eigenvector Centrality],"&gt;= "&amp;N4)-COUNTIF(Vertices[Eigenvector Centrality],"&gt;="&amp;N5)</f>
        <v>0</v>
      </c>
      <c r="P4" s="37">
        <f t="shared" si="7"/>
        <v>0</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34"/>
      <c r="B5" s="34"/>
      <c r="D5" s="32">
        <f t="shared" si="1"/>
        <v>0</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0</v>
      </c>
      <c r="K5" s="40">
        <f>COUNTIF(Vertices[Betweenness Centrality],"&gt;= "&amp;J5)-COUNTIF(Vertices[Betweenness Centrality],"&gt;="&amp;J6)</f>
        <v>0</v>
      </c>
      <c r="L5" s="39">
        <f t="shared" si="5"/>
        <v>0</v>
      </c>
      <c r="M5" s="40">
        <f>COUNTIF(Vertices[Closeness Centrality],"&gt;= "&amp;L5)-COUNTIF(Vertices[Closeness Centrality],"&gt;="&amp;L6)</f>
        <v>0</v>
      </c>
      <c r="N5" s="39">
        <f t="shared" si="6"/>
        <v>0</v>
      </c>
      <c r="O5" s="40">
        <f>COUNTIF(Vertices[Eigenvector Centrality],"&gt;= "&amp;N5)-COUNTIF(Vertices[Eigenvector Centrality],"&gt;="&amp;N6)</f>
        <v>0</v>
      </c>
      <c r="P5" s="39">
        <f t="shared" si="7"/>
        <v>0</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c r="B6" s="34"/>
      <c r="D6" s="32">
        <f t="shared" si="1"/>
        <v>0</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0</v>
      </c>
      <c r="K6" s="38">
        <f>COUNTIF(Vertices[Betweenness Centrality],"&gt;= "&amp;J6)-COUNTIF(Vertices[Betweenness Centrality],"&gt;="&amp;J7)</f>
        <v>0</v>
      </c>
      <c r="L6" s="37">
        <f t="shared" si="5"/>
        <v>0</v>
      </c>
      <c r="M6" s="38">
        <f>COUNTIF(Vertices[Closeness Centrality],"&gt;= "&amp;L6)-COUNTIF(Vertices[Closeness Centrality],"&gt;="&amp;L7)</f>
        <v>0</v>
      </c>
      <c r="N6" s="37">
        <f t="shared" si="6"/>
        <v>0</v>
      </c>
      <c r="O6" s="38">
        <f>COUNTIF(Vertices[Eigenvector Centrality],"&gt;= "&amp;N6)-COUNTIF(Vertices[Eigenvector Centrality],"&gt;="&amp;N7)</f>
        <v>0</v>
      </c>
      <c r="P6" s="37">
        <f t="shared" si="7"/>
        <v>0</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c r="B7" s="34"/>
      <c r="D7" s="32">
        <f t="shared" si="1"/>
        <v>0</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0</v>
      </c>
      <c r="K7" s="40">
        <f>COUNTIF(Vertices[Betweenness Centrality],"&gt;= "&amp;J7)-COUNTIF(Vertices[Betweenness Centrality],"&gt;="&amp;J8)</f>
        <v>0</v>
      </c>
      <c r="L7" s="39">
        <f t="shared" si="5"/>
        <v>0</v>
      </c>
      <c r="M7" s="40">
        <f>COUNTIF(Vertices[Closeness Centrality],"&gt;= "&amp;L7)-COUNTIF(Vertices[Closeness Centrality],"&gt;="&amp;L8)</f>
        <v>0</v>
      </c>
      <c r="N7" s="39">
        <f t="shared" si="6"/>
        <v>0</v>
      </c>
      <c r="O7" s="40">
        <f>COUNTIF(Vertices[Eigenvector Centrality],"&gt;= "&amp;N7)-COUNTIF(Vertices[Eigenvector Centrality],"&gt;="&amp;N8)</f>
        <v>0</v>
      </c>
      <c r="P7" s="39">
        <f t="shared" si="7"/>
        <v>0</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c r="B8" s="34"/>
      <c r="D8" s="32">
        <f t="shared" si="1"/>
        <v>0</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0</v>
      </c>
      <c r="K8" s="38">
        <f>COUNTIF(Vertices[Betweenness Centrality],"&gt;= "&amp;J8)-COUNTIF(Vertices[Betweenness Centrality],"&gt;="&amp;J9)</f>
        <v>0</v>
      </c>
      <c r="L8" s="37">
        <f t="shared" si="5"/>
        <v>0</v>
      </c>
      <c r="M8" s="38">
        <f>COUNTIF(Vertices[Closeness Centrality],"&gt;= "&amp;L8)-COUNTIF(Vertices[Closeness Centrality],"&gt;="&amp;L9)</f>
        <v>0</v>
      </c>
      <c r="N8" s="37">
        <f t="shared" si="6"/>
        <v>0</v>
      </c>
      <c r="O8" s="38">
        <f>COUNTIF(Vertices[Eigenvector Centrality],"&gt;= "&amp;N8)-COUNTIF(Vertices[Eigenvector Centrality],"&gt;="&amp;N9)</f>
        <v>0</v>
      </c>
      <c r="P8" s="37">
        <f t="shared" si="7"/>
        <v>0</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34"/>
      <c r="B9" s="34"/>
      <c r="D9" s="32">
        <f t="shared" si="1"/>
        <v>0</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0</v>
      </c>
      <c r="K9" s="40">
        <f>COUNTIF(Vertices[Betweenness Centrality],"&gt;= "&amp;J9)-COUNTIF(Vertices[Betweenness Centrality],"&gt;="&amp;J10)</f>
        <v>0</v>
      </c>
      <c r="L9" s="39">
        <f t="shared" si="5"/>
        <v>0</v>
      </c>
      <c r="M9" s="40">
        <f>COUNTIF(Vertices[Closeness Centrality],"&gt;= "&amp;L9)-COUNTIF(Vertices[Closeness Centrality],"&gt;="&amp;L10)</f>
        <v>0</v>
      </c>
      <c r="N9" s="39">
        <f t="shared" si="6"/>
        <v>0</v>
      </c>
      <c r="O9" s="40">
        <f>COUNTIF(Vertices[Eigenvector Centrality],"&gt;= "&amp;N9)-COUNTIF(Vertices[Eigenvector Centrality],"&gt;="&amp;N10)</f>
        <v>0</v>
      </c>
      <c r="P9" s="39">
        <f t="shared" si="7"/>
        <v>0</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c r="B10" s="34"/>
      <c r="D10" s="32">
        <f t="shared" si="1"/>
        <v>0</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0</v>
      </c>
      <c r="K10" s="38">
        <f>COUNTIF(Vertices[Betweenness Centrality],"&gt;= "&amp;J10)-COUNTIF(Vertices[Betweenness Centrality],"&gt;="&amp;J11)</f>
        <v>0</v>
      </c>
      <c r="L10" s="37">
        <f t="shared" si="5"/>
        <v>0</v>
      </c>
      <c r="M10" s="38">
        <f>COUNTIF(Vertices[Closeness Centrality],"&gt;= "&amp;L10)-COUNTIF(Vertices[Closeness Centrality],"&gt;="&amp;L11)</f>
        <v>0</v>
      </c>
      <c r="N10" s="37">
        <f t="shared" si="6"/>
        <v>0</v>
      </c>
      <c r="O10" s="38">
        <f>COUNTIF(Vertices[Eigenvector Centrality],"&gt;= "&amp;N10)-COUNTIF(Vertices[Eigenvector Centrality],"&gt;="&amp;N11)</f>
        <v>0</v>
      </c>
      <c r="P10" s="37">
        <f t="shared" si="7"/>
        <v>0</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34"/>
      <c r="B11" s="34"/>
      <c r="D11" s="32">
        <f t="shared" si="1"/>
        <v>0</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0</v>
      </c>
      <c r="K11" s="40">
        <f>COUNTIF(Vertices[Betweenness Centrality],"&gt;= "&amp;J11)-COUNTIF(Vertices[Betweenness Centrality],"&gt;="&amp;J12)</f>
        <v>0</v>
      </c>
      <c r="L11" s="39">
        <f t="shared" si="5"/>
        <v>0</v>
      </c>
      <c r="M11" s="40">
        <f>COUNTIF(Vertices[Closeness Centrality],"&gt;= "&amp;L11)-COUNTIF(Vertices[Closeness Centrality],"&gt;="&amp;L12)</f>
        <v>0</v>
      </c>
      <c r="N11" s="39">
        <f t="shared" si="6"/>
        <v>0</v>
      </c>
      <c r="O11" s="40">
        <f>COUNTIF(Vertices[Eigenvector Centrality],"&gt;= "&amp;N11)-COUNTIF(Vertices[Eigenvector Centrality],"&gt;="&amp;N12)</f>
        <v>0</v>
      </c>
      <c r="P11" s="39">
        <f t="shared" si="7"/>
        <v>0</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c r="B12" s="34"/>
      <c r="D12" s="32">
        <f t="shared" si="1"/>
        <v>0</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0</v>
      </c>
      <c r="K12" s="38">
        <f>COUNTIF(Vertices[Betweenness Centrality],"&gt;= "&amp;J12)-COUNTIF(Vertices[Betweenness Centrality],"&gt;="&amp;J13)</f>
        <v>0</v>
      </c>
      <c r="L12" s="37">
        <f t="shared" si="5"/>
        <v>0</v>
      </c>
      <c r="M12" s="38">
        <f>COUNTIF(Vertices[Closeness Centrality],"&gt;= "&amp;L12)-COUNTIF(Vertices[Closeness Centrality],"&gt;="&amp;L13)</f>
        <v>0</v>
      </c>
      <c r="N12" s="37">
        <f t="shared" si="6"/>
        <v>0</v>
      </c>
      <c r="O12" s="38">
        <f>COUNTIF(Vertices[Eigenvector Centrality],"&gt;= "&amp;N12)-COUNTIF(Vertices[Eigenvector Centrality],"&gt;="&amp;N13)</f>
        <v>0</v>
      </c>
      <c r="P12" s="37">
        <f t="shared" si="7"/>
        <v>0</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c r="B13" s="34"/>
      <c r="D13" s="32">
        <f t="shared" si="1"/>
        <v>0</v>
      </c>
      <c r="E13" s="3">
        <f>COUNTIF(Vertices[Degree],"&gt;= "&amp;D13)-COUNTIF(Vertices[Degree],"&gt;="&amp;D14)</f>
        <v>0</v>
      </c>
      <c r="F13" s="39">
        <f t="shared" si="2"/>
        <v>0</v>
      </c>
      <c r="G13" s="40">
        <f>COUNTIF(Vertices[In-Degree],"&gt;= "&amp;F13)-COUNTIF(Vertices[In-Degree],"&gt;="&amp;F14)</f>
        <v>0</v>
      </c>
      <c r="H13" s="39">
        <f t="shared" si="3"/>
        <v>0</v>
      </c>
      <c r="I13" s="40">
        <f>COUNTIF(Vertices[Out-Degree],"&gt;= "&amp;H13)-COUNTIF(Vertices[Out-Degree],"&gt;="&amp;H14)</f>
        <v>0</v>
      </c>
      <c r="J13" s="39">
        <f t="shared" si="4"/>
        <v>0</v>
      </c>
      <c r="K13" s="40">
        <f>COUNTIF(Vertices[Betweenness Centrality],"&gt;= "&amp;J13)-COUNTIF(Vertices[Betweenness Centrality],"&gt;="&amp;J14)</f>
        <v>0</v>
      </c>
      <c r="L13" s="39">
        <f t="shared" si="5"/>
        <v>0</v>
      </c>
      <c r="M13" s="40">
        <f>COUNTIF(Vertices[Closeness Centrality],"&gt;= "&amp;L13)-COUNTIF(Vertices[Closeness Centrality],"&gt;="&amp;L14)</f>
        <v>0</v>
      </c>
      <c r="N13" s="39">
        <f t="shared" si="6"/>
        <v>0</v>
      </c>
      <c r="O13" s="40">
        <f>COUNTIF(Vertices[Eigenvector Centrality],"&gt;= "&amp;N13)-COUNTIF(Vertices[Eigenvector Centrality],"&gt;="&amp;N14)</f>
        <v>0</v>
      </c>
      <c r="P13" s="39">
        <f t="shared" si="7"/>
        <v>0</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34"/>
      <c r="B14" s="34"/>
      <c r="D14" s="32">
        <f t="shared" si="1"/>
        <v>0</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0</v>
      </c>
      <c r="K14" s="38">
        <f>COUNTIF(Vertices[Betweenness Centrality],"&gt;= "&amp;J14)-COUNTIF(Vertices[Betweenness Centrality],"&gt;="&amp;J15)</f>
        <v>0</v>
      </c>
      <c r="L14" s="37">
        <f t="shared" si="5"/>
        <v>0</v>
      </c>
      <c r="M14" s="38">
        <f>COUNTIF(Vertices[Closeness Centrality],"&gt;= "&amp;L14)-COUNTIF(Vertices[Closeness Centrality],"&gt;="&amp;L15)</f>
        <v>0</v>
      </c>
      <c r="N14" s="37">
        <f t="shared" si="6"/>
        <v>0</v>
      </c>
      <c r="O14" s="38">
        <f>COUNTIF(Vertices[Eigenvector Centrality],"&gt;= "&amp;N14)-COUNTIF(Vertices[Eigenvector Centrality],"&gt;="&amp;N15)</f>
        <v>0</v>
      </c>
      <c r="P14" s="37">
        <f t="shared" si="7"/>
        <v>0</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c r="B15" s="34"/>
      <c r="D15" s="32">
        <f t="shared" si="1"/>
        <v>0</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0</v>
      </c>
      <c r="K15" s="40">
        <f>COUNTIF(Vertices[Betweenness Centrality],"&gt;= "&amp;J15)-COUNTIF(Vertices[Betweenness Centrality],"&gt;="&amp;J16)</f>
        <v>0</v>
      </c>
      <c r="L15" s="39">
        <f t="shared" si="5"/>
        <v>0</v>
      </c>
      <c r="M15" s="40">
        <f>COUNTIF(Vertices[Closeness Centrality],"&gt;= "&amp;L15)-COUNTIF(Vertices[Closeness Centrality],"&gt;="&amp;L16)</f>
        <v>0</v>
      </c>
      <c r="N15" s="39">
        <f t="shared" si="6"/>
        <v>0</v>
      </c>
      <c r="O15" s="40">
        <f>COUNTIF(Vertices[Eigenvector Centrality],"&gt;= "&amp;N15)-COUNTIF(Vertices[Eigenvector Centrality],"&gt;="&amp;N16)</f>
        <v>0</v>
      </c>
      <c r="P15" s="39">
        <f t="shared" si="7"/>
        <v>0</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c r="B16" s="34"/>
      <c r="D16" s="32">
        <f t="shared" si="1"/>
        <v>0</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0</v>
      </c>
      <c r="K16" s="38">
        <f>COUNTIF(Vertices[Betweenness Centrality],"&gt;= "&amp;J16)-COUNTIF(Vertices[Betweenness Centrality],"&gt;="&amp;J17)</f>
        <v>0</v>
      </c>
      <c r="L16" s="37">
        <f t="shared" si="5"/>
        <v>0</v>
      </c>
      <c r="M16" s="38">
        <f>COUNTIF(Vertices[Closeness Centrality],"&gt;= "&amp;L16)-COUNTIF(Vertices[Closeness Centrality],"&gt;="&amp;L17)</f>
        <v>0</v>
      </c>
      <c r="N16" s="37">
        <f t="shared" si="6"/>
        <v>0</v>
      </c>
      <c r="O16" s="38">
        <f>COUNTIF(Vertices[Eigenvector Centrality],"&gt;= "&amp;N16)-COUNTIF(Vertices[Eigenvector Centrality],"&gt;="&amp;N17)</f>
        <v>0</v>
      </c>
      <c r="P16" s="37">
        <f t="shared" si="7"/>
        <v>0</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c r="B17" s="34"/>
      <c r="D17" s="32">
        <f t="shared" si="1"/>
        <v>0</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0</v>
      </c>
      <c r="K17" s="40">
        <f>COUNTIF(Vertices[Betweenness Centrality],"&gt;= "&amp;J17)-COUNTIF(Vertices[Betweenness Centrality],"&gt;="&amp;J18)</f>
        <v>0</v>
      </c>
      <c r="L17" s="39">
        <f t="shared" si="5"/>
        <v>0</v>
      </c>
      <c r="M17" s="40">
        <f>COUNTIF(Vertices[Closeness Centrality],"&gt;= "&amp;L17)-COUNTIF(Vertices[Closeness Centrality],"&gt;="&amp;L18)</f>
        <v>0</v>
      </c>
      <c r="N17" s="39">
        <f t="shared" si="6"/>
        <v>0</v>
      </c>
      <c r="O17" s="40">
        <f>COUNTIF(Vertices[Eigenvector Centrality],"&gt;= "&amp;N17)-COUNTIF(Vertices[Eigenvector Centrality],"&gt;="&amp;N18)</f>
        <v>0</v>
      </c>
      <c r="P17" s="39">
        <f t="shared" si="7"/>
        <v>0</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c r="B18" s="34"/>
      <c r="D18" s="32">
        <f t="shared" si="1"/>
        <v>0</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0</v>
      </c>
      <c r="K18" s="38">
        <f>COUNTIF(Vertices[Betweenness Centrality],"&gt;= "&amp;J18)-COUNTIF(Vertices[Betweenness Centrality],"&gt;="&amp;J19)</f>
        <v>0</v>
      </c>
      <c r="L18" s="37">
        <f t="shared" si="5"/>
        <v>0</v>
      </c>
      <c r="M18" s="38">
        <f>COUNTIF(Vertices[Closeness Centrality],"&gt;= "&amp;L18)-COUNTIF(Vertices[Closeness Centrality],"&gt;="&amp;L19)</f>
        <v>0</v>
      </c>
      <c r="N18" s="37">
        <f t="shared" si="6"/>
        <v>0</v>
      </c>
      <c r="O18" s="38">
        <f>COUNTIF(Vertices[Eigenvector Centrality],"&gt;= "&amp;N18)-COUNTIF(Vertices[Eigenvector Centrality],"&gt;="&amp;N19)</f>
        <v>0</v>
      </c>
      <c r="P18" s="37">
        <f t="shared" si="7"/>
        <v>0</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34"/>
      <c r="B19" s="34"/>
      <c r="D19" s="32">
        <f t="shared" si="1"/>
        <v>0</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0</v>
      </c>
      <c r="K19" s="40">
        <f>COUNTIF(Vertices[Betweenness Centrality],"&gt;= "&amp;J19)-COUNTIF(Vertices[Betweenness Centrality],"&gt;="&amp;J20)</f>
        <v>0</v>
      </c>
      <c r="L19" s="39">
        <f t="shared" si="5"/>
        <v>0</v>
      </c>
      <c r="M19" s="40">
        <f>COUNTIF(Vertices[Closeness Centrality],"&gt;= "&amp;L19)-COUNTIF(Vertices[Closeness Centrality],"&gt;="&amp;L20)</f>
        <v>0</v>
      </c>
      <c r="N19" s="39">
        <f t="shared" si="6"/>
        <v>0</v>
      </c>
      <c r="O19" s="40">
        <f>COUNTIF(Vertices[Eigenvector Centrality],"&gt;= "&amp;N19)-COUNTIF(Vertices[Eigenvector Centrality],"&gt;="&amp;N20)</f>
        <v>0</v>
      </c>
      <c r="P19" s="39">
        <f t="shared" si="7"/>
        <v>0</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c r="B20" s="34"/>
      <c r="D20" s="32">
        <f t="shared" si="1"/>
        <v>0</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0</v>
      </c>
      <c r="K20" s="38">
        <f>COUNTIF(Vertices[Betweenness Centrality],"&gt;= "&amp;J20)-COUNTIF(Vertices[Betweenness Centrality],"&gt;="&amp;J21)</f>
        <v>0</v>
      </c>
      <c r="L20" s="37">
        <f t="shared" si="5"/>
        <v>0</v>
      </c>
      <c r="M20" s="38">
        <f>COUNTIF(Vertices[Closeness Centrality],"&gt;= "&amp;L20)-COUNTIF(Vertices[Closeness Centrality],"&gt;="&amp;L21)</f>
        <v>0</v>
      </c>
      <c r="N20" s="37">
        <f t="shared" si="6"/>
        <v>0</v>
      </c>
      <c r="O20" s="38">
        <f>COUNTIF(Vertices[Eigenvector Centrality],"&gt;= "&amp;N20)-COUNTIF(Vertices[Eigenvector Centrality],"&gt;="&amp;N21)</f>
        <v>0</v>
      </c>
      <c r="P20" s="37">
        <f t="shared" si="7"/>
        <v>0</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c r="B21" s="34"/>
      <c r="D21" s="32">
        <f t="shared" si="1"/>
        <v>0</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0</v>
      </c>
      <c r="K21" s="40">
        <f>COUNTIF(Vertices[Betweenness Centrality],"&gt;= "&amp;J21)-COUNTIF(Vertices[Betweenness Centrality],"&gt;="&amp;J22)</f>
        <v>0</v>
      </c>
      <c r="L21" s="39">
        <f t="shared" si="5"/>
        <v>0</v>
      </c>
      <c r="M21" s="40">
        <f>COUNTIF(Vertices[Closeness Centrality],"&gt;= "&amp;L21)-COUNTIF(Vertices[Closeness Centrality],"&gt;="&amp;L22)</f>
        <v>0</v>
      </c>
      <c r="N21" s="39">
        <f t="shared" si="6"/>
        <v>0</v>
      </c>
      <c r="O21" s="40">
        <f>COUNTIF(Vertices[Eigenvector Centrality],"&gt;= "&amp;N21)-COUNTIF(Vertices[Eigenvector Centrality],"&gt;="&amp;N22)</f>
        <v>0</v>
      </c>
      <c r="P21" s="39">
        <f t="shared" si="7"/>
        <v>0</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c r="B22" s="34"/>
      <c r="D22" s="32">
        <f t="shared" si="1"/>
        <v>0</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0</v>
      </c>
      <c r="K22" s="38">
        <f>COUNTIF(Vertices[Betweenness Centrality],"&gt;= "&amp;J22)-COUNTIF(Vertices[Betweenness Centrality],"&gt;="&amp;J23)</f>
        <v>0</v>
      </c>
      <c r="L22" s="37">
        <f t="shared" si="5"/>
        <v>0</v>
      </c>
      <c r="M22" s="38">
        <f>COUNTIF(Vertices[Closeness Centrality],"&gt;= "&amp;L22)-COUNTIF(Vertices[Closeness Centrality],"&gt;="&amp;L23)</f>
        <v>0</v>
      </c>
      <c r="N22" s="37">
        <f t="shared" si="6"/>
        <v>0</v>
      </c>
      <c r="O22" s="38">
        <f>COUNTIF(Vertices[Eigenvector Centrality],"&gt;= "&amp;N22)-COUNTIF(Vertices[Eigenvector Centrality],"&gt;="&amp;N23)</f>
        <v>0</v>
      </c>
      <c r="P22" s="37">
        <f t="shared" si="7"/>
        <v>0</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c r="B23" s="34"/>
      <c r="D23" s="32">
        <f t="shared" si="1"/>
        <v>0</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0</v>
      </c>
      <c r="K23" s="40">
        <f>COUNTIF(Vertices[Betweenness Centrality],"&gt;= "&amp;J23)-COUNTIF(Vertices[Betweenness Centrality],"&gt;="&amp;J24)</f>
        <v>0</v>
      </c>
      <c r="L23" s="39">
        <f t="shared" si="5"/>
        <v>0</v>
      </c>
      <c r="M23" s="40">
        <f>COUNTIF(Vertices[Closeness Centrality],"&gt;= "&amp;L23)-COUNTIF(Vertices[Closeness Centrality],"&gt;="&amp;L24)</f>
        <v>0</v>
      </c>
      <c r="N23" s="39">
        <f t="shared" si="6"/>
        <v>0</v>
      </c>
      <c r="O23" s="40">
        <f>COUNTIF(Vertices[Eigenvector Centrality],"&gt;= "&amp;N23)-COUNTIF(Vertices[Eigenvector Centrality],"&gt;="&amp;N24)</f>
        <v>0</v>
      </c>
      <c r="P23" s="39">
        <f t="shared" si="7"/>
        <v>0</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c r="B24" s="34"/>
      <c r="D24" s="32">
        <f t="shared" si="1"/>
        <v>0</v>
      </c>
      <c r="E24" s="3">
        <f>COUNTIF(Vertices[Degree],"&gt;= "&amp;D24)-COUNTIF(Vertices[Degree],"&gt;="&amp;D25)</f>
        <v>0</v>
      </c>
      <c r="F24" s="37">
        <f t="shared" si="2"/>
        <v>0</v>
      </c>
      <c r="G24" s="38">
        <f>COUNTIF(Vertices[In-Degree],"&gt;= "&amp;F24)-COUNTIF(Vertices[In-Degree],"&gt;="&amp;F25)</f>
        <v>0</v>
      </c>
      <c r="H24" s="37">
        <f t="shared" si="3"/>
        <v>0</v>
      </c>
      <c r="I24" s="38">
        <f>COUNTIF(Vertices[Out-Degree],"&gt;= "&amp;H24)-COUNTIF(Vertices[Out-Degree],"&gt;="&amp;H25)</f>
        <v>0</v>
      </c>
      <c r="J24" s="37">
        <f t="shared" si="4"/>
        <v>0</v>
      </c>
      <c r="K24" s="38">
        <f>COUNTIF(Vertices[Betweenness Centrality],"&gt;= "&amp;J24)-COUNTIF(Vertices[Betweenness Centrality],"&gt;="&amp;J25)</f>
        <v>0</v>
      </c>
      <c r="L24" s="37">
        <f t="shared" si="5"/>
        <v>0</v>
      </c>
      <c r="M24" s="38">
        <f>COUNTIF(Vertices[Closeness Centrality],"&gt;= "&amp;L24)-COUNTIF(Vertices[Closeness Centrality],"&gt;="&amp;L25)</f>
        <v>0</v>
      </c>
      <c r="N24" s="37">
        <f t="shared" si="6"/>
        <v>0</v>
      </c>
      <c r="O24" s="38">
        <f>COUNTIF(Vertices[Eigenvector Centrality],"&gt;= "&amp;N24)-COUNTIF(Vertices[Eigenvector Centrality],"&gt;="&amp;N25)</f>
        <v>0</v>
      </c>
      <c r="P24" s="37">
        <f t="shared" si="7"/>
        <v>0</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34"/>
      <c r="B25" s="34"/>
      <c r="D25" s="32">
        <f t="shared" si="1"/>
        <v>0</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0</v>
      </c>
      <c r="K25" s="40">
        <f>COUNTIF(Vertices[Betweenness Centrality],"&gt;= "&amp;J25)-COUNTIF(Vertices[Betweenness Centrality],"&gt;="&amp;J26)</f>
        <v>0</v>
      </c>
      <c r="L25" s="39">
        <f t="shared" si="5"/>
        <v>0</v>
      </c>
      <c r="M25" s="40">
        <f>COUNTIF(Vertices[Closeness Centrality],"&gt;= "&amp;L25)-COUNTIF(Vertices[Closeness Centrality],"&gt;="&amp;L26)</f>
        <v>0</v>
      </c>
      <c r="N25" s="39">
        <f t="shared" si="6"/>
        <v>0</v>
      </c>
      <c r="O25" s="40">
        <f>COUNTIF(Vertices[Eigenvector Centrality],"&gt;= "&amp;N25)-COUNTIF(Vertices[Eigenvector Centrality],"&gt;="&amp;N26)</f>
        <v>0</v>
      </c>
      <c r="P25" s="39">
        <f t="shared" si="7"/>
        <v>0</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c r="B26" s="34"/>
      <c r="D26" s="32">
        <f t="shared" si="1"/>
        <v>0</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0</v>
      </c>
      <c r="K26" s="38">
        <f>COUNTIF(Vertices[Betweenness Centrality],"&gt;= "&amp;J26)-COUNTIF(Vertices[Betweenness Centrality],"&gt;="&amp;J28)</f>
        <v>0</v>
      </c>
      <c r="L26" s="37">
        <f t="shared" si="5"/>
        <v>0</v>
      </c>
      <c r="M26" s="38">
        <f>COUNTIF(Vertices[Closeness Centrality],"&gt;= "&amp;L26)-COUNTIF(Vertices[Closeness Centrality],"&gt;="&amp;L28)</f>
        <v>0</v>
      </c>
      <c r="N26" s="37">
        <f t="shared" si="6"/>
        <v>0</v>
      </c>
      <c r="O26" s="38">
        <f>COUNTIF(Vertices[Eigenvector Centrality],"&gt;= "&amp;N26)-COUNTIF(Vertices[Eigenvector Centrality],"&gt;="&amp;N28)</f>
        <v>0</v>
      </c>
      <c r="P26" s="37">
        <f t="shared" si="7"/>
        <v>0</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65"/>
      <c r="B27" s="65"/>
      <c r="D27" s="32"/>
      <c r="E27" s="3">
        <f>COUNTIF(Vertices[Degree],"&gt;= "&amp;D27)-COUNTIF(Vertices[Degree],"&gt;="&amp;D28)</f>
        <v>0</v>
      </c>
      <c r="F27" s="62"/>
      <c r="G27" s="63">
        <f>COUNTIF(Vertices[In-Degree],"&gt;= "&amp;F27)-COUNTIF(Vertices[In-Degree],"&gt;="&amp;F28)</f>
        <v>0</v>
      </c>
      <c r="H27" s="62"/>
      <c r="I27" s="63">
        <f>COUNTIF(Vertices[Out-Degree],"&gt;= "&amp;H27)-COUNTIF(Vertices[Out-Degree],"&gt;="&amp;H28)</f>
        <v>0</v>
      </c>
      <c r="J27" s="62"/>
      <c r="K27" s="63">
        <f>COUNTIF(Vertices[Betweenness Centrality],"&gt;= "&amp;J27)-COUNTIF(Vertices[Betweenness Centrality],"&gt;="&amp;J28)</f>
        <v>0</v>
      </c>
      <c r="L27" s="62"/>
      <c r="M27" s="63">
        <f>COUNTIF(Vertices[Closeness Centrality],"&gt;= "&amp;L27)-COUNTIF(Vertices[Closeness Centrality],"&gt;="&amp;L28)</f>
        <v>0</v>
      </c>
      <c r="N27" s="62"/>
      <c r="O27" s="63">
        <f>COUNTIF(Vertices[Eigenvector Centrality],"&gt;= "&amp;N27)-COUNTIF(Vertices[Eigenvector Centrality],"&gt;="&amp;N28)</f>
        <v>0</v>
      </c>
      <c r="P27" s="62"/>
      <c r="Q27" s="63">
        <f>COUNTIF(Vertices[Eigenvector Centrality],"&gt;= "&amp;P27)-COUNTIF(Vertices[Eigenvector Centrality],"&gt;="&amp;P28)</f>
        <v>0</v>
      </c>
      <c r="R27" s="62"/>
      <c r="S27" s="64">
        <f>COUNTIF(Vertices[Clustering Coefficient],"&gt;= "&amp;R27)-COUNTIF(Vertices[Clustering Coefficient],"&gt;="&amp;R28)</f>
        <v>0</v>
      </c>
      <c r="T27" s="62"/>
      <c r="U27" s="63">
        <f ca="1">COUNTIF(Vertices[Clustering Coefficient],"&gt;= "&amp;T27)-COUNTIF(Vertices[Clustering Coefficient],"&gt;="&amp;T28)</f>
        <v>0</v>
      </c>
    </row>
    <row r="28" spans="1:21" ht="15">
      <c r="A28" s="34"/>
      <c r="B28" s="34"/>
      <c r="D28" s="32">
        <f>D26+($D$57-$D$2)/BinDivisor</f>
        <v>0</v>
      </c>
      <c r="E28" s="3">
        <f>COUNTIF(Vertices[Degree],"&gt;= "&amp;D28)-COUNTIF(Vertices[Degree],"&gt;="&amp;D40)</f>
        <v>0</v>
      </c>
      <c r="F28" s="39">
        <f>F26+($F$57-$F$2)/BinDivisor</f>
        <v>0</v>
      </c>
      <c r="G28" s="40">
        <f>COUNTIF(Vertices[In-Degree],"&gt;= "&amp;F28)-COUNTIF(Vertices[In-Degree],"&gt;="&amp;F40)</f>
        <v>0</v>
      </c>
      <c r="H28" s="39">
        <f>H26+($H$57-$H$2)/BinDivisor</f>
        <v>0</v>
      </c>
      <c r="I28" s="40">
        <f>COUNTIF(Vertices[Out-Degree],"&gt;= "&amp;H28)-COUNTIF(Vertices[Out-Degree],"&gt;="&amp;H40)</f>
        <v>0</v>
      </c>
      <c r="J28" s="39">
        <f>J26+($J$57-$J$2)/BinDivisor</f>
        <v>0</v>
      </c>
      <c r="K28" s="40">
        <f>COUNTIF(Vertices[Betweenness Centrality],"&gt;= "&amp;J28)-COUNTIF(Vertices[Betweenness Centrality],"&gt;="&amp;J40)</f>
        <v>0</v>
      </c>
      <c r="L28" s="39">
        <f>L26+($L$57-$L$2)/BinDivisor</f>
        <v>0</v>
      </c>
      <c r="M28" s="40">
        <f>COUNTIF(Vertices[Closeness Centrality],"&gt;= "&amp;L28)-COUNTIF(Vertices[Closeness Centrality],"&gt;="&amp;L40)</f>
        <v>0</v>
      </c>
      <c r="N28" s="39">
        <f>N26+($N$57-$N$2)/BinDivisor</f>
        <v>0</v>
      </c>
      <c r="O28" s="40">
        <f>COUNTIF(Vertices[Eigenvector Centrality],"&gt;= "&amp;N28)-COUNTIF(Vertices[Eigenvector Centrality],"&gt;="&amp;N40)</f>
        <v>0</v>
      </c>
      <c r="P28" s="39">
        <f>P26+($P$57-$P$2)/BinDivisor</f>
        <v>0</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c r="B29" s="34"/>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c r="B30" s="34"/>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c r="B31" s="34"/>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c r="B32" s="34"/>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65"/>
      <c r="B33" s="6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c r="B34" s="34"/>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c r="B35" s="34"/>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c r="B36" s="34"/>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65"/>
      <c r="B37" s="6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65"/>
      <c r="B38" s="65"/>
      <c r="D38" s="32"/>
      <c r="E38" s="3">
        <f>COUNTIF(Vertices[Degree],"&gt;= "&amp;D38)-COUNTIF(Vertices[Degree],"&gt;="&amp;D40)</f>
        <v>0</v>
      </c>
      <c r="F38" s="62"/>
      <c r="G38" s="63">
        <f>COUNTIF(Vertices[In-Degree],"&gt;= "&amp;F38)-COUNTIF(Vertices[In-Degree],"&gt;="&amp;F40)</f>
        <v>0</v>
      </c>
      <c r="H38" s="62"/>
      <c r="I38" s="63">
        <f>COUNTIF(Vertices[Out-Degree],"&gt;= "&amp;H38)-COUNTIF(Vertices[Out-Degree],"&gt;="&amp;H40)</f>
        <v>0</v>
      </c>
      <c r="J38" s="62"/>
      <c r="K38" s="63">
        <f>COUNTIF(Vertices[Betweenness Centrality],"&gt;= "&amp;J38)-COUNTIF(Vertices[Betweenness Centrality],"&gt;="&amp;J40)</f>
        <v>0</v>
      </c>
      <c r="L38" s="62"/>
      <c r="M38" s="63">
        <f>COUNTIF(Vertices[Closeness Centrality],"&gt;= "&amp;L38)-COUNTIF(Vertices[Closeness Centrality],"&gt;="&amp;L40)</f>
        <v>0</v>
      </c>
      <c r="N38" s="62"/>
      <c r="O38" s="63">
        <f>COUNTIF(Vertices[Eigenvector Centrality],"&gt;= "&amp;N38)-COUNTIF(Vertices[Eigenvector Centrality],"&gt;="&amp;N40)</f>
        <v>0</v>
      </c>
      <c r="P38" s="62"/>
      <c r="Q38" s="63">
        <f>COUNTIF(Vertices[Eigenvector Centrality],"&gt;= "&amp;P38)-COUNTIF(Vertices[Eigenvector Centrality],"&gt;="&amp;P40)</f>
        <v>0</v>
      </c>
      <c r="R38" s="62"/>
      <c r="S38" s="64">
        <f>COUNTIF(Vertices[Clustering Coefficient],"&gt;= "&amp;R38)-COUNTIF(Vertices[Clustering Coefficient],"&gt;="&amp;R40)</f>
        <v>0</v>
      </c>
      <c r="T38" s="62"/>
      <c r="U38" s="63">
        <f ca="1">COUNTIF(Vertices[Clustering Coefficient],"&gt;= "&amp;T38)-COUNTIF(Vertices[Clustering Coefficient],"&gt;="&amp;T40)</f>
        <v>0</v>
      </c>
    </row>
    <row r="39" spans="1:21" ht="15">
      <c r="A39" s="65"/>
      <c r="B39" s="65"/>
      <c r="D39" s="32"/>
      <c r="E39" s="3">
        <f>COUNTIF(Vertices[Degree],"&gt;= "&amp;D39)-COUNTIF(Vertices[Degree],"&gt;="&amp;D40)</f>
        <v>0</v>
      </c>
      <c r="F39" s="62"/>
      <c r="G39" s="63">
        <f>COUNTIF(Vertices[In-Degree],"&gt;= "&amp;F39)-COUNTIF(Vertices[In-Degree],"&gt;="&amp;F40)</f>
        <v>0</v>
      </c>
      <c r="H39" s="62"/>
      <c r="I39" s="63">
        <f>COUNTIF(Vertices[Out-Degree],"&gt;= "&amp;H39)-COUNTIF(Vertices[Out-Degree],"&gt;="&amp;H40)</f>
        <v>0</v>
      </c>
      <c r="J39" s="62"/>
      <c r="K39" s="63">
        <f>COUNTIF(Vertices[Betweenness Centrality],"&gt;= "&amp;J39)-COUNTIF(Vertices[Betweenness Centrality],"&gt;="&amp;J40)</f>
        <v>0</v>
      </c>
      <c r="L39" s="62"/>
      <c r="M39" s="63">
        <f>COUNTIF(Vertices[Closeness Centrality],"&gt;= "&amp;L39)-COUNTIF(Vertices[Closeness Centrality],"&gt;="&amp;L40)</f>
        <v>0</v>
      </c>
      <c r="N39" s="62"/>
      <c r="O39" s="63">
        <f>COUNTIF(Vertices[Eigenvector Centrality],"&gt;= "&amp;N39)-COUNTIF(Vertices[Eigenvector Centrality],"&gt;="&amp;N40)</f>
        <v>0</v>
      </c>
      <c r="P39" s="62"/>
      <c r="Q39" s="63">
        <f>COUNTIF(Vertices[Eigenvector Centrality],"&gt;= "&amp;P39)-COUNTIF(Vertices[Eigenvector Centrality],"&gt;="&amp;P40)</f>
        <v>0</v>
      </c>
      <c r="R39" s="62"/>
      <c r="S39" s="64">
        <f>COUNTIF(Vertices[Clustering Coefficient],"&gt;= "&amp;R39)-COUNTIF(Vertices[Clustering Coefficient],"&gt;="&amp;R40)</f>
        <v>0</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0</v>
      </c>
      <c r="G40" s="38">
        <f>COUNTIF(Vertices[In-Degree],"&gt;= "&amp;F40)-COUNTIF(Vertices[In-Degree],"&gt;="&amp;F41)</f>
        <v>0</v>
      </c>
      <c r="H40" s="37">
        <f>H28+($H$57-$H$2)/BinDivisor</f>
        <v>0</v>
      </c>
      <c r="I40" s="38">
        <f>COUNTIF(Vertices[Out-Degree],"&gt;= "&amp;H40)-COUNTIF(Vertices[Out-Degree],"&gt;="&amp;H41)</f>
        <v>0</v>
      </c>
      <c r="J40" s="37">
        <f>J28+($J$57-$J$2)/BinDivisor</f>
        <v>0</v>
      </c>
      <c r="K40" s="38">
        <f>COUNTIF(Vertices[Betweenness Centrality],"&gt;= "&amp;J40)-COUNTIF(Vertices[Betweenness Centrality],"&gt;="&amp;J41)</f>
        <v>0</v>
      </c>
      <c r="L40" s="37">
        <f>L28+($L$57-$L$2)/BinDivisor</f>
        <v>0</v>
      </c>
      <c r="M40" s="38">
        <f>COUNTIF(Vertices[Closeness Centrality],"&gt;= "&amp;L40)-COUNTIF(Vertices[Closeness Centrality],"&gt;="&amp;L41)</f>
        <v>0</v>
      </c>
      <c r="N40" s="37">
        <f>N28+($N$57-$N$2)/BinDivisor</f>
        <v>0</v>
      </c>
      <c r="O40" s="38">
        <f>COUNTIF(Vertices[Eigenvector Centrality],"&gt;= "&amp;N40)-COUNTIF(Vertices[Eigenvector Centrality],"&gt;="&amp;N41)</f>
        <v>0</v>
      </c>
      <c r="P40" s="37">
        <f>P28+($P$57-$P$2)/BinDivisor</f>
        <v>0</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0</v>
      </c>
      <c r="G41" s="40">
        <f>COUNTIF(Vertices[In-Degree],"&gt;= "&amp;F41)-COUNTIF(Vertices[In-Degree],"&gt;="&amp;F42)</f>
        <v>0</v>
      </c>
      <c r="H41" s="39">
        <f aca="true" t="shared" si="12" ref="H41:H56">H40+($H$57-$H$2)/BinDivisor</f>
        <v>0</v>
      </c>
      <c r="I41" s="40">
        <f>COUNTIF(Vertices[Out-Degree],"&gt;= "&amp;H41)-COUNTIF(Vertices[Out-Degree],"&gt;="&amp;H42)</f>
        <v>0</v>
      </c>
      <c r="J41" s="39">
        <f aca="true" t="shared" si="13" ref="J41:J56">J40+($J$57-$J$2)/BinDivisor</f>
        <v>0</v>
      </c>
      <c r="K41" s="40">
        <f>COUNTIF(Vertices[Betweenness Centrality],"&gt;= "&amp;J41)-COUNTIF(Vertices[Betweenness Centrality],"&gt;="&amp;J42)</f>
        <v>0</v>
      </c>
      <c r="L41" s="39">
        <f aca="true" t="shared" si="14" ref="L41:L56">L40+($L$57-$L$2)/BinDivisor</f>
        <v>0</v>
      </c>
      <c r="M41" s="40">
        <f>COUNTIF(Vertices[Closeness Centrality],"&gt;= "&amp;L41)-COUNTIF(Vertices[Closeness Centrality],"&gt;="&amp;L42)</f>
        <v>0</v>
      </c>
      <c r="N41" s="39">
        <f aca="true" t="shared" si="15" ref="N41:N56">N40+($N$57-$N$2)/BinDivisor</f>
        <v>0</v>
      </c>
      <c r="O41" s="40">
        <f>COUNTIF(Vertices[Eigenvector Centrality],"&gt;= "&amp;N41)-COUNTIF(Vertices[Eigenvector Centrality],"&gt;="&amp;N42)</f>
        <v>0</v>
      </c>
      <c r="P41" s="39">
        <f aca="true" t="shared" si="16" ref="P41:P56">P40+($P$57-$P$2)/BinDivisor</f>
        <v>0</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0</v>
      </c>
      <c r="G42" s="38">
        <f>COUNTIF(Vertices[In-Degree],"&gt;= "&amp;F42)-COUNTIF(Vertices[In-Degree],"&gt;="&amp;F43)</f>
        <v>0</v>
      </c>
      <c r="H42" s="37">
        <f t="shared" si="12"/>
        <v>0</v>
      </c>
      <c r="I42" s="38">
        <f>COUNTIF(Vertices[Out-Degree],"&gt;= "&amp;H42)-COUNTIF(Vertices[Out-Degree],"&gt;="&amp;H43)</f>
        <v>0</v>
      </c>
      <c r="J42" s="37">
        <f t="shared" si="13"/>
        <v>0</v>
      </c>
      <c r="K42" s="38">
        <f>COUNTIF(Vertices[Betweenness Centrality],"&gt;= "&amp;J42)-COUNTIF(Vertices[Betweenness Centrality],"&gt;="&amp;J43)</f>
        <v>0</v>
      </c>
      <c r="L42" s="37">
        <f t="shared" si="14"/>
        <v>0</v>
      </c>
      <c r="M42" s="38">
        <f>COUNTIF(Vertices[Closeness Centrality],"&gt;= "&amp;L42)-COUNTIF(Vertices[Closeness Centrality],"&gt;="&amp;L43)</f>
        <v>0</v>
      </c>
      <c r="N42" s="37">
        <f t="shared" si="15"/>
        <v>0</v>
      </c>
      <c r="O42" s="38">
        <f>COUNTIF(Vertices[Eigenvector Centrality],"&gt;= "&amp;N42)-COUNTIF(Vertices[Eigenvector Centrality],"&gt;="&amp;N43)</f>
        <v>0</v>
      </c>
      <c r="P42" s="37">
        <f t="shared" si="16"/>
        <v>0</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0</v>
      </c>
      <c r="G43" s="40">
        <f>COUNTIF(Vertices[In-Degree],"&gt;= "&amp;F43)-COUNTIF(Vertices[In-Degree],"&gt;="&amp;F44)</f>
        <v>0</v>
      </c>
      <c r="H43" s="39">
        <f t="shared" si="12"/>
        <v>0</v>
      </c>
      <c r="I43" s="40">
        <f>COUNTIF(Vertices[Out-Degree],"&gt;= "&amp;H43)-COUNTIF(Vertices[Out-Degree],"&gt;="&amp;H44)</f>
        <v>0</v>
      </c>
      <c r="J43" s="39">
        <f t="shared" si="13"/>
        <v>0</v>
      </c>
      <c r="K43" s="40">
        <f>COUNTIF(Vertices[Betweenness Centrality],"&gt;= "&amp;J43)-COUNTIF(Vertices[Betweenness Centrality],"&gt;="&amp;J44)</f>
        <v>0</v>
      </c>
      <c r="L43" s="39">
        <f t="shared" si="14"/>
        <v>0</v>
      </c>
      <c r="M43" s="40">
        <f>COUNTIF(Vertices[Closeness Centrality],"&gt;= "&amp;L43)-COUNTIF(Vertices[Closeness Centrality],"&gt;="&amp;L44)</f>
        <v>0</v>
      </c>
      <c r="N43" s="39">
        <f t="shared" si="15"/>
        <v>0</v>
      </c>
      <c r="O43" s="40">
        <f>COUNTIF(Vertices[Eigenvector Centrality],"&gt;= "&amp;N43)-COUNTIF(Vertices[Eigenvector Centrality],"&gt;="&amp;N44)</f>
        <v>0</v>
      </c>
      <c r="P43" s="39">
        <f t="shared" si="16"/>
        <v>0</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0</v>
      </c>
      <c r="K44" s="38">
        <f>COUNTIF(Vertices[Betweenness Centrality],"&gt;= "&amp;J44)-COUNTIF(Vertices[Betweenness Centrality],"&gt;="&amp;J45)</f>
        <v>0</v>
      </c>
      <c r="L44" s="37">
        <f t="shared" si="14"/>
        <v>0</v>
      </c>
      <c r="M44" s="38">
        <f>COUNTIF(Vertices[Closeness Centrality],"&gt;= "&amp;L44)-COUNTIF(Vertices[Closeness Centrality],"&gt;="&amp;L45)</f>
        <v>0</v>
      </c>
      <c r="N44" s="37">
        <f t="shared" si="15"/>
        <v>0</v>
      </c>
      <c r="O44" s="38">
        <f>COUNTIF(Vertices[Eigenvector Centrality],"&gt;= "&amp;N44)-COUNTIF(Vertices[Eigenvector Centrality],"&gt;="&amp;N45)</f>
        <v>0</v>
      </c>
      <c r="P44" s="37">
        <f t="shared" si="16"/>
        <v>0</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0</v>
      </c>
      <c r="K45" s="40">
        <f>COUNTIF(Vertices[Betweenness Centrality],"&gt;= "&amp;J45)-COUNTIF(Vertices[Betweenness Centrality],"&gt;="&amp;J46)</f>
        <v>0</v>
      </c>
      <c r="L45" s="39">
        <f t="shared" si="14"/>
        <v>0</v>
      </c>
      <c r="M45" s="40">
        <f>COUNTIF(Vertices[Closeness Centrality],"&gt;= "&amp;L45)-COUNTIF(Vertices[Closeness Centrality],"&gt;="&amp;L46)</f>
        <v>0</v>
      </c>
      <c r="N45" s="39">
        <f t="shared" si="15"/>
        <v>0</v>
      </c>
      <c r="O45" s="40">
        <f>COUNTIF(Vertices[Eigenvector Centrality],"&gt;= "&amp;N45)-COUNTIF(Vertices[Eigenvector Centrality],"&gt;="&amp;N46)</f>
        <v>0</v>
      </c>
      <c r="P45" s="39">
        <f t="shared" si="16"/>
        <v>0</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0</v>
      </c>
      <c r="K46" s="38">
        <f>COUNTIF(Vertices[Betweenness Centrality],"&gt;= "&amp;J46)-COUNTIF(Vertices[Betweenness Centrality],"&gt;="&amp;J47)</f>
        <v>0</v>
      </c>
      <c r="L46" s="37">
        <f t="shared" si="14"/>
        <v>0</v>
      </c>
      <c r="M46" s="38">
        <f>COUNTIF(Vertices[Closeness Centrality],"&gt;= "&amp;L46)-COUNTIF(Vertices[Closeness Centrality],"&gt;="&amp;L47)</f>
        <v>0</v>
      </c>
      <c r="N46" s="37">
        <f t="shared" si="15"/>
        <v>0</v>
      </c>
      <c r="O46" s="38">
        <f>COUNTIF(Vertices[Eigenvector Centrality],"&gt;= "&amp;N46)-COUNTIF(Vertices[Eigenvector Centrality],"&gt;="&amp;N47)</f>
        <v>0</v>
      </c>
      <c r="P46" s="37">
        <f t="shared" si="16"/>
        <v>0</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0</v>
      </c>
      <c r="G47" s="40">
        <f>COUNTIF(Vertices[In-Degree],"&gt;= "&amp;F47)-COUNTIF(Vertices[In-Degree],"&gt;="&amp;F48)</f>
        <v>0</v>
      </c>
      <c r="H47" s="39">
        <f t="shared" si="12"/>
        <v>0</v>
      </c>
      <c r="I47" s="40">
        <f>COUNTIF(Vertices[Out-Degree],"&gt;= "&amp;H47)-COUNTIF(Vertices[Out-Degree],"&gt;="&amp;H48)</f>
        <v>0</v>
      </c>
      <c r="J47" s="39">
        <f t="shared" si="13"/>
        <v>0</v>
      </c>
      <c r="K47" s="40">
        <f>COUNTIF(Vertices[Betweenness Centrality],"&gt;= "&amp;J47)-COUNTIF(Vertices[Betweenness Centrality],"&gt;="&amp;J48)</f>
        <v>0</v>
      </c>
      <c r="L47" s="39">
        <f t="shared" si="14"/>
        <v>0</v>
      </c>
      <c r="M47" s="40">
        <f>COUNTIF(Vertices[Closeness Centrality],"&gt;= "&amp;L47)-COUNTIF(Vertices[Closeness Centrality],"&gt;="&amp;L48)</f>
        <v>0</v>
      </c>
      <c r="N47" s="39">
        <f t="shared" si="15"/>
        <v>0</v>
      </c>
      <c r="O47" s="40">
        <f>COUNTIF(Vertices[Eigenvector Centrality],"&gt;= "&amp;N47)-COUNTIF(Vertices[Eigenvector Centrality],"&gt;="&amp;N48)</f>
        <v>0</v>
      </c>
      <c r="P47" s="39">
        <f t="shared" si="16"/>
        <v>0</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0</v>
      </c>
      <c r="K48" s="38">
        <f>COUNTIF(Vertices[Betweenness Centrality],"&gt;= "&amp;J48)-COUNTIF(Vertices[Betweenness Centrality],"&gt;="&amp;J49)</f>
        <v>0</v>
      </c>
      <c r="L48" s="37">
        <f t="shared" si="14"/>
        <v>0</v>
      </c>
      <c r="M48" s="38">
        <f>COUNTIF(Vertices[Closeness Centrality],"&gt;= "&amp;L48)-COUNTIF(Vertices[Closeness Centrality],"&gt;="&amp;L49)</f>
        <v>0</v>
      </c>
      <c r="N48" s="37">
        <f t="shared" si="15"/>
        <v>0</v>
      </c>
      <c r="O48" s="38">
        <f>COUNTIF(Vertices[Eigenvector Centrality],"&gt;= "&amp;N48)-COUNTIF(Vertices[Eigenvector Centrality],"&gt;="&amp;N49)</f>
        <v>0</v>
      </c>
      <c r="P48" s="37">
        <f t="shared" si="16"/>
        <v>0</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0</v>
      </c>
      <c r="G49" s="40">
        <f>COUNTIF(Vertices[In-Degree],"&gt;= "&amp;F49)-COUNTIF(Vertices[In-Degree],"&gt;="&amp;F50)</f>
        <v>0</v>
      </c>
      <c r="H49" s="39">
        <f t="shared" si="12"/>
        <v>0</v>
      </c>
      <c r="I49" s="40">
        <f>COUNTIF(Vertices[Out-Degree],"&gt;= "&amp;H49)-COUNTIF(Vertices[Out-Degree],"&gt;="&amp;H50)</f>
        <v>0</v>
      </c>
      <c r="J49" s="39">
        <f t="shared" si="13"/>
        <v>0</v>
      </c>
      <c r="K49" s="40">
        <f>COUNTIF(Vertices[Betweenness Centrality],"&gt;= "&amp;J49)-COUNTIF(Vertices[Betweenness Centrality],"&gt;="&amp;J50)</f>
        <v>0</v>
      </c>
      <c r="L49" s="39">
        <f t="shared" si="14"/>
        <v>0</v>
      </c>
      <c r="M49" s="40">
        <f>COUNTIF(Vertices[Closeness Centrality],"&gt;= "&amp;L49)-COUNTIF(Vertices[Closeness Centrality],"&gt;="&amp;L50)</f>
        <v>0</v>
      </c>
      <c r="N49" s="39">
        <f t="shared" si="15"/>
        <v>0</v>
      </c>
      <c r="O49" s="40">
        <f>COUNTIF(Vertices[Eigenvector Centrality],"&gt;= "&amp;N49)-COUNTIF(Vertices[Eigenvector Centrality],"&gt;="&amp;N50)</f>
        <v>0</v>
      </c>
      <c r="P49" s="39">
        <f t="shared" si="16"/>
        <v>0</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0</v>
      </c>
      <c r="G50" s="38">
        <f>COUNTIF(Vertices[In-Degree],"&gt;= "&amp;F50)-COUNTIF(Vertices[In-Degree],"&gt;="&amp;F51)</f>
        <v>0</v>
      </c>
      <c r="H50" s="37">
        <f t="shared" si="12"/>
        <v>0</v>
      </c>
      <c r="I50" s="38">
        <f>COUNTIF(Vertices[Out-Degree],"&gt;= "&amp;H50)-COUNTIF(Vertices[Out-Degree],"&gt;="&amp;H51)</f>
        <v>0</v>
      </c>
      <c r="J50" s="37">
        <f t="shared" si="13"/>
        <v>0</v>
      </c>
      <c r="K50" s="38">
        <f>COUNTIF(Vertices[Betweenness Centrality],"&gt;= "&amp;J50)-COUNTIF(Vertices[Betweenness Centrality],"&gt;="&amp;J51)</f>
        <v>0</v>
      </c>
      <c r="L50" s="37">
        <f t="shared" si="14"/>
        <v>0</v>
      </c>
      <c r="M50" s="38">
        <f>COUNTIF(Vertices[Closeness Centrality],"&gt;= "&amp;L50)-COUNTIF(Vertices[Closeness Centrality],"&gt;="&amp;L51)</f>
        <v>0</v>
      </c>
      <c r="N50" s="37">
        <f t="shared" si="15"/>
        <v>0</v>
      </c>
      <c r="O50" s="38">
        <f>COUNTIF(Vertices[Eigenvector Centrality],"&gt;= "&amp;N50)-COUNTIF(Vertices[Eigenvector Centrality],"&gt;="&amp;N51)</f>
        <v>0</v>
      </c>
      <c r="P50" s="37">
        <f t="shared" si="16"/>
        <v>0</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0</v>
      </c>
      <c r="G51" s="40">
        <f>COUNTIF(Vertices[In-Degree],"&gt;= "&amp;F51)-COUNTIF(Vertices[In-Degree],"&gt;="&amp;F52)</f>
        <v>0</v>
      </c>
      <c r="H51" s="39">
        <f t="shared" si="12"/>
        <v>0</v>
      </c>
      <c r="I51" s="40">
        <f>COUNTIF(Vertices[Out-Degree],"&gt;= "&amp;H51)-COUNTIF(Vertices[Out-Degree],"&gt;="&amp;H52)</f>
        <v>0</v>
      </c>
      <c r="J51" s="39">
        <f t="shared" si="13"/>
        <v>0</v>
      </c>
      <c r="K51" s="40">
        <f>COUNTIF(Vertices[Betweenness Centrality],"&gt;= "&amp;J51)-COUNTIF(Vertices[Betweenness Centrality],"&gt;="&amp;J52)</f>
        <v>0</v>
      </c>
      <c r="L51" s="39">
        <f t="shared" si="14"/>
        <v>0</v>
      </c>
      <c r="M51" s="40">
        <f>COUNTIF(Vertices[Closeness Centrality],"&gt;= "&amp;L51)-COUNTIF(Vertices[Closeness Centrality],"&gt;="&amp;L52)</f>
        <v>0</v>
      </c>
      <c r="N51" s="39">
        <f t="shared" si="15"/>
        <v>0</v>
      </c>
      <c r="O51" s="40">
        <f>COUNTIF(Vertices[Eigenvector Centrality],"&gt;= "&amp;N51)-COUNTIF(Vertices[Eigenvector Centrality],"&gt;="&amp;N52)</f>
        <v>0</v>
      </c>
      <c r="P51" s="39">
        <f t="shared" si="16"/>
        <v>0</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0</v>
      </c>
      <c r="G52" s="38">
        <f>COUNTIF(Vertices[In-Degree],"&gt;= "&amp;F52)-COUNTIF(Vertices[In-Degree],"&gt;="&amp;F53)</f>
        <v>0</v>
      </c>
      <c r="H52" s="37">
        <f t="shared" si="12"/>
        <v>0</v>
      </c>
      <c r="I52" s="38">
        <f>COUNTIF(Vertices[Out-Degree],"&gt;= "&amp;H52)-COUNTIF(Vertices[Out-Degree],"&gt;="&amp;H53)</f>
        <v>0</v>
      </c>
      <c r="J52" s="37">
        <f t="shared" si="13"/>
        <v>0</v>
      </c>
      <c r="K52" s="38">
        <f>COUNTIF(Vertices[Betweenness Centrality],"&gt;= "&amp;J52)-COUNTIF(Vertices[Betweenness Centrality],"&gt;="&amp;J53)</f>
        <v>0</v>
      </c>
      <c r="L52" s="37">
        <f t="shared" si="14"/>
        <v>0</v>
      </c>
      <c r="M52" s="38">
        <f>COUNTIF(Vertices[Closeness Centrality],"&gt;= "&amp;L52)-COUNTIF(Vertices[Closeness Centrality],"&gt;="&amp;L53)</f>
        <v>0</v>
      </c>
      <c r="N52" s="37">
        <f t="shared" si="15"/>
        <v>0</v>
      </c>
      <c r="O52" s="38">
        <f>COUNTIF(Vertices[Eigenvector Centrality],"&gt;= "&amp;N52)-COUNTIF(Vertices[Eigenvector Centrality],"&gt;="&amp;N53)</f>
        <v>0</v>
      </c>
      <c r="P52" s="37">
        <f t="shared" si="16"/>
        <v>0</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0</v>
      </c>
      <c r="G53" s="40">
        <f>COUNTIF(Vertices[In-Degree],"&gt;= "&amp;F53)-COUNTIF(Vertices[In-Degree],"&gt;="&amp;F54)</f>
        <v>0</v>
      </c>
      <c r="H53" s="39">
        <f t="shared" si="12"/>
        <v>0</v>
      </c>
      <c r="I53" s="40">
        <f>COUNTIF(Vertices[Out-Degree],"&gt;= "&amp;H53)-COUNTIF(Vertices[Out-Degree],"&gt;="&amp;H54)</f>
        <v>0</v>
      </c>
      <c r="J53" s="39">
        <f t="shared" si="13"/>
        <v>0</v>
      </c>
      <c r="K53" s="40">
        <f>COUNTIF(Vertices[Betweenness Centrality],"&gt;= "&amp;J53)-COUNTIF(Vertices[Betweenness Centrality],"&gt;="&amp;J54)</f>
        <v>0</v>
      </c>
      <c r="L53" s="39">
        <f t="shared" si="14"/>
        <v>0</v>
      </c>
      <c r="M53" s="40">
        <f>COUNTIF(Vertices[Closeness Centrality],"&gt;= "&amp;L53)-COUNTIF(Vertices[Closeness Centrality],"&gt;="&amp;L54)</f>
        <v>0</v>
      </c>
      <c r="N53" s="39">
        <f t="shared" si="15"/>
        <v>0</v>
      </c>
      <c r="O53" s="40">
        <f>COUNTIF(Vertices[Eigenvector Centrality],"&gt;= "&amp;N53)-COUNTIF(Vertices[Eigenvector Centrality],"&gt;="&amp;N54)</f>
        <v>0</v>
      </c>
      <c r="P53" s="39">
        <f t="shared" si="16"/>
        <v>0</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0</v>
      </c>
      <c r="G54" s="38">
        <f>COUNTIF(Vertices[In-Degree],"&gt;= "&amp;F54)-COUNTIF(Vertices[In-Degree],"&gt;="&amp;F55)</f>
        <v>0</v>
      </c>
      <c r="H54" s="37">
        <f t="shared" si="12"/>
        <v>0</v>
      </c>
      <c r="I54" s="38">
        <f>COUNTIF(Vertices[Out-Degree],"&gt;= "&amp;H54)-COUNTIF(Vertices[Out-Degree],"&gt;="&amp;H55)</f>
        <v>0</v>
      </c>
      <c r="J54" s="37">
        <f t="shared" si="13"/>
        <v>0</v>
      </c>
      <c r="K54" s="38">
        <f>COUNTIF(Vertices[Betweenness Centrality],"&gt;= "&amp;J54)-COUNTIF(Vertices[Betweenness Centrality],"&gt;="&amp;J55)</f>
        <v>0</v>
      </c>
      <c r="L54" s="37">
        <f t="shared" si="14"/>
        <v>0</v>
      </c>
      <c r="M54" s="38">
        <f>COUNTIF(Vertices[Closeness Centrality],"&gt;= "&amp;L54)-COUNTIF(Vertices[Closeness Centrality],"&gt;="&amp;L55)</f>
        <v>0</v>
      </c>
      <c r="N54" s="37">
        <f t="shared" si="15"/>
        <v>0</v>
      </c>
      <c r="O54" s="38">
        <f>COUNTIF(Vertices[Eigenvector Centrality],"&gt;= "&amp;N54)-COUNTIF(Vertices[Eigenvector Centrality],"&gt;="&amp;N55)</f>
        <v>0</v>
      </c>
      <c r="P54" s="37">
        <f t="shared" si="16"/>
        <v>0</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0</v>
      </c>
      <c r="G55" s="40">
        <f>COUNTIF(Vertices[In-Degree],"&gt;= "&amp;F55)-COUNTIF(Vertices[In-Degree],"&gt;="&amp;F56)</f>
        <v>0</v>
      </c>
      <c r="H55" s="39">
        <f t="shared" si="12"/>
        <v>0</v>
      </c>
      <c r="I55" s="40">
        <f>COUNTIF(Vertices[Out-Degree],"&gt;= "&amp;H55)-COUNTIF(Vertices[Out-Degree],"&gt;="&amp;H56)</f>
        <v>0</v>
      </c>
      <c r="J55" s="39">
        <f t="shared" si="13"/>
        <v>0</v>
      </c>
      <c r="K55" s="40">
        <f>COUNTIF(Vertices[Betweenness Centrality],"&gt;= "&amp;J55)-COUNTIF(Vertices[Betweenness Centrality],"&gt;="&amp;J56)</f>
        <v>0</v>
      </c>
      <c r="L55" s="39">
        <f t="shared" si="14"/>
        <v>0</v>
      </c>
      <c r="M55" s="40">
        <f>COUNTIF(Vertices[Closeness Centrality],"&gt;= "&amp;L55)-COUNTIF(Vertices[Closeness Centrality],"&gt;="&amp;L56)</f>
        <v>0</v>
      </c>
      <c r="N55" s="39">
        <f t="shared" si="15"/>
        <v>0</v>
      </c>
      <c r="O55" s="40">
        <f>COUNTIF(Vertices[Eigenvector Centrality],"&gt;= "&amp;N55)-COUNTIF(Vertices[Eigenvector Centrality],"&gt;="&amp;N56)</f>
        <v>0</v>
      </c>
      <c r="P55" s="39">
        <f t="shared" si="16"/>
        <v>0</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0</v>
      </c>
      <c r="G56" s="38">
        <f>COUNTIF(Vertices[In-Degree],"&gt;= "&amp;F56)-COUNTIF(Vertices[In-Degree],"&gt;="&amp;F57)</f>
        <v>0</v>
      </c>
      <c r="H56" s="37">
        <f t="shared" si="12"/>
        <v>0</v>
      </c>
      <c r="I56" s="38">
        <f>COUNTIF(Vertices[Out-Degree],"&gt;= "&amp;H56)-COUNTIF(Vertices[Out-Degree],"&gt;="&amp;H57)</f>
        <v>0</v>
      </c>
      <c r="J56" s="37">
        <f t="shared" si="13"/>
        <v>0</v>
      </c>
      <c r="K56" s="38">
        <f>COUNTIF(Vertices[Betweenness Centrality],"&gt;= "&amp;J56)-COUNTIF(Vertices[Betweenness Centrality],"&gt;="&amp;J57)</f>
        <v>0</v>
      </c>
      <c r="L56" s="37">
        <f t="shared" si="14"/>
        <v>0</v>
      </c>
      <c r="M56" s="38">
        <f>COUNTIF(Vertices[Closeness Centrality],"&gt;= "&amp;L56)-COUNTIF(Vertices[Closeness Centrality],"&gt;="&amp;L57)</f>
        <v>0</v>
      </c>
      <c r="N56" s="37">
        <f t="shared" si="15"/>
        <v>0</v>
      </c>
      <c r="O56" s="38">
        <f>COUNTIF(Vertices[Eigenvector Centrality],"&gt;= "&amp;N56)-COUNTIF(Vertices[Eigenvector Centrality],"&gt;="&amp;N57)</f>
        <v>0</v>
      </c>
      <c r="P56" s="37">
        <f t="shared" si="16"/>
        <v>0</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0</v>
      </c>
      <c r="G57" s="42">
        <f>COUNTIF(Vertices[In-Degree],"&gt;= "&amp;F57)-COUNTIF(Vertices[In-Degree],"&gt;="&amp;F58)</f>
        <v>0</v>
      </c>
      <c r="H57" s="41">
        <f>MAX(Vertices[Out-Degree])</f>
        <v>0</v>
      </c>
      <c r="I57" s="42">
        <f>COUNTIF(Vertices[Out-Degree],"&gt;= "&amp;H57)-COUNTIF(Vertices[Out-Degree],"&gt;="&amp;H58)</f>
        <v>0</v>
      </c>
      <c r="J57" s="41">
        <f>MAX(Vertices[Betweenness Centrality])</f>
        <v>0</v>
      </c>
      <c r="K57" s="42">
        <f>COUNTIF(Vertices[Betweenness Centrality],"&gt;= "&amp;J57)-COUNTIF(Vertices[Betweenness Centrality],"&gt;="&amp;J58)</f>
        <v>0</v>
      </c>
      <c r="L57" s="41">
        <f>MAX(Vertices[Closeness Centrality])</f>
        <v>0</v>
      </c>
      <c r="M57" s="42">
        <f>COUNTIF(Vertices[Closeness Centrality],"&gt;= "&amp;L57)-COUNTIF(Vertices[Closeness Centrality],"&gt;="&amp;L58)</f>
        <v>0</v>
      </c>
      <c r="N57" s="41">
        <f>MAX(Vertices[Eigenvector Centrality])</f>
        <v>0</v>
      </c>
      <c r="O57" s="42">
        <f>COUNTIF(Vertices[Eigenvector Centrality],"&gt;= "&amp;N57)-COUNTIF(Vertices[Eigenvector Centrality],"&gt;="&amp;N58)</f>
        <v>0</v>
      </c>
      <c r="P57" s="41">
        <f>MAX(Vertices[PageRank])</f>
        <v>0</v>
      </c>
      <c r="Q57" s="42">
        <f>COUNTIF(Vertices[PageRank],"&gt;= "&amp;P57)-COUNTIF(Vertices[PageRank],"&gt;="&amp;P58)</f>
        <v>0</v>
      </c>
      <c r="R57" s="41">
        <f>MAX(Vertices[Clustering Coefficient])</f>
        <v>0</v>
      </c>
      <c r="S57" s="45">
        <f>COUNTIF(Vertices[Clustering Coefficient],"&gt;= "&amp;R57)-COUNTIF(Vertices[Clustering Coefficient],"&gt;="&amp;R58)</f>
        <v>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t="str">
        <f>IF(COUNT(Vertices[In-Degree])&gt;0,F2,NoMetricMessage)</f>
        <v>Not Available</v>
      </c>
    </row>
    <row r="70" spans="1:2" ht="15">
      <c r="A70" s="33" t="s">
        <v>89</v>
      </c>
      <c r="B70" s="46" t="str">
        <f>IF(COUNT(Vertices[In-Degree])&gt;0,F57,NoMetricMessage)</f>
        <v>Not Available</v>
      </c>
    </row>
    <row r="71" spans="1:2" ht="15">
      <c r="A71" s="33" t="s">
        <v>90</v>
      </c>
      <c r="B71" s="47" t="str">
        <f>_xlfn.IFERROR(AVERAGE(Vertices[In-Degree]),NoMetricMessage)</f>
        <v>Not Available</v>
      </c>
    </row>
    <row r="72" spans="1:2" ht="15">
      <c r="A72" s="33" t="s">
        <v>91</v>
      </c>
      <c r="B72" s="47" t="str">
        <f>_xlfn.IFERROR(MEDIAN(Vertices[In-Degree]),NoMetricMessage)</f>
        <v>Not Available</v>
      </c>
    </row>
    <row r="83" spans="1:2" ht="15">
      <c r="A83" s="33" t="s">
        <v>94</v>
      </c>
      <c r="B83" s="46" t="str">
        <f>IF(COUNT(Vertices[Out-Degree])&gt;0,H2,NoMetricMessage)</f>
        <v>Not Available</v>
      </c>
    </row>
    <row r="84" spans="1:2" ht="15">
      <c r="A84" s="33" t="s">
        <v>95</v>
      </c>
      <c r="B84" s="46" t="str">
        <f>IF(COUNT(Vertices[Out-Degree])&gt;0,H57,NoMetricMessage)</f>
        <v>Not Available</v>
      </c>
    </row>
    <row r="85" spans="1:2" ht="15">
      <c r="A85" s="33" t="s">
        <v>96</v>
      </c>
      <c r="B85" s="47" t="str">
        <f>_xlfn.IFERROR(AVERAGE(Vertices[Out-Degree]),NoMetricMessage)</f>
        <v>Not Available</v>
      </c>
    </row>
    <row r="86" spans="1:2" ht="15">
      <c r="A86" s="33" t="s">
        <v>97</v>
      </c>
      <c r="B86" s="47" t="str">
        <f>_xlfn.IFERROR(MEDIAN(Vertices[Out-Degree]),NoMetricMessage)</f>
        <v>Not Available</v>
      </c>
    </row>
    <row r="97" spans="1:2" ht="15">
      <c r="A97" s="33" t="s">
        <v>100</v>
      </c>
      <c r="B97" s="47" t="str">
        <f>IF(COUNT(Vertices[Betweenness Centrality])&gt;0,J2,NoMetricMessage)</f>
        <v>Not Available</v>
      </c>
    </row>
    <row r="98" spans="1:2" ht="15">
      <c r="A98" s="33" t="s">
        <v>101</v>
      </c>
      <c r="B98" s="47" t="str">
        <f>IF(COUNT(Vertices[Betweenness Centrality])&gt;0,J57,NoMetricMessage)</f>
        <v>Not Available</v>
      </c>
    </row>
    <row r="99" spans="1:2" ht="15">
      <c r="A99" s="33" t="s">
        <v>102</v>
      </c>
      <c r="B99" s="47" t="str">
        <f>_xlfn.IFERROR(AVERAGE(Vertices[Betweenness Centrality]),NoMetricMessage)</f>
        <v>Not Available</v>
      </c>
    </row>
    <row r="100" spans="1:2" ht="15">
      <c r="A100" s="33" t="s">
        <v>103</v>
      </c>
      <c r="B100" s="47" t="str">
        <f>_xlfn.IFERROR(MEDIAN(Vertices[Betweenness Centrality]),NoMetricMessage)</f>
        <v>Not Available</v>
      </c>
    </row>
    <row r="111" spans="1:2" ht="15">
      <c r="A111" s="33" t="s">
        <v>106</v>
      </c>
      <c r="B111" s="47" t="str">
        <f>IF(COUNT(Vertices[Closeness Centrality])&gt;0,L2,NoMetricMessage)</f>
        <v>Not Available</v>
      </c>
    </row>
    <row r="112" spans="1:2" ht="15">
      <c r="A112" s="33" t="s">
        <v>107</v>
      </c>
      <c r="B112" s="47" t="str">
        <f>IF(COUNT(Vertices[Closeness Centrality])&gt;0,L57,NoMetricMessage)</f>
        <v>Not Available</v>
      </c>
    </row>
    <row r="113" spans="1:2" ht="15">
      <c r="A113" s="33" t="s">
        <v>108</v>
      </c>
      <c r="B113" s="47" t="str">
        <f>_xlfn.IFERROR(AVERAGE(Vertices[Closeness Centrality]),NoMetricMessage)</f>
        <v>Not Available</v>
      </c>
    </row>
    <row r="114" spans="1:2" ht="15">
      <c r="A114" s="33" t="s">
        <v>109</v>
      </c>
      <c r="B114" s="47" t="str">
        <f>_xlfn.IFERROR(MEDIAN(Vertices[Closeness Centrality]),NoMetricMessage)</f>
        <v>Not Available</v>
      </c>
    </row>
    <row r="125" spans="1:2" ht="15">
      <c r="A125" s="33" t="s">
        <v>112</v>
      </c>
      <c r="B125" s="47" t="str">
        <f>IF(COUNT(Vertices[Eigenvector Centrality])&gt;0,N2,NoMetricMessage)</f>
        <v>Not Available</v>
      </c>
    </row>
    <row r="126" spans="1:2" ht="15">
      <c r="A126" s="33" t="s">
        <v>113</v>
      </c>
      <c r="B126" s="47" t="str">
        <f>IF(COUNT(Vertices[Eigenvector Centrality])&gt;0,N57,NoMetricMessage)</f>
        <v>Not Available</v>
      </c>
    </row>
    <row r="127" spans="1:2" ht="15">
      <c r="A127" s="33" t="s">
        <v>114</v>
      </c>
      <c r="B127" s="47" t="str">
        <f>_xlfn.IFERROR(AVERAGE(Vertices[Eigenvector Centrality]),NoMetricMessage)</f>
        <v>Not Available</v>
      </c>
    </row>
    <row r="128" spans="1:2" ht="15">
      <c r="A128" s="33" t="s">
        <v>115</v>
      </c>
      <c r="B128" s="47" t="str">
        <f>_xlfn.IFERROR(MEDIAN(Vertices[Eigenvector Centrality]),NoMetricMessage)</f>
        <v>Not Available</v>
      </c>
    </row>
    <row r="139" spans="1:2" ht="15">
      <c r="A139" s="33" t="s">
        <v>140</v>
      </c>
      <c r="B139" s="47" t="str">
        <f>IF(COUNT(Vertices[PageRank])&gt;0,P2,NoMetricMessage)</f>
        <v>Not Available</v>
      </c>
    </row>
    <row r="140" spans="1:2" ht="15">
      <c r="A140" s="33" t="s">
        <v>141</v>
      </c>
      <c r="B140" s="47" t="str">
        <f>IF(COUNT(Vertices[PageRank])&gt;0,P57,NoMetricMessage)</f>
        <v>Not Available</v>
      </c>
    </row>
    <row r="141" spans="1:2" ht="15">
      <c r="A141" s="33" t="s">
        <v>142</v>
      </c>
      <c r="B141" s="47" t="str">
        <f>_xlfn.IFERROR(AVERAGE(Vertices[PageRank]),NoMetricMessage)</f>
        <v>Not Available</v>
      </c>
    </row>
    <row r="142" spans="1:2" ht="15">
      <c r="A142" s="33" t="s">
        <v>143</v>
      </c>
      <c r="B142" s="47" t="str">
        <f>_xlfn.IFERROR(MEDIAN(Vertices[PageRank]),NoMetricMessage)</f>
        <v>Not Available</v>
      </c>
    </row>
    <row r="153" spans="1:2" ht="15">
      <c r="A153" s="33" t="s">
        <v>118</v>
      </c>
      <c r="B153" s="47" t="str">
        <f>IF(COUNT(Vertices[Clustering Coefficient])&gt;0,R2,NoMetricMessage)</f>
        <v>Not Available</v>
      </c>
    </row>
    <row r="154" spans="1:2" ht="15">
      <c r="A154" s="33" t="s">
        <v>119</v>
      </c>
      <c r="B154" s="47" t="str">
        <f>IF(COUNT(Vertices[Clustering Coefficient])&gt;0,R57,NoMetricMessage)</f>
        <v>Not Available</v>
      </c>
    </row>
    <row r="155" spans="1:2" ht="15">
      <c r="A155" s="33" t="s">
        <v>120</v>
      </c>
      <c r="B155" s="47" t="str">
        <f>_xlfn.IFERROR(AVERAGE(Vertices[Clustering Coefficient]),NoMetricMessage)</f>
        <v>Not Available</v>
      </c>
    </row>
    <row r="156" spans="1:2" ht="15">
      <c r="A156" s="33" t="s">
        <v>121</v>
      </c>
      <c r="B156" s="47"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3174</v>
      </c>
      <c r="K7" s="13" t="s">
        <v>3175</v>
      </c>
    </row>
    <row r="8" spans="1:11" ht="409.5">
      <c r="A8"/>
      <c r="B8">
        <v>2</v>
      </c>
      <c r="C8">
        <v>2</v>
      </c>
      <c r="D8" t="s">
        <v>61</v>
      </c>
      <c r="E8" t="s">
        <v>61</v>
      </c>
      <c r="H8" t="s">
        <v>73</v>
      </c>
      <c r="J8" t="s">
        <v>3176</v>
      </c>
      <c r="K8" s="13" t="s">
        <v>3177</v>
      </c>
    </row>
    <row r="9" spans="1:11" ht="409.5">
      <c r="A9"/>
      <c r="B9">
        <v>3</v>
      </c>
      <c r="C9">
        <v>4</v>
      </c>
      <c r="D9" t="s">
        <v>62</v>
      </c>
      <c r="E9" t="s">
        <v>62</v>
      </c>
      <c r="H9" t="s">
        <v>74</v>
      </c>
      <c r="J9" t="s">
        <v>3178</v>
      </c>
      <c r="K9" s="13" t="s">
        <v>3179</v>
      </c>
    </row>
    <row r="10" spans="1:11" ht="409.5">
      <c r="A10"/>
      <c r="B10">
        <v>4</v>
      </c>
      <c r="D10" t="s">
        <v>63</v>
      </c>
      <c r="E10" t="s">
        <v>63</v>
      </c>
      <c r="H10" t="s">
        <v>75</v>
      </c>
      <c r="J10" t="s">
        <v>3180</v>
      </c>
      <c r="K10" s="13" t="s">
        <v>3181</v>
      </c>
    </row>
    <row r="11" spans="1:11" ht="15">
      <c r="A11"/>
      <c r="B11">
        <v>5</v>
      </c>
      <c r="D11" t="s">
        <v>46</v>
      </c>
      <c r="E11">
        <v>1</v>
      </c>
      <c r="H11" t="s">
        <v>76</v>
      </c>
      <c r="J11" t="s">
        <v>3182</v>
      </c>
      <c r="K11" t="s">
        <v>3183</v>
      </c>
    </row>
    <row r="12" spans="1:11" ht="15">
      <c r="A12"/>
      <c r="B12"/>
      <c r="D12" t="s">
        <v>64</v>
      </c>
      <c r="E12">
        <v>2</v>
      </c>
      <c r="H12">
        <v>0</v>
      </c>
      <c r="J12" t="s">
        <v>3184</v>
      </c>
      <c r="K12" t="s">
        <v>3185</v>
      </c>
    </row>
    <row r="13" spans="1:11" ht="15">
      <c r="A13"/>
      <c r="B13"/>
      <c r="D13">
        <v>1</v>
      </c>
      <c r="E13">
        <v>3</v>
      </c>
      <c r="H13">
        <v>1</v>
      </c>
      <c r="J13" t="s">
        <v>3186</v>
      </c>
      <c r="K13" t="s">
        <v>3187</v>
      </c>
    </row>
    <row r="14" spans="4:11" ht="15">
      <c r="D14">
        <v>2</v>
      </c>
      <c r="E14">
        <v>4</v>
      </c>
      <c r="H14">
        <v>2</v>
      </c>
      <c r="J14" t="s">
        <v>3188</v>
      </c>
      <c r="K14" t="s">
        <v>3189</v>
      </c>
    </row>
    <row r="15" spans="4:11" ht="15">
      <c r="D15">
        <v>3</v>
      </c>
      <c r="E15">
        <v>5</v>
      </c>
      <c r="H15">
        <v>3</v>
      </c>
      <c r="J15" t="s">
        <v>3190</v>
      </c>
      <c r="K15" t="s">
        <v>3191</v>
      </c>
    </row>
    <row r="16" spans="4:11" ht="15">
      <c r="D16">
        <v>4</v>
      </c>
      <c r="E16">
        <v>6</v>
      </c>
      <c r="H16">
        <v>4</v>
      </c>
      <c r="J16" t="s">
        <v>3192</v>
      </c>
      <c r="K16" t="s">
        <v>3193</v>
      </c>
    </row>
    <row r="17" spans="4:11" ht="15">
      <c r="D17">
        <v>5</v>
      </c>
      <c r="E17">
        <v>7</v>
      </c>
      <c r="H17">
        <v>5</v>
      </c>
      <c r="J17" t="s">
        <v>3194</v>
      </c>
      <c r="K17" t="s">
        <v>3195</v>
      </c>
    </row>
    <row r="18" spans="4:11" ht="15">
      <c r="D18">
        <v>6</v>
      </c>
      <c r="E18">
        <v>8</v>
      </c>
      <c r="H18">
        <v>6</v>
      </c>
      <c r="J18" t="s">
        <v>3196</v>
      </c>
      <c r="K18" t="s">
        <v>3197</v>
      </c>
    </row>
    <row r="19" spans="4:11" ht="15">
      <c r="D19">
        <v>7</v>
      </c>
      <c r="E19">
        <v>9</v>
      </c>
      <c r="H19">
        <v>7</v>
      </c>
      <c r="J19" t="s">
        <v>3198</v>
      </c>
      <c r="K19" t="s">
        <v>3199</v>
      </c>
    </row>
    <row r="20" spans="4:11" ht="15">
      <c r="D20">
        <v>8</v>
      </c>
      <c r="H20">
        <v>8</v>
      </c>
      <c r="J20" t="s">
        <v>3200</v>
      </c>
      <c r="K20" t="s">
        <v>3201</v>
      </c>
    </row>
    <row r="21" spans="4:11" ht="409.5">
      <c r="D21">
        <v>9</v>
      </c>
      <c r="H21">
        <v>9</v>
      </c>
      <c r="J21" t="s">
        <v>3202</v>
      </c>
      <c r="K21" s="13" t="s">
        <v>3203</v>
      </c>
    </row>
    <row r="22" spans="4:11" ht="409.5">
      <c r="D22">
        <v>10</v>
      </c>
      <c r="J22" t="s">
        <v>3204</v>
      </c>
      <c r="K22" s="13" t="s">
        <v>3205</v>
      </c>
    </row>
    <row r="23" spans="4:11" ht="409.5">
      <c r="D23">
        <v>11</v>
      </c>
      <c r="J23" t="s">
        <v>3206</v>
      </c>
      <c r="K23" s="13" t="s">
        <v>3207</v>
      </c>
    </row>
    <row r="24" spans="10:11" ht="409.5">
      <c r="J24" t="s">
        <v>3208</v>
      </c>
      <c r="K24" s="13" t="s">
        <v>3322</v>
      </c>
    </row>
    <row r="25" spans="10:11" ht="15">
      <c r="J25" t="s">
        <v>3209</v>
      </c>
      <c r="K25" t="b">
        <v>0</v>
      </c>
    </row>
    <row r="26" spans="10:11" ht="15">
      <c r="J26" t="s">
        <v>3320</v>
      </c>
      <c r="K26" t="s">
        <v>3321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3241</v>
      </c>
      <c r="B1" s="13" t="s">
        <v>17</v>
      </c>
    </row>
    <row r="2" spans="1:2" ht="15">
      <c r="A2" s="80" t="s">
        <v>3242</v>
      </c>
      <c r="B2" s="80" t="s">
        <v>3248</v>
      </c>
    </row>
    <row r="3" spans="1:2" ht="15">
      <c r="A3" s="80" t="s">
        <v>3243</v>
      </c>
      <c r="B3" s="80" t="s">
        <v>3249</v>
      </c>
    </row>
    <row r="4" spans="1:2" ht="15">
      <c r="A4" s="80" t="s">
        <v>3244</v>
      </c>
      <c r="B4" s="80" t="s">
        <v>3250</v>
      </c>
    </row>
    <row r="5" spans="1:2" ht="15">
      <c r="A5" s="80" t="s">
        <v>3245</v>
      </c>
      <c r="B5" s="80" t="s">
        <v>3251</v>
      </c>
    </row>
    <row r="6" spans="1:2" ht="15">
      <c r="A6" s="80" t="s">
        <v>3246</v>
      </c>
      <c r="B6" s="80" t="s">
        <v>3252</v>
      </c>
    </row>
    <row r="7" spans="1:2" ht="15">
      <c r="A7" s="80" t="s">
        <v>3247</v>
      </c>
      <c r="B7" s="80" t="s">
        <v>3249</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8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s>
  <sheetData>
    <row r="1" spans="3:14" ht="15">
      <c r="C1" s="16" t="s">
        <v>39</v>
      </c>
      <c r="D1" s="17"/>
      <c r="E1" s="17"/>
      <c r="F1" s="17"/>
      <c r="G1" s="16"/>
      <c r="H1" s="14" t="s">
        <v>43</v>
      </c>
      <c r="I1" s="51"/>
      <c r="J1" s="51"/>
      <c r="K1" s="33" t="s">
        <v>42</v>
      </c>
      <c r="L1" s="18" t="s">
        <v>40</v>
      </c>
      <c r="M1" s="18"/>
      <c r="N1" s="15" t="s">
        <v>41</v>
      </c>
    </row>
    <row r="2" spans="1:55"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3210</v>
      </c>
      <c r="BB2" s="13" t="s">
        <v>3239</v>
      </c>
      <c r="BC2" s="13" t="s">
        <v>3240</v>
      </c>
    </row>
    <row r="3" spans="1:55" ht="15" customHeight="1">
      <c r="A3" s="66" t="s">
        <v>212</v>
      </c>
      <c r="B3" s="66" t="s">
        <v>338</v>
      </c>
      <c r="C3" s="67"/>
      <c r="D3" s="68"/>
      <c r="E3" s="69"/>
      <c r="F3" s="70"/>
      <c r="G3" s="67"/>
      <c r="H3" s="71"/>
      <c r="I3" s="72"/>
      <c r="J3" s="72"/>
      <c r="K3" s="34"/>
      <c r="L3" s="73">
        <v>3</v>
      </c>
      <c r="M3" s="73"/>
      <c r="N3" s="74"/>
      <c r="O3" s="80" t="s">
        <v>394</v>
      </c>
      <c r="P3" s="82">
        <v>43626.71266203704</v>
      </c>
      <c r="Q3" s="80" t="s">
        <v>396</v>
      </c>
      <c r="R3" s="84" t="s">
        <v>678</v>
      </c>
      <c r="S3" s="80" t="s">
        <v>745</v>
      </c>
      <c r="T3" s="80"/>
      <c r="U3" s="84" t="s">
        <v>839</v>
      </c>
      <c r="V3" s="84" t="s">
        <v>839</v>
      </c>
      <c r="W3" s="82">
        <v>43626.71266203704</v>
      </c>
      <c r="X3" s="84" t="s">
        <v>1006</v>
      </c>
      <c r="Y3" s="80"/>
      <c r="Z3" s="80"/>
      <c r="AA3" s="86" t="s">
        <v>1414</v>
      </c>
      <c r="AB3" s="80"/>
      <c r="AC3" s="80" t="b">
        <v>0</v>
      </c>
      <c r="AD3" s="80">
        <v>16</v>
      </c>
      <c r="AE3" s="86" t="s">
        <v>1832</v>
      </c>
      <c r="AF3" s="80" t="b">
        <v>0</v>
      </c>
      <c r="AG3" s="80" t="s">
        <v>1864</v>
      </c>
      <c r="AH3" s="80"/>
      <c r="AI3" s="86" t="s">
        <v>1832</v>
      </c>
      <c r="AJ3" s="80" t="b">
        <v>0</v>
      </c>
      <c r="AK3" s="80">
        <v>6</v>
      </c>
      <c r="AL3" s="86" t="s">
        <v>1832</v>
      </c>
      <c r="AM3" s="80" t="s">
        <v>1879</v>
      </c>
      <c r="AN3" s="80" t="b">
        <v>0</v>
      </c>
      <c r="AO3" s="86" t="s">
        <v>1414</v>
      </c>
      <c r="AP3" s="80" t="s">
        <v>1901</v>
      </c>
      <c r="AQ3" s="80">
        <v>0</v>
      </c>
      <c r="AR3" s="80">
        <v>0</v>
      </c>
      <c r="AS3" s="80"/>
      <c r="AT3" s="80"/>
      <c r="AU3" s="80"/>
      <c r="AV3" s="80"/>
      <c r="AW3" s="80"/>
      <c r="AX3" s="80"/>
      <c r="AY3" s="80"/>
      <c r="AZ3" s="80"/>
      <c r="BA3">
        <v>1</v>
      </c>
      <c r="BB3" s="80" t="str">
        <f>REPLACE(INDEX(GroupVertices[Group],MATCH(Edges13[[#This Row],[Vertex 1]],GroupVertices[Vertex],0)),1,1,"")</f>
        <v>5</v>
      </c>
      <c r="BC3" s="80" t="str">
        <f>REPLACE(INDEX(GroupVertices[Group],MATCH(Edges13[[#This Row],[Vertex 2]],GroupVertices[Vertex],0)),1,1,"")</f>
        <v>5</v>
      </c>
    </row>
    <row r="4" spans="1:55" ht="15" customHeight="1">
      <c r="A4" s="66" t="s">
        <v>213</v>
      </c>
      <c r="B4" s="66" t="s">
        <v>344</v>
      </c>
      <c r="C4" s="67"/>
      <c r="D4" s="68"/>
      <c r="E4" s="69"/>
      <c r="F4" s="70"/>
      <c r="G4" s="67"/>
      <c r="H4" s="71"/>
      <c r="I4" s="72"/>
      <c r="J4" s="72"/>
      <c r="K4" s="34"/>
      <c r="L4" s="79">
        <v>9</v>
      </c>
      <c r="M4" s="79"/>
      <c r="N4" s="74"/>
      <c r="O4" s="81" t="s">
        <v>394</v>
      </c>
      <c r="P4" s="83">
        <v>43652.26810185185</v>
      </c>
      <c r="Q4" s="81" t="s">
        <v>397</v>
      </c>
      <c r="R4" s="85" t="s">
        <v>679</v>
      </c>
      <c r="S4" s="81" t="s">
        <v>746</v>
      </c>
      <c r="T4" s="81"/>
      <c r="U4" s="81"/>
      <c r="V4" s="85" t="s">
        <v>886</v>
      </c>
      <c r="W4" s="83">
        <v>43652.26810185185</v>
      </c>
      <c r="X4" s="85" t="s">
        <v>1007</v>
      </c>
      <c r="Y4" s="81"/>
      <c r="Z4" s="81"/>
      <c r="AA4" s="87" t="s">
        <v>1415</v>
      </c>
      <c r="AB4" s="81"/>
      <c r="AC4" s="81" t="b">
        <v>0</v>
      </c>
      <c r="AD4" s="81">
        <v>243</v>
      </c>
      <c r="AE4" s="87" t="s">
        <v>1832</v>
      </c>
      <c r="AF4" s="81" t="b">
        <v>0</v>
      </c>
      <c r="AG4" s="81" t="s">
        <v>1864</v>
      </c>
      <c r="AH4" s="81"/>
      <c r="AI4" s="87" t="s">
        <v>1832</v>
      </c>
      <c r="AJ4" s="81" t="b">
        <v>0</v>
      </c>
      <c r="AK4" s="81">
        <v>93</v>
      </c>
      <c r="AL4" s="87" t="s">
        <v>1832</v>
      </c>
      <c r="AM4" s="81" t="s">
        <v>1879</v>
      </c>
      <c r="AN4" s="81" t="b">
        <v>0</v>
      </c>
      <c r="AO4" s="87" t="s">
        <v>1415</v>
      </c>
      <c r="AP4" s="81" t="s">
        <v>1901</v>
      </c>
      <c r="AQ4" s="81">
        <v>0</v>
      </c>
      <c r="AR4" s="81">
        <v>0</v>
      </c>
      <c r="AS4" s="81"/>
      <c r="AT4" s="81"/>
      <c r="AU4" s="81"/>
      <c r="AV4" s="81"/>
      <c r="AW4" s="81"/>
      <c r="AX4" s="81"/>
      <c r="AY4" s="81"/>
      <c r="AZ4" s="81"/>
      <c r="BA4">
        <v>1</v>
      </c>
      <c r="BB4" s="80" t="str">
        <f>REPLACE(INDEX(GroupVertices[Group],MATCH(Edges13[[#This Row],[Vertex 1]],GroupVertices[Vertex],0)),1,1,"")</f>
        <v>2</v>
      </c>
      <c r="BC4" s="80" t="str">
        <f>REPLACE(INDEX(GroupVertices[Group],MATCH(Edges13[[#This Row],[Vertex 2]],GroupVertices[Vertex],0)),1,1,"")</f>
        <v>2</v>
      </c>
    </row>
    <row r="5" spans="1:55" ht="15">
      <c r="A5" s="66" t="s">
        <v>214</v>
      </c>
      <c r="B5" s="66" t="s">
        <v>345</v>
      </c>
      <c r="C5" s="67"/>
      <c r="D5" s="68"/>
      <c r="E5" s="69"/>
      <c r="F5" s="70"/>
      <c r="G5" s="67"/>
      <c r="H5" s="71"/>
      <c r="I5" s="72"/>
      <c r="J5" s="72"/>
      <c r="K5" s="34"/>
      <c r="L5" s="79">
        <v>10</v>
      </c>
      <c r="M5" s="79"/>
      <c r="N5" s="74"/>
      <c r="O5" s="81" t="s">
        <v>394</v>
      </c>
      <c r="P5" s="83">
        <v>43658.75900462963</v>
      </c>
      <c r="Q5" s="81" t="s">
        <v>398</v>
      </c>
      <c r="R5" s="85" t="s">
        <v>680</v>
      </c>
      <c r="S5" s="81" t="s">
        <v>747</v>
      </c>
      <c r="T5" s="81" t="s">
        <v>774</v>
      </c>
      <c r="U5" s="81"/>
      <c r="V5" s="85" t="s">
        <v>887</v>
      </c>
      <c r="W5" s="83">
        <v>43658.75900462963</v>
      </c>
      <c r="X5" s="85" t="s">
        <v>1008</v>
      </c>
      <c r="Y5" s="81"/>
      <c r="Z5" s="81"/>
      <c r="AA5" s="87" t="s">
        <v>1416</v>
      </c>
      <c r="AB5" s="81"/>
      <c r="AC5" s="81" t="b">
        <v>0</v>
      </c>
      <c r="AD5" s="81">
        <v>6</v>
      </c>
      <c r="AE5" s="87" t="s">
        <v>1832</v>
      </c>
      <c r="AF5" s="81" t="b">
        <v>1</v>
      </c>
      <c r="AG5" s="81" t="s">
        <v>1864</v>
      </c>
      <c r="AH5" s="81"/>
      <c r="AI5" s="87" t="s">
        <v>1870</v>
      </c>
      <c r="AJ5" s="81" t="b">
        <v>0</v>
      </c>
      <c r="AK5" s="81">
        <v>1</v>
      </c>
      <c r="AL5" s="87" t="s">
        <v>1832</v>
      </c>
      <c r="AM5" s="81" t="s">
        <v>1880</v>
      </c>
      <c r="AN5" s="81" t="b">
        <v>0</v>
      </c>
      <c r="AO5" s="87" t="s">
        <v>1416</v>
      </c>
      <c r="AP5" s="81" t="s">
        <v>1901</v>
      </c>
      <c r="AQ5" s="81">
        <v>0</v>
      </c>
      <c r="AR5" s="81">
        <v>0</v>
      </c>
      <c r="AS5" s="81" t="s">
        <v>1902</v>
      </c>
      <c r="AT5" s="81" t="s">
        <v>1907</v>
      </c>
      <c r="AU5" s="81" t="s">
        <v>1911</v>
      </c>
      <c r="AV5" s="81" t="s">
        <v>1915</v>
      </c>
      <c r="AW5" s="81" t="s">
        <v>1920</v>
      </c>
      <c r="AX5" s="81" t="s">
        <v>1925</v>
      </c>
      <c r="AY5" s="81" t="s">
        <v>1930</v>
      </c>
      <c r="AZ5" s="85" t="s">
        <v>1931</v>
      </c>
      <c r="BA5">
        <v>1</v>
      </c>
      <c r="BB5" s="80" t="str">
        <f>REPLACE(INDEX(GroupVertices[Group],MATCH(Edges13[[#This Row],[Vertex 1]],GroupVertices[Vertex],0)),1,1,"")</f>
        <v>3</v>
      </c>
      <c r="BC5" s="80" t="str">
        <f>REPLACE(INDEX(GroupVertices[Group],MATCH(Edges13[[#This Row],[Vertex 2]],GroupVertices[Vertex],0)),1,1,"")</f>
        <v>3</v>
      </c>
    </row>
    <row r="6" spans="1:55" ht="15">
      <c r="A6" s="66" t="s">
        <v>215</v>
      </c>
      <c r="B6" s="66" t="s">
        <v>346</v>
      </c>
      <c r="C6" s="67"/>
      <c r="D6" s="68"/>
      <c r="E6" s="69"/>
      <c r="F6" s="70"/>
      <c r="G6" s="67"/>
      <c r="H6" s="71"/>
      <c r="I6" s="72"/>
      <c r="J6" s="72"/>
      <c r="K6" s="34"/>
      <c r="L6" s="79">
        <v>11</v>
      </c>
      <c r="M6" s="79"/>
      <c r="N6" s="74"/>
      <c r="O6" s="81" t="s">
        <v>394</v>
      </c>
      <c r="P6" s="83">
        <v>43649.618726851855</v>
      </c>
      <c r="Q6" s="81" t="s">
        <v>399</v>
      </c>
      <c r="R6" s="85" t="s">
        <v>681</v>
      </c>
      <c r="S6" s="81" t="s">
        <v>748</v>
      </c>
      <c r="T6" s="81" t="s">
        <v>775</v>
      </c>
      <c r="U6" s="81"/>
      <c r="V6" s="85" t="s">
        <v>888</v>
      </c>
      <c r="W6" s="83">
        <v>43649.618726851855</v>
      </c>
      <c r="X6" s="85" t="s">
        <v>1009</v>
      </c>
      <c r="Y6" s="81"/>
      <c r="Z6" s="81"/>
      <c r="AA6" s="87" t="s">
        <v>1417</v>
      </c>
      <c r="AB6" s="81"/>
      <c r="AC6" s="81" t="b">
        <v>0</v>
      </c>
      <c r="AD6" s="81">
        <v>4</v>
      </c>
      <c r="AE6" s="87" t="s">
        <v>1832</v>
      </c>
      <c r="AF6" s="81" t="b">
        <v>0</v>
      </c>
      <c r="AG6" s="81" t="s">
        <v>1864</v>
      </c>
      <c r="AH6" s="81"/>
      <c r="AI6" s="87" t="s">
        <v>1832</v>
      </c>
      <c r="AJ6" s="81" t="b">
        <v>0</v>
      </c>
      <c r="AK6" s="81">
        <v>2</v>
      </c>
      <c r="AL6" s="87" t="s">
        <v>1832</v>
      </c>
      <c r="AM6" s="81" t="s">
        <v>1881</v>
      </c>
      <c r="AN6" s="81" t="b">
        <v>0</v>
      </c>
      <c r="AO6" s="87" t="s">
        <v>1417</v>
      </c>
      <c r="AP6" s="81" t="s">
        <v>1901</v>
      </c>
      <c r="AQ6" s="81">
        <v>0</v>
      </c>
      <c r="AR6" s="81">
        <v>0</v>
      </c>
      <c r="AS6" s="81"/>
      <c r="AT6" s="81"/>
      <c r="AU6" s="81"/>
      <c r="AV6" s="81"/>
      <c r="AW6" s="81"/>
      <c r="AX6" s="81"/>
      <c r="AY6" s="81"/>
      <c r="AZ6" s="81"/>
      <c r="BA6">
        <v>1</v>
      </c>
      <c r="BB6" s="80" t="str">
        <f>REPLACE(INDEX(GroupVertices[Group],MATCH(Edges13[[#This Row],[Vertex 1]],GroupVertices[Vertex],0)),1,1,"")</f>
        <v>9</v>
      </c>
      <c r="BC6" s="80" t="str">
        <f>REPLACE(INDEX(GroupVertices[Group],MATCH(Edges13[[#This Row],[Vertex 2]],GroupVertices[Vertex],0)),1,1,"")</f>
        <v>9</v>
      </c>
    </row>
    <row r="7" spans="1:55" ht="15">
      <c r="A7" s="66" t="s">
        <v>216</v>
      </c>
      <c r="B7" s="66" t="s">
        <v>337</v>
      </c>
      <c r="C7" s="67"/>
      <c r="D7" s="68"/>
      <c r="E7" s="69"/>
      <c r="F7" s="70"/>
      <c r="G7" s="67"/>
      <c r="H7" s="71"/>
      <c r="I7" s="72"/>
      <c r="J7" s="72"/>
      <c r="K7" s="34"/>
      <c r="L7" s="79">
        <v>12</v>
      </c>
      <c r="M7" s="79"/>
      <c r="N7" s="74"/>
      <c r="O7" s="81" t="s">
        <v>394</v>
      </c>
      <c r="P7" s="83">
        <v>43646.39822916667</v>
      </c>
      <c r="Q7" s="81" t="s">
        <v>400</v>
      </c>
      <c r="R7" s="81"/>
      <c r="S7" s="81"/>
      <c r="T7" s="81" t="s">
        <v>776</v>
      </c>
      <c r="U7" s="81"/>
      <c r="V7" s="85" t="s">
        <v>889</v>
      </c>
      <c r="W7" s="83">
        <v>43646.39822916667</v>
      </c>
      <c r="X7" s="85" t="s">
        <v>1010</v>
      </c>
      <c r="Y7" s="81"/>
      <c r="Z7" s="81"/>
      <c r="AA7" s="87" t="s">
        <v>1418</v>
      </c>
      <c r="AB7" s="81"/>
      <c r="AC7" s="81" t="b">
        <v>0</v>
      </c>
      <c r="AD7" s="81">
        <v>0</v>
      </c>
      <c r="AE7" s="87" t="s">
        <v>1832</v>
      </c>
      <c r="AF7" s="81" t="b">
        <v>0</v>
      </c>
      <c r="AG7" s="81" t="s">
        <v>1864</v>
      </c>
      <c r="AH7" s="81"/>
      <c r="AI7" s="87" t="s">
        <v>1832</v>
      </c>
      <c r="AJ7" s="81" t="b">
        <v>0</v>
      </c>
      <c r="AK7" s="81">
        <v>11</v>
      </c>
      <c r="AL7" s="87" t="s">
        <v>1564</v>
      </c>
      <c r="AM7" s="81" t="s">
        <v>1879</v>
      </c>
      <c r="AN7" s="81" t="b">
        <v>0</v>
      </c>
      <c r="AO7" s="87" t="s">
        <v>1564</v>
      </c>
      <c r="AP7" s="81" t="s">
        <v>176</v>
      </c>
      <c r="AQ7" s="81">
        <v>0</v>
      </c>
      <c r="AR7" s="81">
        <v>0</v>
      </c>
      <c r="AS7" s="81"/>
      <c r="AT7" s="81"/>
      <c r="AU7" s="81"/>
      <c r="AV7" s="81"/>
      <c r="AW7" s="81"/>
      <c r="AX7" s="81"/>
      <c r="AY7" s="81"/>
      <c r="AZ7" s="81"/>
      <c r="BA7">
        <v>1</v>
      </c>
      <c r="BB7" s="80" t="str">
        <f>REPLACE(INDEX(GroupVertices[Group],MATCH(Edges13[[#This Row],[Vertex 1]],GroupVertices[Vertex],0)),1,1,"")</f>
        <v>2</v>
      </c>
      <c r="BC7" s="80" t="str">
        <f>REPLACE(INDEX(GroupVertices[Group],MATCH(Edges13[[#This Row],[Vertex 2]],GroupVertices[Vertex],0)),1,1,"")</f>
        <v>2</v>
      </c>
    </row>
    <row r="8" spans="1:55" ht="15">
      <c r="A8" s="66" t="s">
        <v>217</v>
      </c>
      <c r="B8" s="66" t="s">
        <v>337</v>
      </c>
      <c r="C8" s="67"/>
      <c r="D8" s="68"/>
      <c r="E8" s="69"/>
      <c r="F8" s="70"/>
      <c r="G8" s="67"/>
      <c r="H8" s="71"/>
      <c r="I8" s="72"/>
      <c r="J8" s="72"/>
      <c r="K8" s="34"/>
      <c r="L8" s="79">
        <v>15</v>
      </c>
      <c r="M8" s="79"/>
      <c r="N8" s="74"/>
      <c r="O8" s="81" t="s">
        <v>394</v>
      </c>
      <c r="P8" s="83">
        <v>43646.417662037034</v>
      </c>
      <c r="Q8" s="81" t="s">
        <v>400</v>
      </c>
      <c r="R8" s="81"/>
      <c r="S8" s="81"/>
      <c r="T8" s="81" t="s">
        <v>776</v>
      </c>
      <c r="U8" s="81"/>
      <c r="V8" s="85" t="s">
        <v>890</v>
      </c>
      <c r="W8" s="83">
        <v>43646.417662037034</v>
      </c>
      <c r="X8" s="85" t="s">
        <v>1011</v>
      </c>
      <c r="Y8" s="81"/>
      <c r="Z8" s="81"/>
      <c r="AA8" s="87" t="s">
        <v>1419</v>
      </c>
      <c r="AB8" s="81"/>
      <c r="AC8" s="81" t="b">
        <v>0</v>
      </c>
      <c r="AD8" s="81">
        <v>0</v>
      </c>
      <c r="AE8" s="87" t="s">
        <v>1832</v>
      </c>
      <c r="AF8" s="81" t="b">
        <v>0</v>
      </c>
      <c r="AG8" s="81" t="s">
        <v>1864</v>
      </c>
      <c r="AH8" s="81"/>
      <c r="AI8" s="87" t="s">
        <v>1832</v>
      </c>
      <c r="AJ8" s="81" t="b">
        <v>0</v>
      </c>
      <c r="AK8" s="81">
        <v>11</v>
      </c>
      <c r="AL8" s="87" t="s">
        <v>1564</v>
      </c>
      <c r="AM8" s="81" t="s">
        <v>1882</v>
      </c>
      <c r="AN8" s="81" t="b">
        <v>0</v>
      </c>
      <c r="AO8" s="87" t="s">
        <v>1564</v>
      </c>
      <c r="AP8" s="81" t="s">
        <v>176</v>
      </c>
      <c r="AQ8" s="81">
        <v>0</v>
      </c>
      <c r="AR8" s="81">
        <v>0</v>
      </c>
      <c r="AS8" s="81"/>
      <c r="AT8" s="81"/>
      <c r="AU8" s="81"/>
      <c r="AV8" s="81"/>
      <c r="AW8" s="81"/>
      <c r="AX8" s="81"/>
      <c r="AY8" s="81"/>
      <c r="AZ8" s="81"/>
      <c r="BA8">
        <v>1</v>
      </c>
      <c r="BB8" s="80" t="str">
        <f>REPLACE(INDEX(GroupVertices[Group],MATCH(Edges13[[#This Row],[Vertex 1]],GroupVertices[Vertex],0)),1,1,"")</f>
        <v>2</v>
      </c>
      <c r="BC8" s="80" t="str">
        <f>REPLACE(INDEX(GroupVertices[Group],MATCH(Edges13[[#This Row],[Vertex 2]],GroupVertices[Vertex],0)),1,1,"")</f>
        <v>2</v>
      </c>
    </row>
    <row r="9" spans="1:55" ht="15">
      <c r="A9" s="66" t="s">
        <v>218</v>
      </c>
      <c r="B9" s="66" t="s">
        <v>337</v>
      </c>
      <c r="C9" s="67"/>
      <c r="D9" s="68"/>
      <c r="E9" s="69"/>
      <c r="F9" s="70"/>
      <c r="G9" s="67"/>
      <c r="H9" s="71"/>
      <c r="I9" s="72"/>
      <c r="J9" s="72"/>
      <c r="K9" s="34"/>
      <c r="L9" s="79">
        <v>18</v>
      </c>
      <c r="M9" s="79"/>
      <c r="N9" s="74"/>
      <c r="O9" s="81" t="s">
        <v>394</v>
      </c>
      <c r="P9" s="83">
        <v>43646.41971064815</v>
      </c>
      <c r="Q9" s="81" t="s">
        <v>400</v>
      </c>
      <c r="R9" s="81"/>
      <c r="S9" s="81"/>
      <c r="T9" s="81" t="s">
        <v>776</v>
      </c>
      <c r="U9" s="81"/>
      <c r="V9" s="85" t="s">
        <v>891</v>
      </c>
      <c r="W9" s="83">
        <v>43646.41971064815</v>
      </c>
      <c r="X9" s="85" t="s">
        <v>1012</v>
      </c>
      <c r="Y9" s="81"/>
      <c r="Z9" s="81"/>
      <c r="AA9" s="87" t="s">
        <v>1420</v>
      </c>
      <c r="AB9" s="81"/>
      <c r="AC9" s="81" t="b">
        <v>0</v>
      </c>
      <c r="AD9" s="81">
        <v>0</v>
      </c>
      <c r="AE9" s="87" t="s">
        <v>1832</v>
      </c>
      <c r="AF9" s="81" t="b">
        <v>0</v>
      </c>
      <c r="AG9" s="81" t="s">
        <v>1864</v>
      </c>
      <c r="AH9" s="81"/>
      <c r="AI9" s="87" t="s">
        <v>1832</v>
      </c>
      <c r="AJ9" s="81" t="b">
        <v>0</v>
      </c>
      <c r="AK9" s="81">
        <v>11</v>
      </c>
      <c r="AL9" s="87" t="s">
        <v>1564</v>
      </c>
      <c r="AM9" s="81" t="s">
        <v>1881</v>
      </c>
      <c r="AN9" s="81" t="b">
        <v>0</v>
      </c>
      <c r="AO9" s="87" t="s">
        <v>1564</v>
      </c>
      <c r="AP9" s="81" t="s">
        <v>176</v>
      </c>
      <c r="AQ9" s="81">
        <v>0</v>
      </c>
      <c r="AR9" s="81">
        <v>0</v>
      </c>
      <c r="AS9" s="81"/>
      <c r="AT9" s="81"/>
      <c r="AU9" s="81"/>
      <c r="AV9" s="81"/>
      <c r="AW9" s="81"/>
      <c r="AX9" s="81"/>
      <c r="AY9" s="81"/>
      <c r="AZ9" s="81"/>
      <c r="BA9">
        <v>1</v>
      </c>
      <c r="BB9" s="80" t="str">
        <f>REPLACE(INDEX(GroupVertices[Group],MATCH(Edges13[[#This Row],[Vertex 1]],GroupVertices[Vertex],0)),1,1,"")</f>
        <v>2</v>
      </c>
      <c r="BC9" s="80" t="str">
        <f>REPLACE(INDEX(GroupVertices[Group],MATCH(Edges13[[#This Row],[Vertex 2]],GroupVertices[Vertex],0)),1,1,"")</f>
        <v>2</v>
      </c>
    </row>
    <row r="10" spans="1:55" ht="15">
      <c r="A10" s="66" t="s">
        <v>219</v>
      </c>
      <c r="B10" s="66" t="s">
        <v>337</v>
      </c>
      <c r="C10" s="67"/>
      <c r="D10" s="68"/>
      <c r="E10" s="69"/>
      <c r="F10" s="70"/>
      <c r="G10" s="67"/>
      <c r="H10" s="71"/>
      <c r="I10" s="72"/>
      <c r="J10" s="72"/>
      <c r="K10" s="34"/>
      <c r="L10" s="79">
        <v>21</v>
      </c>
      <c r="M10" s="79"/>
      <c r="N10" s="74"/>
      <c r="O10" s="81" t="s">
        <v>394</v>
      </c>
      <c r="P10" s="83">
        <v>43646.42184027778</v>
      </c>
      <c r="Q10" s="81" t="s">
        <v>400</v>
      </c>
      <c r="R10" s="81"/>
      <c r="S10" s="81"/>
      <c r="T10" s="81" t="s">
        <v>776</v>
      </c>
      <c r="U10" s="81"/>
      <c r="V10" s="85" t="s">
        <v>892</v>
      </c>
      <c r="W10" s="83">
        <v>43646.42184027778</v>
      </c>
      <c r="X10" s="85" t="s">
        <v>1013</v>
      </c>
      <c r="Y10" s="81"/>
      <c r="Z10" s="81"/>
      <c r="AA10" s="87" t="s">
        <v>1421</v>
      </c>
      <c r="AB10" s="81"/>
      <c r="AC10" s="81" t="b">
        <v>0</v>
      </c>
      <c r="AD10" s="81">
        <v>0</v>
      </c>
      <c r="AE10" s="87" t="s">
        <v>1832</v>
      </c>
      <c r="AF10" s="81" t="b">
        <v>0</v>
      </c>
      <c r="AG10" s="81" t="s">
        <v>1864</v>
      </c>
      <c r="AH10" s="81"/>
      <c r="AI10" s="87" t="s">
        <v>1832</v>
      </c>
      <c r="AJ10" s="81" t="b">
        <v>0</v>
      </c>
      <c r="AK10" s="81">
        <v>11</v>
      </c>
      <c r="AL10" s="87" t="s">
        <v>1564</v>
      </c>
      <c r="AM10" s="81" t="s">
        <v>1882</v>
      </c>
      <c r="AN10" s="81" t="b">
        <v>0</v>
      </c>
      <c r="AO10" s="87" t="s">
        <v>1564</v>
      </c>
      <c r="AP10" s="81" t="s">
        <v>176</v>
      </c>
      <c r="AQ10" s="81">
        <v>0</v>
      </c>
      <c r="AR10" s="81">
        <v>0</v>
      </c>
      <c r="AS10" s="81"/>
      <c r="AT10" s="81"/>
      <c r="AU10" s="81"/>
      <c r="AV10" s="81"/>
      <c r="AW10" s="81"/>
      <c r="AX10" s="81"/>
      <c r="AY10" s="81"/>
      <c r="AZ10" s="81"/>
      <c r="BA10">
        <v>1</v>
      </c>
      <c r="BB10" s="80" t="str">
        <f>REPLACE(INDEX(GroupVertices[Group],MATCH(Edges13[[#This Row],[Vertex 1]],GroupVertices[Vertex],0)),1,1,"")</f>
        <v>2</v>
      </c>
      <c r="BC10" s="80" t="str">
        <f>REPLACE(INDEX(GroupVertices[Group],MATCH(Edges13[[#This Row],[Vertex 2]],GroupVertices[Vertex],0)),1,1,"")</f>
        <v>2</v>
      </c>
    </row>
    <row r="11" spans="1:55" ht="15">
      <c r="A11" s="66" t="s">
        <v>220</v>
      </c>
      <c r="B11" s="66" t="s">
        <v>337</v>
      </c>
      <c r="C11" s="67"/>
      <c r="D11" s="68"/>
      <c r="E11" s="69"/>
      <c r="F11" s="70"/>
      <c r="G11" s="67"/>
      <c r="H11" s="71"/>
      <c r="I11" s="72"/>
      <c r="J11" s="72"/>
      <c r="K11" s="34"/>
      <c r="L11" s="79">
        <v>24</v>
      </c>
      <c r="M11" s="79"/>
      <c r="N11" s="74"/>
      <c r="O11" s="81" t="s">
        <v>394</v>
      </c>
      <c r="P11" s="83">
        <v>43646.43834490741</v>
      </c>
      <c r="Q11" s="81" t="s">
        <v>400</v>
      </c>
      <c r="R11" s="81"/>
      <c r="S11" s="81"/>
      <c r="T11" s="81" t="s">
        <v>776</v>
      </c>
      <c r="U11" s="81"/>
      <c r="V11" s="85" t="s">
        <v>893</v>
      </c>
      <c r="W11" s="83">
        <v>43646.43834490741</v>
      </c>
      <c r="X11" s="85" t="s">
        <v>1014</v>
      </c>
      <c r="Y11" s="81"/>
      <c r="Z11" s="81"/>
      <c r="AA11" s="87" t="s">
        <v>1422</v>
      </c>
      <c r="AB11" s="81"/>
      <c r="AC11" s="81" t="b">
        <v>0</v>
      </c>
      <c r="AD11" s="81">
        <v>0</v>
      </c>
      <c r="AE11" s="87" t="s">
        <v>1832</v>
      </c>
      <c r="AF11" s="81" t="b">
        <v>0</v>
      </c>
      <c r="AG11" s="81" t="s">
        <v>1864</v>
      </c>
      <c r="AH11" s="81"/>
      <c r="AI11" s="87" t="s">
        <v>1832</v>
      </c>
      <c r="AJ11" s="81" t="b">
        <v>0</v>
      </c>
      <c r="AK11" s="81">
        <v>11</v>
      </c>
      <c r="AL11" s="87" t="s">
        <v>1564</v>
      </c>
      <c r="AM11" s="81" t="s">
        <v>1880</v>
      </c>
      <c r="AN11" s="81" t="b">
        <v>0</v>
      </c>
      <c r="AO11" s="87" t="s">
        <v>1564</v>
      </c>
      <c r="AP11" s="81" t="s">
        <v>176</v>
      </c>
      <c r="AQ11" s="81">
        <v>0</v>
      </c>
      <c r="AR11" s="81">
        <v>0</v>
      </c>
      <c r="AS11" s="81"/>
      <c r="AT11" s="81"/>
      <c r="AU11" s="81"/>
      <c r="AV11" s="81"/>
      <c r="AW11" s="81"/>
      <c r="AX11" s="81"/>
      <c r="AY11" s="81"/>
      <c r="AZ11" s="81"/>
      <c r="BA11">
        <v>1</v>
      </c>
      <c r="BB11" s="80" t="str">
        <f>REPLACE(INDEX(GroupVertices[Group],MATCH(Edges13[[#This Row],[Vertex 1]],GroupVertices[Vertex],0)),1,1,"")</f>
        <v>2</v>
      </c>
      <c r="BC11" s="80" t="str">
        <f>REPLACE(INDEX(GroupVertices[Group],MATCH(Edges13[[#This Row],[Vertex 2]],GroupVertices[Vertex],0)),1,1,"")</f>
        <v>2</v>
      </c>
    </row>
    <row r="12" spans="1:55" ht="15">
      <c r="A12" s="66" t="s">
        <v>221</v>
      </c>
      <c r="B12" s="66" t="s">
        <v>337</v>
      </c>
      <c r="C12" s="67"/>
      <c r="D12" s="68"/>
      <c r="E12" s="69"/>
      <c r="F12" s="70"/>
      <c r="G12" s="67"/>
      <c r="H12" s="71"/>
      <c r="I12" s="72"/>
      <c r="J12" s="72"/>
      <c r="K12" s="34"/>
      <c r="L12" s="79">
        <v>27</v>
      </c>
      <c r="M12" s="79"/>
      <c r="N12" s="74"/>
      <c r="O12" s="81" t="s">
        <v>394</v>
      </c>
      <c r="P12" s="83">
        <v>43646.55662037037</v>
      </c>
      <c r="Q12" s="81" t="s">
        <v>400</v>
      </c>
      <c r="R12" s="81"/>
      <c r="S12" s="81"/>
      <c r="T12" s="81" t="s">
        <v>776</v>
      </c>
      <c r="U12" s="81"/>
      <c r="V12" s="85" t="s">
        <v>894</v>
      </c>
      <c r="W12" s="83">
        <v>43646.55662037037</v>
      </c>
      <c r="X12" s="85" t="s">
        <v>1015</v>
      </c>
      <c r="Y12" s="81"/>
      <c r="Z12" s="81"/>
      <c r="AA12" s="87" t="s">
        <v>1423</v>
      </c>
      <c r="AB12" s="81"/>
      <c r="AC12" s="81" t="b">
        <v>0</v>
      </c>
      <c r="AD12" s="81">
        <v>0</v>
      </c>
      <c r="AE12" s="87" t="s">
        <v>1832</v>
      </c>
      <c r="AF12" s="81" t="b">
        <v>0</v>
      </c>
      <c r="AG12" s="81" t="s">
        <v>1864</v>
      </c>
      <c r="AH12" s="81"/>
      <c r="AI12" s="87" t="s">
        <v>1832</v>
      </c>
      <c r="AJ12" s="81" t="b">
        <v>0</v>
      </c>
      <c r="AK12" s="81">
        <v>11</v>
      </c>
      <c r="AL12" s="87" t="s">
        <v>1564</v>
      </c>
      <c r="AM12" s="81" t="s">
        <v>1880</v>
      </c>
      <c r="AN12" s="81" t="b">
        <v>0</v>
      </c>
      <c r="AO12" s="87" t="s">
        <v>1564</v>
      </c>
      <c r="AP12" s="81" t="s">
        <v>176</v>
      </c>
      <c r="AQ12" s="81">
        <v>0</v>
      </c>
      <c r="AR12" s="81">
        <v>0</v>
      </c>
      <c r="AS12" s="81"/>
      <c r="AT12" s="81"/>
      <c r="AU12" s="81"/>
      <c r="AV12" s="81"/>
      <c r="AW12" s="81"/>
      <c r="AX12" s="81"/>
      <c r="AY12" s="81"/>
      <c r="AZ12" s="81"/>
      <c r="BA12">
        <v>1</v>
      </c>
      <c r="BB12" s="80" t="str">
        <f>REPLACE(INDEX(GroupVertices[Group],MATCH(Edges13[[#This Row],[Vertex 1]],GroupVertices[Vertex],0)),1,1,"")</f>
        <v>2</v>
      </c>
      <c r="BC12" s="80" t="str">
        <f>REPLACE(INDEX(GroupVertices[Group],MATCH(Edges13[[#This Row],[Vertex 2]],GroupVertices[Vertex],0)),1,1,"")</f>
        <v>2</v>
      </c>
    </row>
    <row r="13" spans="1:55" ht="15">
      <c r="A13" s="66" t="s">
        <v>222</v>
      </c>
      <c r="B13" s="66" t="s">
        <v>337</v>
      </c>
      <c r="C13" s="67"/>
      <c r="D13" s="68"/>
      <c r="E13" s="69"/>
      <c r="F13" s="70"/>
      <c r="G13" s="67"/>
      <c r="H13" s="71"/>
      <c r="I13" s="72"/>
      <c r="J13" s="72"/>
      <c r="K13" s="34"/>
      <c r="L13" s="79">
        <v>30</v>
      </c>
      <c r="M13" s="79"/>
      <c r="N13" s="74"/>
      <c r="O13" s="81" t="s">
        <v>394</v>
      </c>
      <c r="P13" s="83">
        <v>43646.56203703704</v>
      </c>
      <c r="Q13" s="81" t="s">
        <v>400</v>
      </c>
      <c r="R13" s="81"/>
      <c r="S13" s="81"/>
      <c r="T13" s="81" t="s">
        <v>776</v>
      </c>
      <c r="U13" s="81"/>
      <c r="V13" s="85" t="s">
        <v>895</v>
      </c>
      <c r="W13" s="83">
        <v>43646.56203703704</v>
      </c>
      <c r="X13" s="85" t="s">
        <v>1016</v>
      </c>
      <c r="Y13" s="81"/>
      <c r="Z13" s="81"/>
      <c r="AA13" s="87" t="s">
        <v>1424</v>
      </c>
      <c r="AB13" s="81"/>
      <c r="AC13" s="81" t="b">
        <v>0</v>
      </c>
      <c r="AD13" s="81">
        <v>0</v>
      </c>
      <c r="AE13" s="87" t="s">
        <v>1832</v>
      </c>
      <c r="AF13" s="81" t="b">
        <v>0</v>
      </c>
      <c r="AG13" s="81" t="s">
        <v>1864</v>
      </c>
      <c r="AH13" s="81"/>
      <c r="AI13" s="87" t="s">
        <v>1832</v>
      </c>
      <c r="AJ13" s="81" t="b">
        <v>0</v>
      </c>
      <c r="AK13" s="81">
        <v>11</v>
      </c>
      <c r="AL13" s="87" t="s">
        <v>1564</v>
      </c>
      <c r="AM13" s="81" t="s">
        <v>1882</v>
      </c>
      <c r="AN13" s="81" t="b">
        <v>0</v>
      </c>
      <c r="AO13" s="87" t="s">
        <v>1564</v>
      </c>
      <c r="AP13" s="81" t="s">
        <v>176</v>
      </c>
      <c r="AQ13" s="81">
        <v>0</v>
      </c>
      <c r="AR13" s="81">
        <v>0</v>
      </c>
      <c r="AS13" s="81"/>
      <c r="AT13" s="81"/>
      <c r="AU13" s="81"/>
      <c r="AV13" s="81"/>
      <c r="AW13" s="81"/>
      <c r="AX13" s="81"/>
      <c r="AY13" s="81"/>
      <c r="AZ13" s="81"/>
      <c r="BA13">
        <v>1</v>
      </c>
      <c r="BB13" s="80" t="str">
        <f>REPLACE(INDEX(GroupVertices[Group],MATCH(Edges13[[#This Row],[Vertex 1]],GroupVertices[Vertex],0)),1,1,"")</f>
        <v>2</v>
      </c>
      <c r="BC13" s="80" t="str">
        <f>REPLACE(INDEX(GroupVertices[Group],MATCH(Edges13[[#This Row],[Vertex 2]],GroupVertices[Vertex],0)),1,1,"")</f>
        <v>2</v>
      </c>
    </row>
    <row r="14" spans="1:55" ht="15">
      <c r="A14" s="66" t="s">
        <v>223</v>
      </c>
      <c r="B14" s="66" t="s">
        <v>279</v>
      </c>
      <c r="C14" s="67"/>
      <c r="D14" s="68"/>
      <c r="E14" s="69"/>
      <c r="F14" s="70"/>
      <c r="G14" s="67"/>
      <c r="H14" s="71"/>
      <c r="I14" s="72"/>
      <c r="J14" s="72"/>
      <c r="K14" s="34"/>
      <c r="L14" s="79">
        <v>33</v>
      </c>
      <c r="M14" s="79"/>
      <c r="N14" s="74"/>
      <c r="O14" s="81" t="s">
        <v>394</v>
      </c>
      <c r="P14" s="83">
        <v>43646.56675925926</v>
      </c>
      <c r="Q14" s="81" t="s">
        <v>401</v>
      </c>
      <c r="R14" s="85" t="s">
        <v>682</v>
      </c>
      <c r="S14" s="81" t="s">
        <v>749</v>
      </c>
      <c r="T14" s="81" t="s">
        <v>348</v>
      </c>
      <c r="U14" s="81"/>
      <c r="V14" s="85" t="s">
        <v>896</v>
      </c>
      <c r="W14" s="83">
        <v>43646.56675925926</v>
      </c>
      <c r="X14" s="85" t="s">
        <v>1017</v>
      </c>
      <c r="Y14" s="81"/>
      <c r="Z14" s="81"/>
      <c r="AA14" s="87" t="s">
        <v>1425</v>
      </c>
      <c r="AB14" s="81"/>
      <c r="AC14" s="81" t="b">
        <v>0</v>
      </c>
      <c r="AD14" s="81">
        <v>0</v>
      </c>
      <c r="AE14" s="87" t="s">
        <v>1832</v>
      </c>
      <c r="AF14" s="81" t="b">
        <v>0</v>
      </c>
      <c r="AG14" s="81" t="s">
        <v>1864</v>
      </c>
      <c r="AH14" s="81"/>
      <c r="AI14" s="87" t="s">
        <v>1832</v>
      </c>
      <c r="AJ14" s="81" t="b">
        <v>0</v>
      </c>
      <c r="AK14" s="81">
        <v>4</v>
      </c>
      <c r="AL14" s="87" t="s">
        <v>1494</v>
      </c>
      <c r="AM14" s="81" t="s">
        <v>1883</v>
      </c>
      <c r="AN14" s="81" t="b">
        <v>0</v>
      </c>
      <c r="AO14" s="87" t="s">
        <v>1494</v>
      </c>
      <c r="AP14" s="81" t="s">
        <v>176</v>
      </c>
      <c r="AQ14" s="81">
        <v>0</v>
      </c>
      <c r="AR14" s="81">
        <v>0</v>
      </c>
      <c r="AS14" s="81"/>
      <c r="AT14" s="81"/>
      <c r="AU14" s="81"/>
      <c r="AV14" s="81"/>
      <c r="AW14" s="81"/>
      <c r="AX14" s="81"/>
      <c r="AY14" s="81"/>
      <c r="AZ14" s="81"/>
      <c r="BA14">
        <v>1</v>
      </c>
      <c r="BB14" s="80" t="str">
        <f>REPLACE(INDEX(GroupVertices[Group],MATCH(Edges13[[#This Row],[Vertex 1]],GroupVertices[Vertex],0)),1,1,"")</f>
        <v>3</v>
      </c>
      <c r="BC14" s="80" t="str">
        <f>REPLACE(INDEX(GroupVertices[Group],MATCH(Edges13[[#This Row],[Vertex 2]],GroupVertices[Vertex],0)),1,1,"")</f>
        <v>3</v>
      </c>
    </row>
    <row r="15" spans="1:55" ht="15">
      <c r="A15" s="66" t="s">
        <v>224</v>
      </c>
      <c r="B15" s="66" t="s">
        <v>349</v>
      </c>
      <c r="C15" s="67"/>
      <c r="D15" s="68"/>
      <c r="E15" s="69"/>
      <c r="F15" s="70"/>
      <c r="G15" s="67"/>
      <c r="H15" s="71"/>
      <c r="I15" s="72"/>
      <c r="J15" s="72"/>
      <c r="K15" s="34"/>
      <c r="L15" s="79">
        <v>38</v>
      </c>
      <c r="M15" s="79"/>
      <c r="N15" s="74"/>
      <c r="O15" s="81" t="s">
        <v>394</v>
      </c>
      <c r="P15" s="83">
        <v>43646.570752314816</v>
      </c>
      <c r="Q15" s="81" t="s">
        <v>402</v>
      </c>
      <c r="R15" s="81"/>
      <c r="S15" s="81"/>
      <c r="T15" s="81" t="s">
        <v>348</v>
      </c>
      <c r="U15" s="81"/>
      <c r="V15" s="85" t="s">
        <v>897</v>
      </c>
      <c r="W15" s="83">
        <v>43646.570752314816</v>
      </c>
      <c r="X15" s="85" t="s">
        <v>1018</v>
      </c>
      <c r="Y15" s="81"/>
      <c r="Z15" s="81"/>
      <c r="AA15" s="87" t="s">
        <v>1426</v>
      </c>
      <c r="AB15" s="81"/>
      <c r="AC15" s="81" t="b">
        <v>0</v>
      </c>
      <c r="AD15" s="81">
        <v>0</v>
      </c>
      <c r="AE15" s="87" t="s">
        <v>1832</v>
      </c>
      <c r="AF15" s="81" t="b">
        <v>0</v>
      </c>
      <c r="AG15" s="81" t="s">
        <v>1864</v>
      </c>
      <c r="AH15" s="81"/>
      <c r="AI15" s="87" t="s">
        <v>1832</v>
      </c>
      <c r="AJ15" s="81" t="b">
        <v>0</v>
      </c>
      <c r="AK15" s="81">
        <v>1</v>
      </c>
      <c r="AL15" s="87" t="s">
        <v>1496</v>
      </c>
      <c r="AM15" s="81" t="s">
        <v>1884</v>
      </c>
      <c r="AN15" s="81" t="b">
        <v>0</v>
      </c>
      <c r="AO15" s="87" t="s">
        <v>1496</v>
      </c>
      <c r="AP15" s="81" t="s">
        <v>176</v>
      </c>
      <c r="AQ15" s="81">
        <v>0</v>
      </c>
      <c r="AR15" s="81">
        <v>0</v>
      </c>
      <c r="AS15" s="81"/>
      <c r="AT15" s="81"/>
      <c r="AU15" s="81"/>
      <c r="AV15" s="81"/>
      <c r="AW15" s="81"/>
      <c r="AX15" s="81"/>
      <c r="AY15" s="81"/>
      <c r="AZ15" s="81"/>
      <c r="BA15">
        <v>1</v>
      </c>
      <c r="BB15" s="80" t="str">
        <f>REPLACE(INDEX(GroupVertices[Group],MATCH(Edges13[[#This Row],[Vertex 1]],GroupVertices[Vertex],0)),1,1,"")</f>
        <v>3</v>
      </c>
      <c r="BC15" s="80" t="str">
        <f>REPLACE(INDEX(GroupVertices[Group],MATCH(Edges13[[#This Row],[Vertex 2]],GroupVertices[Vertex],0)),1,1,"")</f>
        <v>3</v>
      </c>
    </row>
    <row r="16" spans="1:55" ht="15">
      <c r="A16" s="66" t="s">
        <v>225</v>
      </c>
      <c r="B16" s="66" t="s">
        <v>337</v>
      </c>
      <c r="C16" s="67"/>
      <c r="D16" s="68"/>
      <c r="E16" s="69"/>
      <c r="F16" s="70"/>
      <c r="G16" s="67"/>
      <c r="H16" s="71"/>
      <c r="I16" s="72"/>
      <c r="J16" s="72"/>
      <c r="K16" s="34"/>
      <c r="L16" s="79">
        <v>48</v>
      </c>
      <c r="M16" s="79"/>
      <c r="N16" s="74"/>
      <c r="O16" s="81" t="s">
        <v>394</v>
      </c>
      <c r="P16" s="83">
        <v>43646.63346064815</v>
      </c>
      <c r="Q16" s="81" t="s">
        <v>400</v>
      </c>
      <c r="R16" s="81"/>
      <c r="S16" s="81"/>
      <c r="T16" s="81" t="s">
        <v>776</v>
      </c>
      <c r="U16" s="81"/>
      <c r="V16" s="85" t="s">
        <v>898</v>
      </c>
      <c r="W16" s="83">
        <v>43646.63346064815</v>
      </c>
      <c r="X16" s="85" t="s">
        <v>1019</v>
      </c>
      <c r="Y16" s="81"/>
      <c r="Z16" s="81"/>
      <c r="AA16" s="87" t="s">
        <v>1427</v>
      </c>
      <c r="AB16" s="81"/>
      <c r="AC16" s="81" t="b">
        <v>0</v>
      </c>
      <c r="AD16" s="81">
        <v>0</v>
      </c>
      <c r="AE16" s="87" t="s">
        <v>1832</v>
      </c>
      <c r="AF16" s="81" t="b">
        <v>0</v>
      </c>
      <c r="AG16" s="81" t="s">
        <v>1864</v>
      </c>
      <c r="AH16" s="81"/>
      <c r="AI16" s="87" t="s">
        <v>1832</v>
      </c>
      <c r="AJ16" s="81" t="b">
        <v>0</v>
      </c>
      <c r="AK16" s="81">
        <v>11</v>
      </c>
      <c r="AL16" s="87" t="s">
        <v>1564</v>
      </c>
      <c r="AM16" s="81" t="s">
        <v>1881</v>
      </c>
      <c r="AN16" s="81" t="b">
        <v>0</v>
      </c>
      <c r="AO16" s="87" t="s">
        <v>1564</v>
      </c>
      <c r="AP16" s="81" t="s">
        <v>176</v>
      </c>
      <c r="AQ16" s="81">
        <v>0</v>
      </c>
      <c r="AR16" s="81">
        <v>0</v>
      </c>
      <c r="AS16" s="81"/>
      <c r="AT16" s="81"/>
      <c r="AU16" s="81"/>
      <c r="AV16" s="81"/>
      <c r="AW16" s="81"/>
      <c r="AX16" s="81"/>
      <c r="AY16" s="81"/>
      <c r="AZ16" s="81"/>
      <c r="BA16">
        <v>1</v>
      </c>
      <c r="BB16" s="80" t="str">
        <f>REPLACE(INDEX(GroupVertices[Group],MATCH(Edges13[[#This Row],[Vertex 1]],GroupVertices[Vertex],0)),1,1,"")</f>
        <v>2</v>
      </c>
      <c r="BC16" s="80" t="str">
        <f>REPLACE(INDEX(GroupVertices[Group],MATCH(Edges13[[#This Row],[Vertex 2]],GroupVertices[Vertex],0)),1,1,"")</f>
        <v>2</v>
      </c>
    </row>
    <row r="17" spans="1:55" ht="15">
      <c r="A17" s="66" t="s">
        <v>226</v>
      </c>
      <c r="B17" s="66" t="s">
        <v>337</v>
      </c>
      <c r="C17" s="67"/>
      <c r="D17" s="68"/>
      <c r="E17" s="69"/>
      <c r="F17" s="70"/>
      <c r="G17" s="67"/>
      <c r="H17" s="71"/>
      <c r="I17" s="72"/>
      <c r="J17" s="72"/>
      <c r="K17" s="34"/>
      <c r="L17" s="79">
        <v>51</v>
      </c>
      <c r="M17" s="79"/>
      <c r="N17" s="74"/>
      <c r="O17" s="81" t="s">
        <v>394</v>
      </c>
      <c r="P17" s="83">
        <v>43646.63369212963</v>
      </c>
      <c r="Q17" s="81" t="s">
        <v>400</v>
      </c>
      <c r="R17" s="81"/>
      <c r="S17" s="81"/>
      <c r="T17" s="81" t="s">
        <v>776</v>
      </c>
      <c r="U17" s="81"/>
      <c r="V17" s="85" t="s">
        <v>899</v>
      </c>
      <c r="W17" s="83">
        <v>43646.63369212963</v>
      </c>
      <c r="X17" s="85" t="s">
        <v>1020</v>
      </c>
      <c r="Y17" s="81"/>
      <c r="Z17" s="81"/>
      <c r="AA17" s="87" t="s">
        <v>1428</v>
      </c>
      <c r="AB17" s="81"/>
      <c r="AC17" s="81" t="b">
        <v>0</v>
      </c>
      <c r="AD17" s="81">
        <v>0</v>
      </c>
      <c r="AE17" s="87" t="s">
        <v>1832</v>
      </c>
      <c r="AF17" s="81" t="b">
        <v>0</v>
      </c>
      <c r="AG17" s="81" t="s">
        <v>1864</v>
      </c>
      <c r="AH17" s="81"/>
      <c r="AI17" s="87" t="s">
        <v>1832</v>
      </c>
      <c r="AJ17" s="81" t="b">
        <v>0</v>
      </c>
      <c r="AK17" s="81">
        <v>11</v>
      </c>
      <c r="AL17" s="87" t="s">
        <v>1564</v>
      </c>
      <c r="AM17" s="81" t="s">
        <v>1881</v>
      </c>
      <c r="AN17" s="81" t="b">
        <v>0</v>
      </c>
      <c r="AO17" s="87" t="s">
        <v>1564</v>
      </c>
      <c r="AP17" s="81" t="s">
        <v>176</v>
      </c>
      <c r="AQ17" s="81">
        <v>0</v>
      </c>
      <c r="AR17" s="81">
        <v>0</v>
      </c>
      <c r="AS17" s="81"/>
      <c r="AT17" s="81"/>
      <c r="AU17" s="81"/>
      <c r="AV17" s="81"/>
      <c r="AW17" s="81"/>
      <c r="AX17" s="81"/>
      <c r="AY17" s="81"/>
      <c r="AZ17" s="81"/>
      <c r="BA17">
        <v>1</v>
      </c>
      <c r="BB17" s="80" t="str">
        <f>REPLACE(INDEX(GroupVertices[Group],MATCH(Edges13[[#This Row],[Vertex 1]],GroupVertices[Vertex],0)),1,1,"")</f>
        <v>2</v>
      </c>
      <c r="BC17" s="80" t="str">
        <f>REPLACE(INDEX(GroupVertices[Group],MATCH(Edges13[[#This Row],[Vertex 2]],GroupVertices[Vertex],0)),1,1,"")</f>
        <v>2</v>
      </c>
    </row>
    <row r="18" spans="1:55" ht="15">
      <c r="A18" s="66" t="s">
        <v>227</v>
      </c>
      <c r="B18" s="66" t="s">
        <v>337</v>
      </c>
      <c r="C18" s="67"/>
      <c r="D18" s="68"/>
      <c r="E18" s="69"/>
      <c r="F18" s="70"/>
      <c r="G18" s="67"/>
      <c r="H18" s="71"/>
      <c r="I18" s="72"/>
      <c r="J18" s="72"/>
      <c r="K18" s="34"/>
      <c r="L18" s="79">
        <v>54</v>
      </c>
      <c r="M18" s="79"/>
      <c r="N18" s="74"/>
      <c r="O18" s="81" t="s">
        <v>394</v>
      </c>
      <c r="P18" s="83">
        <v>43646.710486111115</v>
      </c>
      <c r="Q18" s="81" t="s">
        <v>400</v>
      </c>
      <c r="R18" s="81"/>
      <c r="S18" s="81"/>
      <c r="T18" s="81" t="s">
        <v>776</v>
      </c>
      <c r="U18" s="81"/>
      <c r="V18" s="85" t="s">
        <v>900</v>
      </c>
      <c r="W18" s="83">
        <v>43646.710486111115</v>
      </c>
      <c r="X18" s="85" t="s">
        <v>1021</v>
      </c>
      <c r="Y18" s="81"/>
      <c r="Z18" s="81"/>
      <c r="AA18" s="87" t="s">
        <v>1429</v>
      </c>
      <c r="AB18" s="81"/>
      <c r="AC18" s="81" t="b">
        <v>0</v>
      </c>
      <c r="AD18" s="81">
        <v>0</v>
      </c>
      <c r="AE18" s="87" t="s">
        <v>1832</v>
      </c>
      <c r="AF18" s="81" t="b">
        <v>0</v>
      </c>
      <c r="AG18" s="81" t="s">
        <v>1864</v>
      </c>
      <c r="AH18" s="81"/>
      <c r="AI18" s="87" t="s">
        <v>1832</v>
      </c>
      <c r="AJ18" s="81" t="b">
        <v>0</v>
      </c>
      <c r="AK18" s="81">
        <v>11</v>
      </c>
      <c r="AL18" s="87" t="s">
        <v>1564</v>
      </c>
      <c r="AM18" s="81" t="s">
        <v>1881</v>
      </c>
      <c r="AN18" s="81" t="b">
        <v>0</v>
      </c>
      <c r="AO18" s="87" t="s">
        <v>1564</v>
      </c>
      <c r="AP18" s="81" t="s">
        <v>176</v>
      </c>
      <c r="AQ18" s="81">
        <v>0</v>
      </c>
      <c r="AR18" s="81">
        <v>0</v>
      </c>
      <c r="AS18" s="81"/>
      <c r="AT18" s="81"/>
      <c r="AU18" s="81"/>
      <c r="AV18" s="81"/>
      <c r="AW18" s="81"/>
      <c r="AX18" s="81"/>
      <c r="AY18" s="81"/>
      <c r="AZ18" s="81"/>
      <c r="BA18">
        <v>1</v>
      </c>
      <c r="BB18" s="80" t="str">
        <f>REPLACE(INDEX(GroupVertices[Group],MATCH(Edges13[[#This Row],[Vertex 1]],GroupVertices[Vertex],0)),1,1,"")</f>
        <v>2</v>
      </c>
      <c r="BC18" s="80" t="str">
        <f>REPLACE(INDEX(GroupVertices[Group],MATCH(Edges13[[#This Row],[Vertex 2]],GroupVertices[Vertex],0)),1,1,"")</f>
        <v>2</v>
      </c>
    </row>
    <row r="19" spans="1:55" ht="15">
      <c r="A19" s="66" t="s">
        <v>228</v>
      </c>
      <c r="B19" s="66" t="s">
        <v>280</v>
      </c>
      <c r="C19" s="67"/>
      <c r="D19" s="68"/>
      <c r="E19" s="69"/>
      <c r="F19" s="70"/>
      <c r="G19" s="67"/>
      <c r="H19" s="71"/>
      <c r="I19" s="72"/>
      <c r="J19" s="72"/>
      <c r="K19" s="34"/>
      <c r="L19" s="79">
        <v>57</v>
      </c>
      <c r="M19" s="79"/>
      <c r="N19" s="74"/>
      <c r="O19" s="81" t="s">
        <v>394</v>
      </c>
      <c r="P19" s="83">
        <v>43646.99255787037</v>
      </c>
      <c r="Q19" s="81" t="s">
        <v>403</v>
      </c>
      <c r="R19" s="85" t="s">
        <v>682</v>
      </c>
      <c r="S19" s="81" t="s">
        <v>749</v>
      </c>
      <c r="T19" s="81" t="s">
        <v>348</v>
      </c>
      <c r="U19" s="81"/>
      <c r="V19" s="85" t="s">
        <v>901</v>
      </c>
      <c r="W19" s="83">
        <v>43646.99255787037</v>
      </c>
      <c r="X19" s="85" t="s">
        <v>1022</v>
      </c>
      <c r="Y19" s="81"/>
      <c r="Z19" s="81"/>
      <c r="AA19" s="87" t="s">
        <v>1430</v>
      </c>
      <c r="AB19" s="81"/>
      <c r="AC19" s="81" t="b">
        <v>0</v>
      </c>
      <c r="AD19" s="81">
        <v>0</v>
      </c>
      <c r="AE19" s="87" t="s">
        <v>1832</v>
      </c>
      <c r="AF19" s="81" t="b">
        <v>0</v>
      </c>
      <c r="AG19" s="81" t="s">
        <v>1864</v>
      </c>
      <c r="AH19" s="81"/>
      <c r="AI19" s="87" t="s">
        <v>1832</v>
      </c>
      <c r="AJ19" s="81" t="b">
        <v>0</v>
      </c>
      <c r="AK19" s="81">
        <v>5</v>
      </c>
      <c r="AL19" s="87" t="s">
        <v>1487</v>
      </c>
      <c r="AM19" s="81" t="s">
        <v>1880</v>
      </c>
      <c r="AN19" s="81" t="b">
        <v>0</v>
      </c>
      <c r="AO19" s="87" t="s">
        <v>1487</v>
      </c>
      <c r="AP19" s="81" t="s">
        <v>176</v>
      </c>
      <c r="AQ19" s="81">
        <v>0</v>
      </c>
      <c r="AR19" s="81">
        <v>0</v>
      </c>
      <c r="AS19" s="81"/>
      <c r="AT19" s="81"/>
      <c r="AU19" s="81"/>
      <c r="AV19" s="81"/>
      <c r="AW19" s="81"/>
      <c r="AX19" s="81"/>
      <c r="AY19" s="81"/>
      <c r="AZ19" s="81"/>
      <c r="BA19">
        <v>1</v>
      </c>
      <c r="BB19" s="80" t="str">
        <f>REPLACE(INDEX(GroupVertices[Group],MATCH(Edges13[[#This Row],[Vertex 1]],GroupVertices[Vertex],0)),1,1,"")</f>
        <v>3</v>
      </c>
      <c r="BC19" s="80" t="str">
        <f>REPLACE(INDEX(GroupVertices[Group],MATCH(Edges13[[#This Row],[Vertex 2]],GroupVertices[Vertex],0)),1,1,"")</f>
        <v>3</v>
      </c>
    </row>
    <row r="20" spans="1:55" ht="15">
      <c r="A20" s="66" t="s">
        <v>229</v>
      </c>
      <c r="B20" s="66" t="s">
        <v>352</v>
      </c>
      <c r="C20" s="67"/>
      <c r="D20" s="68"/>
      <c r="E20" s="69"/>
      <c r="F20" s="70"/>
      <c r="G20" s="67"/>
      <c r="H20" s="71"/>
      <c r="I20" s="72"/>
      <c r="J20" s="72"/>
      <c r="K20" s="34"/>
      <c r="L20" s="79">
        <v>62</v>
      </c>
      <c r="M20" s="79"/>
      <c r="N20" s="74"/>
      <c r="O20" s="81" t="s">
        <v>394</v>
      </c>
      <c r="P20" s="83">
        <v>43647.13350694445</v>
      </c>
      <c r="Q20" s="81" t="s">
        <v>404</v>
      </c>
      <c r="R20" s="81"/>
      <c r="S20" s="81"/>
      <c r="T20" s="81"/>
      <c r="U20" s="81"/>
      <c r="V20" s="85" t="s">
        <v>902</v>
      </c>
      <c r="W20" s="83">
        <v>43647.13350694445</v>
      </c>
      <c r="X20" s="85" t="s">
        <v>1023</v>
      </c>
      <c r="Y20" s="81"/>
      <c r="Z20" s="81"/>
      <c r="AA20" s="87" t="s">
        <v>1431</v>
      </c>
      <c r="AB20" s="87" t="s">
        <v>1822</v>
      </c>
      <c r="AC20" s="81" t="b">
        <v>0</v>
      </c>
      <c r="AD20" s="81">
        <v>0</v>
      </c>
      <c r="AE20" s="87" t="s">
        <v>1833</v>
      </c>
      <c r="AF20" s="81" t="b">
        <v>0</v>
      </c>
      <c r="AG20" s="81" t="s">
        <v>1864</v>
      </c>
      <c r="AH20" s="81"/>
      <c r="AI20" s="87" t="s">
        <v>1832</v>
      </c>
      <c r="AJ20" s="81" t="b">
        <v>0</v>
      </c>
      <c r="AK20" s="81">
        <v>0</v>
      </c>
      <c r="AL20" s="87" t="s">
        <v>1832</v>
      </c>
      <c r="AM20" s="81" t="s">
        <v>1880</v>
      </c>
      <c r="AN20" s="81" t="b">
        <v>0</v>
      </c>
      <c r="AO20" s="87" t="s">
        <v>1822</v>
      </c>
      <c r="AP20" s="81" t="s">
        <v>176</v>
      </c>
      <c r="AQ20" s="81">
        <v>0</v>
      </c>
      <c r="AR20" s="81">
        <v>0</v>
      </c>
      <c r="AS20" s="81"/>
      <c r="AT20" s="81"/>
      <c r="AU20" s="81"/>
      <c r="AV20" s="81"/>
      <c r="AW20" s="81"/>
      <c r="AX20" s="81"/>
      <c r="AY20" s="81"/>
      <c r="AZ20" s="81"/>
      <c r="BA20">
        <v>1</v>
      </c>
      <c r="BB20" s="80" t="str">
        <f>REPLACE(INDEX(GroupVertices[Group],MATCH(Edges13[[#This Row],[Vertex 1]],GroupVertices[Vertex],0)),1,1,"")</f>
        <v>12</v>
      </c>
      <c r="BC20" s="80" t="str">
        <f>REPLACE(INDEX(GroupVertices[Group],MATCH(Edges13[[#This Row],[Vertex 2]],GroupVertices[Vertex],0)),1,1,"")</f>
        <v>12</v>
      </c>
    </row>
    <row r="21" spans="1:55" ht="15">
      <c r="A21" s="66" t="s">
        <v>230</v>
      </c>
      <c r="B21" s="66" t="s">
        <v>337</v>
      </c>
      <c r="C21" s="67"/>
      <c r="D21" s="68"/>
      <c r="E21" s="69"/>
      <c r="F21" s="70"/>
      <c r="G21" s="67"/>
      <c r="H21" s="71"/>
      <c r="I21" s="72"/>
      <c r="J21" s="72"/>
      <c r="K21" s="34"/>
      <c r="L21" s="79">
        <v>65</v>
      </c>
      <c r="M21" s="79"/>
      <c r="N21" s="74"/>
      <c r="O21" s="81" t="s">
        <v>394</v>
      </c>
      <c r="P21" s="83">
        <v>43647.251909722225</v>
      </c>
      <c r="Q21" s="81" t="s">
        <v>400</v>
      </c>
      <c r="R21" s="81"/>
      <c r="S21" s="81"/>
      <c r="T21" s="81" t="s">
        <v>776</v>
      </c>
      <c r="U21" s="81"/>
      <c r="V21" s="85" t="s">
        <v>903</v>
      </c>
      <c r="W21" s="83">
        <v>43647.251909722225</v>
      </c>
      <c r="X21" s="85" t="s">
        <v>1024</v>
      </c>
      <c r="Y21" s="81"/>
      <c r="Z21" s="81"/>
      <c r="AA21" s="87" t="s">
        <v>1432</v>
      </c>
      <c r="AB21" s="81"/>
      <c r="AC21" s="81" t="b">
        <v>0</v>
      </c>
      <c r="AD21" s="81">
        <v>0</v>
      </c>
      <c r="AE21" s="87" t="s">
        <v>1832</v>
      </c>
      <c r="AF21" s="81" t="b">
        <v>0</v>
      </c>
      <c r="AG21" s="81" t="s">
        <v>1864</v>
      </c>
      <c r="AH21" s="81"/>
      <c r="AI21" s="87" t="s">
        <v>1832</v>
      </c>
      <c r="AJ21" s="81" t="b">
        <v>0</v>
      </c>
      <c r="AK21" s="81">
        <v>16</v>
      </c>
      <c r="AL21" s="87" t="s">
        <v>1564</v>
      </c>
      <c r="AM21" s="81" t="s">
        <v>1881</v>
      </c>
      <c r="AN21" s="81" t="b">
        <v>0</v>
      </c>
      <c r="AO21" s="87" t="s">
        <v>1564</v>
      </c>
      <c r="AP21" s="81" t="s">
        <v>176</v>
      </c>
      <c r="AQ21" s="81">
        <v>0</v>
      </c>
      <c r="AR21" s="81">
        <v>0</v>
      </c>
      <c r="AS21" s="81"/>
      <c r="AT21" s="81"/>
      <c r="AU21" s="81"/>
      <c r="AV21" s="81"/>
      <c r="AW21" s="81"/>
      <c r="AX21" s="81"/>
      <c r="AY21" s="81"/>
      <c r="AZ21" s="81"/>
      <c r="BA21">
        <v>1</v>
      </c>
      <c r="BB21" s="80" t="str">
        <f>REPLACE(INDEX(GroupVertices[Group],MATCH(Edges13[[#This Row],[Vertex 1]],GroupVertices[Vertex],0)),1,1,"")</f>
        <v>2</v>
      </c>
      <c r="BC21" s="80" t="str">
        <f>REPLACE(INDEX(GroupVertices[Group],MATCH(Edges13[[#This Row],[Vertex 2]],GroupVertices[Vertex],0)),1,1,"")</f>
        <v>2</v>
      </c>
    </row>
    <row r="22" spans="1:55" ht="15">
      <c r="A22" s="66" t="s">
        <v>231</v>
      </c>
      <c r="B22" s="66" t="s">
        <v>337</v>
      </c>
      <c r="C22" s="67"/>
      <c r="D22" s="68"/>
      <c r="E22" s="69"/>
      <c r="F22" s="70"/>
      <c r="G22" s="67"/>
      <c r="H22" s="71"/>
      <c r="I22" s="72"/>
      <c r="J22" s="72"/>
      <c r="K22" s="34"/>
      <c r="L22" s="79">
        <v>68</v>
      </c>
      <c r="M22" s="79"/>
      <c r="N22" s="74"/>
      <c r="O22" s="81" t="s">
        <v>394</v>
      </c>
      <c r="P22" s="83">
        <v>43647.34409722222</v>
      </c>
      <c r="Q22" s="81" t="s">
        <v>400</v>
      </c>
      <c r="R22" s="81"/>
      <c r="S22" s="81"/>
      <c r="T22" s="81" t="s">
        <v>776</v>
      </c>
      <c r="U22" s="81"/>
      <c r="V22" s="85" t="s">
        <v>904</v>
      </c>
      <c r="W22" s="83">
        <v>43647.34409722222</v>
      </c>
      <c r="X22" s="85" t="s">
        <v>1025</v>
      </c>
      <c r="Y22" s="81"/>
      <c r="Z22" s="81"/>
      <c r="AA22" s="87" t="s">
        <v>1433</v>
      </c>
      <c r="AB22" s="81"/>
      <c r="AC22" s="81" t="b">
        <v>0</v>
      </c>
      <c r="AD22" s="81">
        <v>0</v>
      </c>
      <c r="AE22" s="87" t="s">
        <v>1832</v>
      </c>
      <c r="AF22" s="81" t="b">
        <v>0</v>
      </c>
      <c r="AG22" s="81" t="s">
        <v>1864</v>
      </c>
      <c r="AH22" s="81"/>
      <c r="AI22" s="87" t="s">
        <v>1832</v>
      </c>
      <c r="AJ22" s="81" t="b">
        <v>0</v>
      </c>
      <c r="AK22" s="81">
        <v>16</v>
      </c>
      <c r="AL22" s="87" t="s">
        <v>1564</v>
      </c>
      <c r="AM22" s="81" t="s">
        <v>1880</v>
      </c>
      <c r="AN22" s="81" t="b">
        <v>0</v>
      </c>
      <c r="AO22" s="87" t="s">
        <v>1564</v>
      </c>
      <c r="AP22" s="81" t="s">
        <v>176</v>
      </c>
      <c r="AQ22" s="81">
        <v>0</v>
      </c>
      <c r="AR22" s="81">
        <v>0</v>
      </c>
      <c r="AS22" s="81"/>
      <c r="AT22" s="81"/>
      <c r="AU22" s="81"/>
      <c r="AV22" s="81"/>
      <c r="AW22" s="81"/>
      <c r="AX22" s="81"/>
      <c r="AY22" s="81"/>
      <c r="AZ22" s="81"/>
      <c r="BA22">
        <v>1</v>
      </c>
      <c r="BB22" s="80" t="str">
        <f>REPLACE(INDEX(GroupVertices[Group],MATCH(Edges13[[#This Row],[Vertex 1]],GroupVertices[Vertex],0)),1,1,"")</f>
        <v>2</v>
      </c>
      <c r="BC22" s="80" t="str">
        <f>REPLACE(INDEX(GroupVertices[Group],MATCH(Edges13[[#This Row],[Vertex 2]],GroupVertices[Vertex],0)),1,1,"")</f>
        <v>2</v>
      </c>
    </row>
    <row r="23" spans="1:55" ht="15">
      <c r="A23" s="66" t="s">
        <v>232</v>
      </c>
      <c r="B23" s="66" t="s">
        <v>337</v>
      </c>
      <c r="C23" s="67"/>
      <c r="D23" s="68"/>
      <c r="E23" s="69"/>
      <c r="F23" s="70"/>
      <c r="G23" s="67"/>
      <c r="H23" s="71"/>
      <c r="I23" s="72"/>
      <c r="J23" s="72"/>
      <c r="K23" s="34"/>
      <c r="L23" s="79">
        <v>71</v>
      </c>
      <c r="M23" s="79"/>
      <c r="N23" s="74"/>
      <c r="O23" s="81" t="s">
        <v>394</v>
      </c>
      <c r="P23" s="83">
        <v>43647.348391203705</v>
      </c>
      <c r="Q23" s="81" t="s">
        <v>400</v>
      </c>
      <c r="R23" s="81"/>
      <c r="S23" s="81"/>
      <c r="T23" s="81" t="s">
        <v>776</v>
      </c>
      <c r="U23" s="81"/>
      <c r="V23" s="85" t="s">
        <v>905</v>
      </c>
      <c r="W23" s="83">
        <v>43647.348391203705</v>
      </c>
      <c r="X23" s="85" t="s">
        <v>1026</v>
      </c>
      <c r="Y23" s="81"/>
      <c r="Z23" s="81"/>
      <c r="AA23" s="87" t="s">
        <v>1434</v>
      </c>
      <c r="AB23" s="81"/>
      <c r="AC23" s="81" t="b">
        <v>0</v>
      </c>
      <c r="AD23" s="81">
        <v>0</v>
      </c>
      <c r="AE23" s="87" t="s">
        <v>1832</v>
      </c>
      <c r="AF23" s="81" t="b">
        <v>0</v>
      </c>
      <c r="AG23" s="81" t="s">
        <v>1864</v>
      </c>
      <c r="AH23" s="81"/>
      <c r="AI23" s="87" t="s">
        <v>1832</v>
      </c>
      <c r="AJ23" s="81" t="b">
        <v>0</v>
      </c>
      <c r="AK23" s="81">
        <v>16</v>
      </c>
      <c r="AL23" s="87" t="s">
        <v>1564</v>
      </c>
      <c r="AM23" s="81" t="s">
        <v>1879</v>
      </c>
      <c r="AN23" s="81" t="b">
        <v>0</v>
      </c>
      <c r="AO23" s="87" t="s">
        <v>1564</v>
      </c>
      <c r="AP23" s="81" t="s">
        <v>176</v>
      </c>
      <c r="AQ23" s="81">
        <v>0</v>
      </c>
      <c r="AR23" s="81">
        <v>0</v>
      </c>
      <c r="AS23" s="81"/>
      <c r="AT23" s="81"/>
      <c r="AU23" s="81"/>
      <c r="AV23" s="81"/>
      <c r="AW23" s="81"/>
      <c r="AX23" s="81"/>
      <c r="AY23" s="81"/>
      <c r="AZ23" s="81"/>
      <c r="BA23">
        <v>1</v>
      </c>
      <c r="BB23" s="80" t="str">
        <f>REPLACE(INDEX(GroupVertices[Group],MATCH(Edges13[[#This Row],[Vertex 1]],GroupVertices[Vertex],0)),1,1,"")</f>
        <v>2</v>
      </c>
      <c r="BC23" s="80" t="str">
        <f>REPLACE(INDEX(GroupVertices[Group],MATCH(Edges13[[#This Row],[Vertex 2]],GroupVertices[Vertex],0)),1,1,"")</f>
        <v>2</v>
      </c>
    </row>
    <row r="24" spans="1:55" ht="15">
      <c r="A24" s="66" t="s">
        <v>233</v>
      </c>
      <c r="B24" s="66" t="s">
        <v>337</v>
      </c>
      <c r="C24" s="67"/>
      <c r="D24" s="68"/>
      <c r="E24" s="69"/>
      <c r="F24" s="70"/>
      <c r="G24" s="67"/>
      <c r="H24" s="71"/>
      <c r="I24" s="72"/>
      <c r="J24" s="72"/>
      <c r="K24" s="34"/>
      <c r="L24" s="79">
        <v>74</v>
      </c>
      <c r="M24" s="79"/>
      <c r="N24" s="74"/>
      <c r="O24" s="81" t="s">
        <v>394</v>
      </c>
      <c r="P24" s="83">
        <v>43647.527291666665</v>
      </c>
      <c r="Q24" s="81" t="s">
        <v>400</v>
      </c>
      <c r="R24" s="81"/>
      <c r="S24" s="81"/>
      <c r="T24" s="81" t="s">
        <v>776</v>
      </c>
      <c r="U24" s="81"/>
      <c r="V24" s="85" t="s">
        <v>906</v>
      </c>
      <c r="W24" s="83">
        <v>43647.527291666665</v>
      </c>
      <c r="X24" s="85" t="s">
        <v>1027</v>
      </c>
      <c r="Y24" s="81"/>
      <c r="Z24" s="81"/>
      <c r="AA24" s="87" t="s">
        <v>1435</v>
      </c>
      <c r="AB24" s="81"/>
      <c r="AC24" s="81" t="b">
        <v>0</v>
      </c>
      <c r="AD24" s="81">
        <v>0</v>
      </c>
      <c r="AE24" s="87" t="s">
        <v>1832</v>
      </c>
      <c r="AF24" s="81" t="b">
        <v>0</v>
      </c>
      <c r="AG24" s="81" t="s">
        <v>1864</v>
      </c>
      <c r="AH24" s="81"/>
      <c r="AI24" s="87" t="s">
        <v>1832</v>
      </c>
      <c r="AJ24" s="81" t="b">
        <v>0</v>
      </c>
      <c r="AK24" s="81">
        <v>16</v>
      </c>
      <c r="AL24" s="87" t="s">
        <v>1564</v>
      </c>
      <c r="AM24" s="81" t="s">
        <v>1881</v>
      </c>
      <c r="AN24" s="81" t="b">
        <v>0</v>
      </c>
      <c r="AO24" s="87" t="s">
        <v>1564</v>
      </c>
      <c r="AP24" s="81" t="s">
        <v>176</v>
      </c>
      <c r="AQ24" s="81">
        <v>0</v>
      </c>
      <c r="AR24" s="81">
        <v>0</v>
      </c>
      <c r="AS24" s="81"/>
      <c r="AT24" s="81"/>
      <c r="AU24" s="81"/>
      <c r="AV24" s="81"/>
      <c r="AW24" s="81"/>
      <c r="AX24" s="81"/>
      <c r="AY24" s="81"/>
      <c r="AZ24" s="81"/>
      <c r="BA24">
        <v>1</v>
      </c>
      <c r="BB24" s="80" t="str">
        <f>REPLACE(INDEX(GroupVertices[Group],MATCH(Edges13[[#This Row],[Vertex 1]],GroupVertices[Vertex],0)),1,1,"")</f>
        <v>2</v>
      </c>
      <c r="BC24" s="80" t="str">
        <f>REPLACE(INDEX(GroupVertices[Group],MATCH(Edges13[[#This Row],[Vertex 2]],GroupVertices[Vertex],0)),1,1,"")</f>
        <v>2</v>
      </c>
    </row>
    <row r="25" spans="1:55" ht="15">
      <c r="A25" s="66" t="s">
        <v>234</v>
      </c>
      <c r="B25" s="66" t="s">
        <v>303</v>
      </c>
      <c r="C25" s="67"/>
      <c r="D25" s="68"/>
      <c r="E25" s="69"/>
      <c r="F25" s="70"/>
      <c r="G25" s="67"/>
      <c r="H25" s="71"/>
      <c r="I25" s="72"/>
      <c r="J25" s="72"/>
      <c r="K25" s="34"/>
      <c r="L25" s="79">
        <v>77</v>
      </c>
      <c r="M25" s="79"/>
      <c r="N25" s="74"/>
      <c r="O25" s="81" t="s">
        <v>394</v>
      </c>
      <c r="P25" s="83">
        <v>43648.49190972222</v>
      </c>
      <c r="Q25" s="81" t="s">
        <v>405</v>
      </c>
      <c r="R25" s="85" t="s">
        <v>683</v>
      </c>
      <c r="S25" s="81" t="s">
        <v>750</v>
      </c>
      <c r="T25" s="81" t="s">
        <v>777</v>
      </c>
      <c r="U25" s="81"/>
      <c r="V25" s="85" t="s">
        <v>907</v>
      </c>
      <c r="W25" s="83">
        <v>43648.49190972222</v>
      </c>
      <c r="X25" s="85" t="s">
        <v>1028</v>
      </c>
      <c r="Y25" s="81"/>
      <c r="Z25" s="81"/>
      <c r="AA25" s="87" t="s">
        <v>1436</v>
      </c>
      <c r="AB25" s="81"/>
      <c r="AC25" s="81" t="b">
        <v>0</v>
      </c>
      <c r="AD25" s="81">
        <v>0</v>
      </c>
      <c r="AE25" s="87" t="s">
        <v>1832</v>
      </c>
      <c r="AF25" s="81" t="b">
        <v>0</v>
      </c>
      <c r="AG25" s="81" t="s">
        <v>1864</v>
      </c>
      <c r="AH25" s="81"/>
      <c r="AI25" s="87" t="s">
        <v>1832</v>
      </c>
      <c r="AJ25" s="81" t="b">
        <v>0</v>
      </c>
      <c r="AK25" s="81">
        <v>1</v>
      </c>
      <c r="AL25" s="87" t="s">
        <v>1791</v>
      </c>
      <c r="AM25" s="81" t="s">
        <v>1882</v>
      </c>
      <c r="AN25" s="81" t="b">
        <v>0</v>
      </c>
      <c r="AO25" s="87" t="s">
        <v>1791</v>
      </c>
      <c r="AP25" s="81" t="s">
        <v>176</v>
      </c>
      <c r="AQ25" s="81">
        <v>0</v>
      </c>
      <c r="AR25" s="81">
        <v>0</v>
      </c>
      <c r="AS25" s="81"/>
      <c r="AT25" s="81"/>
      <c r="AU25" s="81"/>
      <c r="AV25" s="81"/>
      <c r="AW25" s="81"/>
      <c r="AX25" s="81"/>
      <c r="AY25" s="81"/>
      <c r="AZ25" s="81"/>
      <c r="BA25">
        <v>1</v>
      </c>
      <c r="BB25" s="80" t="str">
        <f>REPLACE(INDEX(GroupVertices[Group],MATCH(Edges13[[#This Row],[Vertex 1]],GroupVertices[Vertex],0)),1,1,"")</f>
        <v>1</v>
      </c>
      <c r="BC25" s="80" t="str">
        <f>REPLACE(INDEX(GroupVertices[Group],MATCH(Edges13[[#This Row],[Vertex 2]],GroupVertices[Vertex],0)),1,1,"")</f>
        <v>1</v>
      </c>
    </row>
    <row r="26" spans="1:55" ht="15">
      <c r="A26" s="66" t="s">
        <v>235</v>
      </c>
      <c r="B26" s="66" t="s">
        <v>337</v>
      </c>
      <c r="C26" s="67"/>
      <c r="D26" s="68"/>
      <c r="E26" s="69"/>
      <c r="F26" s="70"/>
      <c r="G26" s="67"/>
      <c r="H26" s="71"/>
      <c r="I26" s="72"/>
      <c r="J26" s="72"/>
      <c r="K26" s="34"/>
      <c r="L26" s="79">
        <v>78</v>
      </c>
      <c r="M26" s="79"/>
      <c r="N26" s="74"/>
      <c r="O26" s="81" t="s">
        <v>394</v>
      </c>
      <c r="P26" s="83">
        <v>43648.822071759256</v>
      </c>
      <c r="Q26" s="81" t="s">
        <v>400</v>
      </c>
      <c r="R26" s="81"/>
      <c r="S26" s="81"/>
      <c r="T26" s="81" t="s">
        <v>776</v>
      </c>
      <c r="U26" s="81"/>
      <c r="V26" s="85" t="s">
        <v>908</v>
      </c>
      <c r="W26" s="83">
        <v>43648.822071759256</v>
      </c>
      <c r="X26" s="85" t="s">
        <v>1029</v>
      </c>
      <c r="Y26" s="81"/>
      <c r="Z26" s="81"/>
      <c r="AA26" s="87" t="s">
        <v>1437</v>
      </c>
      <c r="AB26" s="81"/>
      <c r="AC26" s="81" t="b">
        <v>0</v>
      </c>
      <c r="AD26" s="81">
        <v>0</v>
      </c>
      <c r="AE26" s="87" t="s">
        <v>1832</v>
      </c>
      <c r="AF26" s="81" t="b">
        <v>0</v>
      </c>
      <c r="AG26" s="81" t="s">
        <v>1864</v>
      </c>
      <c r="AH26" s="81"/>
      <c r="AI26" s="87" t="s">
        <v>1832</v>
      </c>
      <c r="AJ26" s="81" t="b">
        <v>0</v>
      </c>
      <c r="AK26" s="81">
        <v>17</v>
      </c>
      <c r="AL26" s="87" t="s">
        <v>1564</v>
      </c>
      <c r="AM26" s="81" t="s">
        <v>1880</v>
      </c>
      <c r="AN26" s="81" t="b">
        <v>0</v>
      </c>
      <c r="AO26" s="87" t="s">
        <v>1564</v>
      </c>
      <c r="AP26" s="81" t="s">
        <v>176</v>
      </c>
      <c r="AQ26" s="81">
        <v>0</v>
      </c>
      <c r="AR26" s="81">
        <v>0</v>
      </c>
      <c r="AS26" s="81"/>
      <c r="AT26" s="81"/>
      <c r="AU26" s="81"/>
      <c r="AV26" s="81"/>
      <c r="AW26" s="81"/>
      <c r="AX26" s="81"/>
      <c r="AY26" s="81"/>
      <c r="AZ26" s="81"/>
      <c r="BA26">
        <v>1</v>
      </c>
      <c r="BB26" s="80" t="str">
        <f>REPLACE(INDEX(GroupVertices[Group],MATCH(Edges13[[#This Row],[Vertex 1]],GroupVertices[Vertex],0)),1,1,"")</f>
        <v>2</v>
      </c>
      <c r="BC26" s="80" t="str">
        <f>REPLACE(INDEX(GroupVertices[Group],MATCH(Edges13[[#This Row],[Vertex 2]],GroupVertices[Vertex],0)),1,1,"")</f>
        <v>2</v>
      </c>
    </row>
    <row r="27" spans="1:55" ht="15">
      <c r="A27" s="66" t="s">
        <v>236</v>
      </c>
      <c r="B27" s="66" t="s">
        <v>354</v>
      </c>
      <c r="C27" s="67"/>
      <c r="D27" s="68"/>
      <c r="E27" s="69"/>
      <c r="F27" s="70"/>
      <c r="G27" s="67"/>
      <c r="H27" s="71"/>
      <c r="I27" s="72"/>
      <c r="J27" s="72"/>
      <c r="K27" s="34"/>
      <c r="L27" s="79">
        <v>81</v>
      </c>
      <c r="M27" s="79"/>
      <c r="N27" s="74"/>
      <c r="O27" s="81" t="s">
        <v>394</v>
      </c>
      <c r="P27" s="83">
        <v>43648.85322916666</v>
      </c>
      <c r="Q27" s="81" t="s">
        <v>406</v>
      </c>
      <c r="R27" s="81"/>
      <c r="S27" s="81"/>
      <c r="T27" s="81"/>
      <c r="U27" s="81"/>
      <c r="V27" s="85" t="s">
        <v>909</v>
      </c>
      <c r="W27" s="83">
        <v>43648.85322916666</v>
      </c>
      <c r="X27" s="85" t="s">
        <v>1030</v>
      </c>
      <c r="Y27" s="81"/>
      <c r="Z27" s="81"/>
      <c r="AA27" s="87" t="s">
        <v>1438</v>
      </c>
      <c r="AB27" s="87" t="s">
        <v>1735</v>
      </c>
      <c r="AC27" s="81" t="b">
        <v>0</v>
      </c>
      <c r="AD27" s="81">
        <v>2</v>
      </c>
      <c r="AE27" s="87" t="s">
        <v>1834</v>
      </c>
      <c r="AF27" s="81" t="b">
        <v>0</v>
      </c>
      <c r="AG27" s="81" t="s">
        <v>1865</v>
      </c>
      <c r="AH27" s="81"/>
      <c r="AI27" s="87" t="s">
        <v>1832</v>
      </c>
      <c r="AJ27" s="81" t="b">
        <v>0</v>
      </c>
      <c r="AK27" s="81">
        <v>0</v>
      </c>
      <c r="AL27" s="87" t="s">
        <v>1832</v>
      </c>
      <c r="AM27" s="81" t="s">
        <v>1881</v>
      </c>
      <c r="AN27" s="81" t="b">
        <v>0</v>
      </c>
      <c r="AO27" s="87" t="s">
        <v>1735</v>
      </c>
      <c r="AP27" s="81" t="s">
        <v>176</v>
      </c>
      <c r="AQ27" s="81">
        <v>0</v>
      </c>
      <c r="AR27" s="81">
        <v>0</v>
      </c>
      <c r="AS27" s="81"/>
      <c r="AT27" s="81"/>
      <c r="AU27" s="81"/>
      <c r="AV27" s="81"/>
      <c r="AW27" s="81"/>
      <c r="AX27" s="81"/>
      <c r="AY27" s="81"/>
      <c r="AZ27" s="81"/>
      <c r="BA27">
        <v>1</v>
      </c>
      <c r="BB27" s="80" t="str">
        <f>REPLACE(INDEX(GroupVertices[Group],MATCH(Edges13[[#This Row],[Vertex 1]],GroupVertices[Vertex],0)),1,1,"")</f>
        <v>3</v>
      </c>
      <c r="BC27" s="80" t="str">
        <f>REPLACE(INDEX(GroupVertices[Group],MATCH(Edges13[[#This Row],[Vertex 2]],GroupVertices[Vertex],0)),1,1,"")</f>
        <v>3</v>
      </c>
    </row>
    <row r="28" spans="1:55" ht="15">
      <c r="A28" s="66" t="s">
        <v>237</v>
      </c>
      <c r="B28" s="66" t="s">
        <v>337</v>
      </c>
      <c r="C28" s="67"/>
      <c r="D28" s="68"/>
      <c r="E28" s="69"/>
      <c r="F28" s="70"/>
      <c r="G28" s="67"/>
      <c r="H28" s="71"/>
      <c r="I28" s="72"/>
      <c r="J28" s="72"/>
      <c r="K28" s="34"/>
      <c r="L28" s="79">
        <v>84</v>
      </c>
      <c r="M28" s="79"/>
      <c r="N28" s="74"/>
      <c r="O28" s="81" t="s">
        <v>394</v>
      </c>
      <c r="P28" s="83">
        <v>43648.85915509259</v>
      </c>
      <c r="Q28" s="81" t="s">
        <v>400</v>
      </c>
      <c r="R28" s="81"/>
      <c r="S28" s="81"/>
      <c r="T28" s="81" t="s">
        <v>776</v>
      </c>
      <c r="U28" s="81"/>
      <c r="V28" s="85" t="s">
        <v>910</v>
      </c>
      <c r="W28" s="83">
        <v>43648.85915509259</v>
      </c>
      <c r="X28" s="85" t="s">
        <v>1031</v>
      </c>
      <c r="Y28" s="81"/>
      <c r="Z28" s="81"/>
      <c r="AA28" s="87" t="s">
        <v>1439</v>
      </c>
      <c r="AB28" s="81"/>
      <c r="AC28" s="81" t="b">
        <v>0</v>
      </c>
      <c r="AD28" s="81">
        <v>0</v>
      </c>
      <c r="AE28" s="87" t="s">
        <v>1832</v>
      </c>
      <c r="AF28" s="81" t="b">
        <v>0</v>
      </c>
      <c r="AG28" s="81" t="s">
        <v>1864</v>
      </c>
      <c r="AH28" s="81"/>
      <c r="AI28" s="87" t="s">
        <v>1832</v>
      </c>
      <c r="AJ28" s="81" t="b">
        <v>0</v>
      </c>
      <c r="AK28" s="81">
        <v>19</v>
      </c>
      <c r="AL28" s="87" t="s">
        <v>1564</v>
      </c>
      <c r="AM28" s="81" t="s">
        <v>1882</v>
      </c>
      <c r="AN28" s="81" t="b">
        <v>0</v>
      </c>
      <c r="AO28" s="87" t="s">
        <v>1564</v>
      </c>
      <c r="AP28" s="81" t="s">
        <v>176</v>
      </c>
      <c r="AQ28" s="81">
        <v>0</v>
      </c>
      <c r="AR28" s="81">
        <v>0</v>
      </c>
      <c r="AS28" s="81"/>
      <c r="AT28" s="81"/>
      <c r="AU28" s="81"/>
      <c r="AV28" s="81"/>
      <c r="AW28" s="81"/>
      <c r="AX28" s="81"/>
      <c r="AY28" s="81"/>
      <c r="AZ28" s="81"/>
      <c r="BA28">
        <v>1</v>
      </c>
      <c r="BB28" s="80" t="str">
        <f>REPLACE(INDEX(GroupVertices[Group],MATCH(Edges13[[#This Row],[Vertex 1]],GroupVertices[Vertex],0)),1,1,"")</f>
        <v>2</v>
      </c>
      <c r="BC28" s="80" t="str">
        <f>REPLACE(INDEX(GroupVertices[Group],MATCH(Edges13[[#This Row],[Vertex 2]],GroupVertices[Vertex],0)),1,1,"")</f>
        <v>2</v>
      </c>
    </row>
    <row r="29" spans="1:55" ht="15">
      <c r="A29" s="66" t="s">
        <v>238</v>
      </c>
      <c r="B29" s="66" t="s">
        <v>348</v>
      </c>
      <c r="C29" s="67"/>
      <c r="D29" s="68"/>
      <c r="E29" s="69"/>
      <c r="F29" s="70"/>
      <c r="G29" s="67"/>
      <c r="H29" s="71"/>
      <c r="I29" s="72"/>
      <c r="J29" s="72"/>
      <c r="K29" s="34"/>
      <c r="L29" s="79">
        <v>87</v>
      </c>
      <c r="M29" s="79"/>
      <c r="N29" s="74"/>
      <c r="O29" s="81" t="s">
        <v>394</v>
      </c>
      <c r="P29" s="83">
        <v>43648.918761574074</v>
      </c>
      <c r="Q29" s="81" t="s">
        <v>407</v>
      </c>
      <c r="R29" s="81"/>
      <c r="S29" s="81"/>
      <c r="T29" s="81"/>
      <c r="U29" s="81"/>
      <c r="V29" s="85" t="s">
        <v>911</v>
      </c>
      <c r="W29" s="83">
        <v>43648.918761574074</v>
      </c>
      <c r="X29" s="85" t="s">
        <v>1032</v>
      </c>
      <c r="Y29" s="81"/>
      <c r="Z29" s="81"/>
      <c r="AA29" s="87" t="s">
        <v>1440</v>
      </c>
      <c r="AB29" s="87" t="s">
        <v>1735</v>
      </c>
      <c r="AC29" s="81" t="b">
        <v>0</v>
      </c>
      <c r="AD29" s="81">
        <v>0</v>
      </c>
      <c r="AE29" s="87" t="s">
        <v>1834</v>
      </c>
      <c r="AF29" s="81" t="b">
        <v>0</v>
      </c>
      <c r="AG29" s="81" t="s">
        <v>1864</v>
      </c>
      <c r="AH29" s="81"/>
      <c r="AI29" s="87" t="s">
        <v>1832</v>
      </c>
      <c r="AJ29" s="81" t="b">
        <v>0</v>
      </c>
      <c r="AK29" s="81">
        <v>0</v>
      </c>
      <c r="AL29" s="87" t="s">
        <v>1832</v>
      </c>
      <c r="AM29" s="81" t="s">
        <v>1879</v>
      </c>
      <c r="AN29" s="81" t="b">
        <v>0</v>
      </c>
      <c r="AO29" s="87" t="s">
        <v>1735</v>
      </c>
      <c r="AP29" s="81" t="s">
        <v>176</v>
      </c>
      <c r="AQ29" s="81">
        <v>0</v>
      </c>
      <c r="AR29" s="81">
        <v>0</v>
      </c>
      <c r="AS29" s="81"/>
      <c r="AT29" s="81"/>
      <c r="AU29" s="81"/>
      <c r="AV29" s="81"/>
      <c r="AW29" s="81"/>
      <c r="AX29" s="81"/>
      <c r="AY29" s="81"/>
      <c r="AZ29" s="81"/>
      <c r="BA29">
        <v>1</v>
      </c>
      <c r="BB29" s="80" t="str">
        <f>REPLACE(INDEX(GroupVertices[Group],MATCH(Edges13[[#This Row],[Vertex 1]],GroupVertices[Vertex],0)),1,1,"")</f>
        <v>3</v>
      </c>
      <c r="BC29" s="80" t="str">
        <f>REPLACE(INDEX(GroupVertices[Group],MATCH(Edges13[[#This Row],[Vertex 2]],GroupVertices[Vertex],0)),1,1,"")</f>
        <v>3</v>
      </c>
    </row>
    <row r="30" spans="1:55" ht="15">
      <c r="A30" s="66" t="s">
        <v>239</v>
      </c>
      <c r="B30" s="66" t="s">
        <v>355</v>
      </c>
      <c r="C30" s="67"/>
      <c r="D30" s="68"/>
      <c r="E30" s="69"/>
      <c r="F30" s="70"/>
      <c r="G30" s="67"/>
      <c r="H30" s="71"/>
      <c r="I30" s="72"/>
      <c r="J30" s="72"/>
      <c r="K30" s="34"/>
      <c r="L30" s="79">
        <v>90</v>
      </c>
      <c r="M30" s="79"/>
      <c r="N30" s="74"/>
      <c r="O30" s="81" t="s">
        <v>394</v>
      </c>
      <c r="P30" s="83">
        <v>43648.39802083333</v>
      </c>
      <c r="Q30" s="81" t="s">
        <v>408</v>
      </c>
      <c r="R30" s="81"/>
      <c r="S30" s="81"/>
      <c r="T30" s="81"/>
      <c r="U30" s="81"/>
      <c r="V30" s="85" t="s">
        <v>912</v>
      </c>
      <c r="W30" s="83">
        <v>43648.39802083333</v>
      </c>
      <c r="X30" s="85" t="s">
        <v>1033</v>
      </c>
      <c r="Y30" s="81"/>
      <c r="Z30" s="81"/>
      <c r="AA30" s="87" t="s">
        <v>1441</v>
      </c>
      <c r="AB30" s="81"/>
      <c r="AC30" s="81" t="b">
        <v>0</v>
      </c>
      <c r="AD30" s="81">
        <v>0</v>
      </c>
      <c r="AE30" s="87" t="s">
        <v>1832</v>
      </c>
      <c r="AF30" s="81" t="b">
        <v>0</v>
      </c>
      <c r="AG30" s="81" t="s">
        <v>1864</v>
      </c>
      <c r="AH30" s="81"/>
      <c r="AI30" s="87" t="s">
        <v>1832</v>
      </c>
      <c r="AJ30" s="81" t="b">
        <v>0</v>
      </c>
      <c r="AK30" s="81">
        <v>1</v>
      </c>
      <c r="AL30" s="87" t="s">
        <v>1577</v>
      </c>
      <c r="AM30" s="81" t="s">
        <v>1885</v>
      </c>
      <c r="AN30" s="81" t="b">
        <v>0</v>
      </c>
      <c r="AO30" s="87" t="s">
        <v>1577</v>
      </c>
      <c r="AP30" s="81" t="s">
        <v>176</v>
      </c>
      <c r="AQ30" s="81">
        <v>0</v>
      </c>
      <c r="AR30" s="81">
        <v>0</v>
      </c>
      <c r="AS30" s="81"/>
      <c r="AT30" s="81"/>
      <c r="AU30" s="81"/>
      <c r="AV30" s="81"/>
      <c r="AW30" s="81"/>
      <c r="AX30" s="81"/>
      <c r="AY30" s="81"/>
      <c r="AZ30" s="81"/>
      <c r="BA30">
        <v>1</v>
      </c>
      <c r="BB30" s="80" t="str">
        <f>REPLACE(INDEX(GroupVertices[Group],MATCH(Edges13[[#This Row],[Vertex 1]],GroupVertices[Vertex],0)),1,1,"")</f>
        <v>1</v>
      </c>
      <c r="BC30" s="80" t="str">
        <f>REPLACE(INDEX(GroupVertices[Group],MATCH(Edges13[[#This Row],[Vertex 2]],GroupVertices[Vertex],0)),1,1,"")</f>
        <v>1</v>
      </c>
    </row>
    <row r="31" spans="1:55" ht="15">
      <c r="A31" s="66" t="s">
        <v>239</v>
      </c>
      <c r="B31" s="66" t="s">
        <v>348</v>
      </c>
      <c r="C31" s="67"/>
      <c r="D31" s="68"/>
      <c r="E31" s="69"/>
      <c r="F31" s="70"/>
      <c r="G31" s="67"/>
      <c r="H31" s="71"/>
      <c r="I31" s="72"/>
      <c r="J31" s="72"/>
      <c r="K31" s="34"/>
      <c r="L31" s="79">
        <v>92</v>
      </c>
      <c r="M31" s="79"/>
      <c r="N31" s="74"/>
      <c r="O31" s="81" t="s">
        <v>394</v>
      </c>
      <c r="P31" s="83">
        <v>43648.91903935185</v>
      </c>
      <c r="Q31" s="81" t="s">
        <v>409</v>
      </c>
      <c r="R31" s="81"/>
      <c r="S31" s="81"/>
      <c r="T31" s="81"/>
      <c r="U31" s="81"/>
      <c r="V31" s="85" t="s">
        <v>912</v>
      </c>
      <c r="W31" s="83">
        <v>43648.91903935185</v>
      </c>
      <c r="X31" s="85" t="s">
        <v>1034</v>
      </c>
      <c r="Y31" s="81"/>
      <c r="Z31" s="81"/>
      <c r="AA31" s="87" t="s">
        <v>1442</v>
      </c>
      <c r="AB31" s="81"/>
      <c r="AC31" s="81" t="b">
        <v>0</v>
      </c>
      <c r="AD31" s="81">
        <v>0</v>
      </c>
      <c r="AE31" s="87" t="s">
        <v>1832</v>
      </c>
      <c r="AF31" s="81" t="b">
        <v>0</v>
      </c>
      <c r="AG31" s="81" t="s">
        <v>1864</v>
      </c>
      <c r="AH31" s="81"/>
      <c r="AI31" s="87" t="s">
        <v>1832</v>
      </c>
      <c r="AJ31" s="81" t="b">
        <v>0</v>
      </c>
      <c r="AK31" s="81">
        <v>3</v>
      </c>
      <c r="AL31" s="87" t="s">
        <v>1736</v>
      </c>
      <c r="AM31" s="81" t="s">
        <v>1885</v>
      </c>
      <c r="AN31" s="81" t="b">
        <v>0</v>
      </c>
      <c r="AO31" s="87" t="s">
        <v>1736</v>
      </c>
      <c r="AP31" s="81" t="s">
        <v>176</v>
      </c>
      <c r="AQ31" s="81">
        <v>0</v>
      </c>
      <c r="AR31" s="81">
        <v>0</v>
      </c>
      <c r="AS31" s="81"/>
      <c r="AT31" s="81"/>
      <c r="AU31" s="81"/>
      <c r="AV31" s="81"/>
      <c r="AW31" s="81"/>
      <c r="AX31" s="81"/>
      <c r="AY31" s="81"/>
      <c r="AZ31" s="81"/>
      <c r="BA31">
        <v>1</v>
      </c>
      <c r="BB31" s="80" t="str">
        <f>REPLACE(INDEX(GroupVertices[Group],MATCH(Edges13[[#This Row],[Vertex 1]],GroupVertices[Vertex],0)),1,1,"")</f>
        <v>1</v>
      </c>
      <c r="BC31" s="80" t="str">
        <f>REPLACE(INDEX(GroupVertices[Group],MATCH(Edges13[[#This Row],[Vertex 2]],GroupVertices[Vertex],0)),1,1,"")</f>
        <v>3</v>
      </c>
    </row>
    <row r="32" spans="1:55" ht="15">
      <c r="A32" s="66" t="s">
        <v>240</v>
      </c>
      <c r="B32" s="66" t="s">
        <v>337</v>
      </c>
      <c r="C32" s="67"/>
      <c r="D32" s="68"/>
      <c r="E32" s="69"/>
      <c r="F32" s="70"/>
      <c r="G32" s="67"/>
      <c r="H32" s="71"/>
      <c r="I32" s="72"/>
      <c r="J32" s="72"/>
      <c r="K32" s="34"/>
      <c r="L32" s="79">
        <v>94</v>
      </c>
      <c r="M32" s="79"/>
      <c r="N32" s="74"/>
      <c r="O32" s="81" t="s">
        <v>394</v>
      </c>
      <c r="P32" s="83">
        <v>43649.21056712963</v>
      </c>
      <c r="Q32" s="81" t="s">
        <v>400</v>
      </c>
      <c r="R32" s="81"/>
      <c r="S32" s="81"/>
      <c r="T32" s="81" t="s">
        <v>776</v>
      </c>
      <c r="U32" s="81"/>
      <c r="V32" s="85" t="s">
        <v>913</v>
      </c>
      <c r="W32" s="83">
        <v>43649.21056712963</v>
      </c>
      <c r="X32" s="85" t="s">
        <v>1035</v>
      </c>
      <c r="Y32" s="81"/>
      <c r="Z32" s="81"/>
      <c r="AA32" s="87" t="s">
        <v>1443</v>
      </c>
      <c r="AB32" s="81"/>
      <c r="AC32" s="81" t="b">
        <v>0</v>
      </c>
      <c r="AD32" s="81">
        <v>0</v>
      </c>
      <c r="AE32" s="87" t="s">
        <v>1832</v>
      </c>
      <c r="AF32" s="81" t="b">
        <v>0</v>
      </c>
      <c r="AG32" s="81" t="s">
        <v>1864</v>
      </c>
      <c r="AH32" s="81"/>
      <c r="AI32" s="87" t="s">
        <v>1832</v>
      </c>
      <c r="AJ32" s="81" t="b">
        <v>0</v>
      </c>
      <c r="AK32" s="81">
        <v>19</v>
      </c>
      <c r="AL32" s="87" t="s">
        <v>1564</v>
      </c>
      <c r="AM32" s="81" t="s">
        <v>1880</v>
      </c>
      <c r="AN32" s="81" t="b">
        <v>0</v>
      </c>
      <c r="AO32" s="87" t="s">
        <v>1564</v>
      </c>
      <c r="AP32" s="81" t="s">
        <v>176</v>
      </c>
      <c r="AQ32" s="81">
        <v>0</v>
      </c>
      <c r="AR32" s="81">
        <v>0</v>
      </c>
      <c r="AS32" s="81"/>
      <c r="AT32" s="81"/>
      <c r="AU32" s="81"/>
      <c r="AV32" s="81"/>
      <c r="AW32" s="81"/>
      <c r="AX32" s="81"/>
      <c r="AY32" s="81"/>
      <c r="AZ32" s="81"/>
      <c r="BA32">
        <v>1</v>
      </c>
      <c r="BB32" s="80" t="str">
        <f>REPLACE(INDEX(GroupVertices[Group],MATCH(Edges13[[#This Row],[Vertex 1]],GroupVertices[Vertex],0)),1,1,"")</f>
        <v>2</v>
      </c>
      <c r="BC32" s="80" t="str">
        <f>REPLACE(INDEX(GroupVertices[Group],MATCH(Edges13[[#This Row],[Vertex 2]],GroupVertices[Vertex],0)),1,1,"")</f>
        <v>2</v>
      </c>
    </row>
    <row r="33" spans="1:55" ht="15">
      <c r="A33" s="66" t="s">
        <v>241</v>
      </c>
      <c r="B33" s="66" t="s">
        <v>303</v>
      </c>
      <c r="C33" s="67"/>
      <c r="D33" s="68"/>
      <c r="E33" s="69"/>
      <c r="F33" s="70"/>
      <c r="G33" s="67"/>
      <c r="H33" s="71"/>
      <c r="I33" s="72"/>
      <c r="J33" s="72"/>
      <c r="K33" s="34"/>
      <c r="L33" s="79">
        <v>97</v>
      </c>
      <c r="M33" s="79"/>
      <c r="N33" s="74"/>
      <c r="O33" s="81" t="s">
        <v>394</v>
      </c>
      <c r="P33" s="83">
        <v>43649.551666666666</v>
      </c>
      <c r="Q33" s="81" t="s">
        <v>410</v>
      </c>
      <c r="R33" s="81"/>
      <c r="S33" s="81"/>
      <c r="T33" s="81"/>
      <c r="U33" s="81"/>
      <c r="V33" s="85" t="s">
        <v>914</v>
      </c>
      <c r="W33" s="83">
        <v>43649.551666666666</v>
      </c>
      <c r="X33" s="85" t="s">
        <v>1036</v>
      </c>
      <c r="Y33" s="81"/>
      <c r="Z33" s="81"/>
      <c r="AA33" s="87" t="s">
        <v>1444</v>
      </c>
      <c r="AB33" s="81"/>
      <c r="AC33" s="81" t="b">
        <v>0</v>
      </c>
      <c r="AD33" s="81">
        <v>0</v>
      </c>
      <c r="AE33" s="87" t="s">
        <v>1832</v>
      </c>
      <c r="AF33" s="81" t="b">
        <v>0</v>
      </c>
      <c r="AG33" s="81" t="s">
        <v>1864</v>
      </c>
      <c r="AH33" s="81"/>
      <c r="AI33" s="87" t="s">
        <v>1832</v>
      </c>
      <c r="AJ33" s="81" t="b">
        <v>0</v>
      </c>
      <c r="AK33" s="81">
        <v>3</v>
      </c>
      <c r="AL33" s="87" t="s">
        <v>1793</v>
      </c>
      <c r="AM33" s="81" t="s">
        <v>1881</v>
      </c>
      <c r="AN33" s="81" t="b">
        <v>0</v>
      </c>
      <c r="AO33" s="87" t="s">
        <v>1793</v>
      </c>
      <c r="AP33" s="81" t="s">
        <v>176</v>
      </c>
      <c r="AQ33" s="81">
        <v>0</v>
      </c>
      <c r="AR33" s="81">
        <v>0</v>
      </c>
      <c r="AS33" s="81"/>
      <c r="AT33" s="81"/>
      <c r="AU33" s="81"/>
      <c r="AV33" s="81"/>
      <c r="AW33" s="81"/>
      <c r="AX33" s="81"/>
      <c r="AY33" s="81"/>
      <c r="AZ33" s="81"/>
      <c r="BA33">
        <v>1</v>
      </c>
      <c r="BB33" s="80" t="str">
        <f>REPLACE(INDEX(GroupVertices[Group],MATCH(Edges13[[#This Row],[Vertex 1]],GroupVertices[Vertex],0)),1,1,"")</f>
        <v>1</v>
      </c>
      <c r="BC33" s="80" t="str">
        <f>REPLACE(INDEX(GroupVertices[Group],MATCH(Edges13[[#This Row],[Vertex 2]],GroupVertices[Vertex],0)),1,1,"")</f>
        <v>1</v>
      </c>
    </row>
    <row r="34" spans="1:55" ht="15">
      <c r="A34" s="66" t="s">
        <v>242</v>
      </c>
      <c r="B34" s="66" t="s">
        <v>348</v>
      </c>
      <c r="C34" s="67"/>
      <c r="D34" s="68"/>
      <c r="E34" s="69"/>
      <c r="F34" s="70"/>
      <c r="G34" s="67"/>
      <c r="H34" s="71"/>
      <c r="I34" s="72"/>
      <c r="J34" s="72"/>
      <c r="K34" s="34"/>
      <c r="L34" s="79">
        <v>98</v>
      </c>
      <c r="M34" s="79"/>
      <c r="N34" s="74"/>
      <c r="O34" s="81" t="s">
        <v>394</v>
      </c>
      <c r="P34" s="83">
        <v>43649.660787037035</v>
      </c>
      <c r="Q34" s="81" t="s">
        <v>409</v>
      </c>
      <c r="R34" s="81"/>
      <c r="S34" s="81"/>
      <c r="T34" s="81"/>
      <c r="U34" s="81"/>
      <c r="V34" s="85" t="s">
        <v>915</v>
      </c>
      <c r="W34" s="83">
        <v>43649.660787037035</v>
      </c>
      <c r="X34" s="85" t="s">
        <v>1037</v>
      </c>
      <c r="Y34" s="81"/>
      <c r="Z34" s="81"/>
      <c r="AA34" s="87" t="s">
        <v>1445</v>
      </c>
      <c r="AB34" s="81"/>
      <c r="AC34" s="81" t="b">
        <v>0</v>
      </c>
      <c r="AD34" s="81">
        <v>0</v>
      </c>
      <c r="AE34" s="87" t="s">
        <v>1832</v>
      </c>
      <c r="AF34" s="81" t="b">
        <v>0</v>
      </c>
      <c r="AG34" s="81" t="s">
        <v>1864</v>
      </c>
      <c r="AH34" s="81"/>
      <c r="AI34" s="87" t="s">
        <v>1832</v>
      </c>
      <c r="AJ34" s="81" t="b">
        <v>0</v>
      </c>
      <c r="AK34" s="81">
        <v>8</v>
      </c>
      <c r="AL34" s="87" t="s">
        <v>1735</v>
      </c>
      <c r="AM34" s="81" t="s">
        <v>1881</v>
      </c>
      <c r="AN34" s="81" t="b">
        <v>0</v>
      </c>
      <c r="AO34" s="87" t="s">
        <v>1735</v>
      </c>
      <c r="AP34" s="81" t="s">
        <v>176</v>
      </c>
      <c r="AQ34" s="81">
        <v>0</v>
      </c>
      <c r="AR34" s="81">
        <v>0</v>
      </c>
      <c r="AS34" s="81"/>
      <c r="AT34" s="81"/>
      <c r="AU34" s="81"/>
      <c r="AV34" s="81"/>
      <c r="AW34" s="81"/>
      <c r="AX34" s="81"/>
      <c r="AY34" s="81"/>
      <c r="AZ34" s="81"/>
      <c r="BA34">
        <v>1</v>
      </c>
      <c r="BB34" s="80" t="str">
        <f>REPLACE(INDEX(GroupVertices[Group],MATCH(Edges13[[#This Row],[Vertex 1]],GroupVertices[Vertex],0)),1,1,"")</f>
        <v>3</v>
      </c>
      <c r="BC34" s="80" t="str">
        <f>REPLACE(INDEX(GroupVertices[Group],MATCH(Edges13[[#This Row],[Vertex 2]],GroupVertices[Vertex],0)),1,1,"")</f>
        <v>3</v>
      </c>
    </row>
    <row r="35" spans="1:55" ht="15">
      <c r="A35" s="66" t="s">
        <v>243</v>
      </c>
      <c r="B35" s="66" t="s">
        <v>348</v>
      </c>
      <c r="C35" s="67"/>
      <c r="D35" s="68"/>
      <c r="E35" s="69"/>
      <c r="F35" s="70"/>
      <c r="G35" s="67"/>
      <c r="H35" s="71"/>
      <c r="I35" s="72"/>
      <c r="J35" s="72"/>
      <c r="K35" s="34"/>
      <c r="L35" s="79">
        <v>100</v>
      </c>
      <c r="M35" s="79"/>
      <c r="N35" s="74"/>
      <c r="O35" s="81" t="s">
        <v>394</v>
      </c>
      <c r="P35" s="83">
        <v>43649.66119212963</v>
      </c>
      <c r="Q35" s="81" t="s">
        <v>409</v>
      </c>
      <c r="R35" s="81"/>
      <c r="S35" s="81"/>
      <c r="T35" s="81"/>
      <c r="U35" s="81"/>
      <c r="V35" s="85" t="s">
        <v>916</v>
      </c>
      <c r="W35" s="83">
        <v>43649.66119212963</v>
      </c>
      <c r="X35" s="85" t="s">
        <v>1038</v>
      </c>
      <c r="Y35" s="81"/>
      <c r="Z35" s="81"/>
      <c r="AA35" s="87" t="s">
        <v>1446</v>
      </c>
      <c r="AB35" s="81"/>
      <c r="AC35" s="81" t="b">
        <v>0</v>
      </c>
      <c r="AD35" s="81">
        <v>0</v>
      </c>
      <c r="AE35" s="87" t="s">
        <v>1832</v>
      </c>
      <c r="AF35" s="81" t="b">
        <v>0</v>
      </c>
      <c r="AG35" s="81" t="s">
        <v>1864</v>
      </c>
      <c r="AH35" s="81"/>
      <c r="AI35" s="87" t="s">
        <v>1832</v>
      </c>
      <c r="AJ35" s="81" t="b">
        <v>0</v>
      </c>
      <c r="AK35" s="81">
        <v>8</v>
      </c>
      <c r="AL35" s="87" t="s">
        <v>1735</v>
      </c>
      <c r="AM35" s="81" t="s">
        <v>1881</v>
      </c>
      <c r="AN35" s="81" t="b">
        <v>0</v>
      </c>
      <c r="AO35" s="87" t="s">
        <v>1735</v>
      </c>
      <c r="AP35" s="81" t="s">
        <v>176</v>
      </c>
      <c r="AQ35" s="81">
        <v>0</v>
      </c>
      <c r="AR35" s="81">
        <v>0</v>
      </c>
      <c r="AS35" s="81"/>
      <c r="AT35" s="81"/>
      <c r="AU35" s="81"/>
      <c r="AV35" s="81"/>
      <c r="AW35" s="81"/>
      <c r="AX35" s="81"/>
      <c r="AY35" s="81"/>
      <c r="AZ35" s="81"/>
      <c r="BA35">
        <v>1</v>
      </c>
      <c r="BB35" s="80" t="str">
        <f>REPLACE(INDEX(GroupVertices[Group],MATCH(Edges13[[#This Row],[Vertex 1]],GroupVertices[Vertex],0)),1,1,"")</f>
        <v>3</v>
      </c>
      <c r="BC35" s="80" t="str">
        <f>REPLACE(INDEX(GroupVertices[Group],MATCH(Edges13[[#This Row],[Vertex 2]],GroupVertices[Vertex],0)),1,1,"")</f>
        <v>3</v>
      </c>
    </row>
    <row r="36" spans="1:55" ht="15">
      <c r="A36" s="66" t="s">
        <v>244</v>
      </c>
      <c r="B36" s="66" t="s">
        <v>303</v>
      </c>
      <c r="C36" s="67"/>
      <c r="D36" s="68"/>
      <c r="E36" s="69"/>
      <c r="F36" s="70"/>
      <c r="G36" s="67"/>
      <c r="H36" s="71"/>
      <c r="I36" s="72"/>
      <c r="J36" s="72"/>
      <c r="K36" s="34"/>
      <c r="L36" s="79">
        <v>102</v>
      </c>
      <c r="M36" s="79"/>
      <c r="N36" s="74"/>
      <c r="O36" s="81" t="s">
        <v>394</v>
      </c>
      <c r="P36" s="83">
        <v>43649.69700231482</v>
      </c>
      <c r="Q36" s="81" t="s">
        <v>411</v>
      </c>
      <c r="R36" s="81"/>
      <c r="S36" s="81"/>
      <c r="T36" s="81"/>
      <c r="U36" s="81"/>
      <c r="V36" s="85" t="s">
        <v>917</v>
      </c>
      <c r="W36" s="83">
        <v>43649.69700231482</v>
      </c>
      <c r="X36" s="85" t="s">
        <v>1039</v>
      </c>
      <c r="Y36" s="81"/>
      <c r="Z36" s="81"/>
      <c r="AA36" s="87" t="s">
        <v>1447</v>
      </c>
      <c r="AB36" s="81"/>
      <c r="AC36" s="81" t="b">
        <v>0</v>
      </c>
      <c r="AD36" s="81">
        <v>0</v>
      </c>
      <c r="AE36" s="87" t="s">
        <v>1832</v>
      </c>
      <c r="AF36" s="81" t="b">
        <v>0</v>
      </c>
      <c r="AG36" s="81" t="s">
        <v>1864</v>
      </c>
      <c r="AH36" s="81"/>
      <c r="AI36" s="87" t="s">
        <v>1832</v>
      </c>
      <c r="AJ36" s="81" t="b">
        <v>0</v>
      </c>
      <c r="AK36" s="81">
        <v>3</v>
      </c>
      <c r="AL36" s="87" t="s">
        <v>1794</v>
      </c>
      <c r="AM36" s="81" t="s">
        <v>1880</v>
      </c>
      <c r="AN36" s="81" t="b">
        <v>0</v>
      </c>
      <c r="AO36" s="87" t="s">
        <v>1794</v>
      </c>
      <c r="AP36" s="81" t="s">
        <v>176</v>
      </c>
      <c r="AQ36" s="81">
        <v>0</v>
      </c>
      <c r="AR36" s="81">
        <v>0</v>
      </c>
      <c r="AS36" s="81"/>
      <c r="AT36" s="81"/>
      <c r="AU36" s="81"/>
      <c r="AV36" s="81"/>
      <c r="AW36" s="81"/>
      <c r="AX36" s="81"/>
      <c r="AY36" s="81"/>
      <c r="AZ36" s="81"/>
      <c r="BA36">
        <v>1</v>
      </c>
      <c r="BB36" s="80" t="str">
        <f>REPLACE(INDEX(GroupVertices[Group],MATCH(Edges13[[#This Row],[Vertex 1]],GroupVertices[Vertex],0)),1,1,"")</f>
        <v>1</v>
      </c>
      <c r="BC36" s="80" t="str">
        <f>REPLACE(INDEX(GroupVertices[Group],MATCH(Edges13[[#This Row],[Vertex 2]],GroupVertices[Vertex],0)),1,1,"")</f>
        <v>1</v>
      </c>
    </row>
    <row r="37" spans="1:55" ht="15">
      <c r="A37" s="66" t="s">
        <v>245</v>
      </c>
      <c r="B37" s="66" t="s">
        <v>303</v>
      </c>
      <c r="C37" s="67"/>
      <c r="D37" s="68"/>
      <c r="E37" s="69"/>
      <c r="F37" s="70"/>
      <c r="G37" s="67"/>
      <c r="H37" s="71"/>
      <c r="I37" s="72"/>
      <c r="J37" s="72"/>
      <c r="K37" s="34"/>
      <c r="L37" s="79">
        <v>103</v>
      </c>
      <c r="M37" s="79"/>
      <c r="N37" s="74"/>
      <c r="O37" s="81" t="s">
        <v>394</v>
      </c>
      <c r="P37" s="83">
        <v>43649.72703703704</v>
      </c>
      <c r="Q37" s="81" t="s">
        <v>410</v>
      </c>
      <c r="R37" s="81"/>
      <c r="S37" s="81"/>
      <c r="T37" s="81"/>
      <c r="U37" s="81"/>
      <c r="V37" s="85" t="s">
        <v>918</v>
      </c>
      <c r="W37" s="83">
        <v>43649.72703703704</v>
      </c>
      <c r="X37" s="85" t="s">
        <v>1040</v>
      </c>
      <c r="Y37" s="81"/>
      <c r="Z37" s="81"/>
      <c r="AA37" s="87" t="s">
        <v>1448</v>
      </c>
      <c r="AB37" s="81"/>
      <c r="AC37" s="81" t="b">
        <v>0</v>
      </c>
      <c r="AD37" s="81">
        <v>0</v>
      </c>
      <c r="AE37" s="87" t="s">
        <v>1832</v>
      </c>
      <c r="AF37" s="81" t="b">
        <v>0</v>
      </c>
      <c r="AG37" s="81" t="s">
        <v>1864</v>
      </c>
      <c r="AH37" s="81"/>
      <c r="AI37" s="87" t="s">
        <v>1832</v>
      </c>
      <c r="AJ37" s="81" t="b">
        <v>0</v>
      </c>
      <c r="AK37" s="81">
        <v>4</v>
      </c>
      <c r="AL37" s="87" t="s">
        <v>1795</v>
      </c>
      <c r="AM37" s="81" t="s">
        <v>1882</v>
      </c>
      <c r="AN37" s="81" t="b">
        <v>0</v>
      </c>
      <c r="AO37" s="87" t="s">
        <v>1795</v>
      </c>
      <c r="AP37" s="81" t="s">
        <v>176</v>
      </c>
      <c r="AQ37" s="81">
        <v>0</v>
      </c>
      <c r="AR37" s="81">
        <v>0</v>
      </c>
      <c r="AS37" s="81"/>
      <c r="AT37" s="81"/>
      <c r="AU37" s="81"/>
      <c r="AV37" s="81"/>
      <c r="AW37" s="81"/>
      <c r="AX37" s="81"/>
      <c r="AY37" s="81"/>
      <c r="AZ37" s="81"/>
      <c r="BA37">
        <v>1</v>
      </c>
      <c r="BB37" s="80" t="str">
        <f>REPLACE(INDEX(GroupVertices[Group],MATCH(Edges13[[#This Row],[Vertex 1]],GroupVertices[Vertex],0)),1,1,"")</f>
        <v>1</v>
      </c>
      <c r="BC37" s="80" t="str">
        <f>REPLACE(INDEX(GroupVertices[Group],MATCH(Edges13[[#This Row],[Vertex 2]],GroupVertices[Vertex],0)),1,1,"")</f>
        <v>1</v>
      </c>
    </row>
    <row r="38" spans="1:55" ht="15">
      <c r="A38" s="66" t="s">
        <v>246</v>
      </c>
      <c r="B38" s="66" t="s">
        <v>356</v>
      </c>
      <c r="C38" s="67"/>
      <c r="D38" s="68"/>
      <c r="E38" s="69"/>
      <c r="F38" s="70"/>
      <c r="G38" s="67"/>
      <c r="H38" s="71"/>
      <c r="I38" s="72"/>
      <c r="J38" s="72"/>
      <c r="K38" s="34"/>
      <c r="L38" s="79">
        <v>104</v>
      </c>
      <c r="M38" s="79"/>
      <c r="N38" s="74"/>
      <c r="O38" s="81" t="s">
        <v>395</v>
      </c>
      <c r="P38" s="83">
        <v>43649.765555555554</v>
      </c>
      <c r="Q38" s="81" t="s">
        <v>412</v>
      </c>
      <c r="R38" s="85" t="s">
        <v>684</v>
      </c>
      <c r="S38" s="81" t="s">
        <v>747</v>
      </c>
      <c r="T38" s="81"/>
      <c r="U38" s="81"/>
      <c r="V38" s="85" t="s">
        <v>919</v>
      </c>
      <c r="W38" s="83">
        <v>43649.765555555554</v>
      </c>
      <c r="X38" s="85" t="s">
        <v>1041</v>
      </c>
      <c r="Y38" s="81"/>
      <c r="Z38" s="81"/>
      <c r="AA38" s="87" t="s">
        <v>1449</v>
      </c>
      <c r="AB38" s="81"/>
      <c r="AC38" s="81" t="b">
        <v>0</v>
      </c>
      <c r="AD38" s="81">
        <v>1</v>
      </c>
      <c r="AE38" s="87" t="s">
        <v>1835</v>
      </c>
      <c r="AF38" s="81" t="b">
        <v>1</v>
      </c>
      <c r="AG38" s="81" t="s">
        <v>1864</v>
      </c>
      <c r="AH38" s="81"/>
      <c r="AI38" s="87" t="s">
        <v>1796</v>
      </c>
      <c r="AJ38" s="81" t="b">
        <v>0</v>
      </c>
      <c r="AK38" s="81">
        <v>0</v>
      </c>
      <c r="AL38" s="87" t="s">
        <v>1832</v>
      </c>
      <c r="AM38" s="81" t="s">
        <v>1881</v>
      </c>
      <c r="AN38" s="81" t="b">
        <v>0</v>
      </c>
      <c r="AO38" s="87" t="s">
        <v>1449</v>
      </c>
      <c r="AP38" s="81" t="s">
        <v>176</v>
      </c>
      <c r="AQ38" s="81">
        <v>0</v>
      </c>
      <c r="AR38" s="81">
        <v>0</v>
      </c>
      <c r="AS38" s="81"/>
      <c r="AT38" s="81"/>
      <c r="AU38" s="81"/>
      <c r="AV38" s="81"/>
      <c r="AW38" s="81"/>
      <c r="AX38" s="81"/>
      <c r="AY38" s="81"/>
      <c r="AZ38" s="81"/>
      <c r="BA38">
        <v>1</v>
      </c>
      <c r="BB38" s="80" t="str">
        <f>REPLACE(INDEX(GroupVertices[Group],MATCH(Edges13[[#This Row],[Vertex 1]],GroupVertices[Vertex],0)),1,1,"")</f>
        <v>15</v>
      </c>
      <c r="BC38" s="80" t="str">
        <f>REPLACE(INDEX(GroupVertices[Group],MATCH(Edges13[[#This Row],[Vertex 2]],GroupVertices[Vertex],0)),1,1,"")</f>
        <v>15</v>
      </c>
    </row>
    <row r="39" spans="1:55" ht="15">
      <c r="A39" s="66" t="s">
        <v>247</v>
      </c>
      <c r="B39" s="66" t="s">
        <v>348</v>
      </c>
      <c r="C39" s="67"/>
      <c r="D39" s="68"/>
      <c r="E39" s="69"/>
      <c r="F39" s="70"/>
      <c r="G39" s="67"/>
      <c r="H39" s="71"/>
      <c r="I39" s="72"/>
      <c r="J39" s="72"/>
      <c r="K39" s="34"/>
      <c r="L39" s="79">
        <v>105</v>
      </c>
      <c r="M39" s="79"/>
      <c r="N39" s="74"/>
      <c r="O39" s="81" t="s">
        <v>394</v>
      </c>
      <c r="P39" s="83">
        <v>43649.886087962965</v>
      </c>
      <c r="Q39" s="81" t="s">
        <v>413</v>
      </c>
      <c r="R39" s="81"/>
      <c r="S39" s="81"/>
      <c r="T39" s="81"/>
      <c r="U39" s="81"/>
      <c r="V39" s="85" t="s">
        <v>920</v>
      </c>
      <c r="W39" s="83">
        <v>43649.886087962965</v>
      </c>
      <c r="X39" s="85" t="s">
        <v>1042</v>
      </c>
      <c r="Y39" s="81"/>
      <c r="Z39" s="81"/>
      <c r="AA39" s="87" t="s">
        <v>1450</v>
      </c>
      <c r="AB39" s="81"/>
      <c r="AC39" s="81" t="b">
        <v>0</v>
      </c>
      <c r="AD39" s="81">
        <v>0</v>
      </c>
      <c r="AE39" s="87" t="s">
        <v>1832</v>
      </c>
      <c r="AF39" s="81" t="b">
        <v>0</v>
      </c>
      <c r="AG39" s="81" t="s">
        <v>1864</v>
      </c>
      <c r="AH39" s="81"/>
      <c r="AI39" s="87" t="s">
        <v>1832</v>
      </c>
      <c r="AJ39" s="81" t="b">
        <v>0</v>
      </c>
      <c r="AK39" s="81">
        <v>4</v>
      </c>
      <c r="AL39" s="87" t="s">
        <v>1739</v>
      </c>
      <c r="AM39" s="81" t="s">
        <v>1881</v>
      </c>
      <c r="AN39" s="81" t="b">
        <v>0</v>
      </c>
      <c r="AO39" s="87" t="s">
        <v>1739</v>
      </c>
      <c r="AP39" s="81" t="s">
        <v>176</v>
      </c>
      <c r="AQ39" s="81">
        <v>0</v>
      </c>
      <c r="AR39" s="81">
        <v>0</v>
      </c>
      <c r="AS39" s="81"/>
      <c r="AT39" s="81"/>
      <c r="AU39" s="81"/>
      <c r="AV39" s="81"/>
      <c r="AW39" s="81"/>
      <c r="AX39" s="81"/>
      <c r="AY39" s="81"/>
      <c r="AZ39" s="81"/>
      <c r="BA39">
        <v>1</v>
      </c>
      <c r="BB39" s="80" t="str">
        <f>REPLACE(INDEX(GroupVertices[Group],MATCH(Edges13[[#This Row],[Vertex 1]],GroupVertices[Vertex],0)),1,1,"")</f>
        <v>3</v>
      </c>
      <c r="BC39" s="80" t="str">
        <f>REPLACE(INDEX(GroupVertices[Group],MATCH(Edges13[[#This Row],[Vertex 2]],GroupVertices[Vertex],0)),1,1,"")</f>
        <v>3</v>
      </c>
    </row>
    <row r="40" spans="1:55" ht="15">
      <c r="A40" s="66" t="s">
        <v>248</v>
      </c>
      <c r="B40" s="66" t="s">
        <v>316</v>
      </c>
      <c r="C40" s="67"/>
      <c r="D40" s="68"/>
      <c r="E40" s="69"/>
      <c r="F40" s="70"/>
      <c r="G40" s="67"/>
      <c r="H40" s="71"/>
      <c r="I40" s="72"/>
      <c r="J40" s="72"/>
      <c r="K40" s="34"/>
      <c r="L40" s="79">
        <v>107</v>
      </c>
      <c r="M40" s="79"/>
      <c r="N40" s="74"/>
      <c r="O40" s="81" t="s">
        <v>394</v>
      </c>
      <c r="P40" s="83">
        <v>43649.89519675926</v>
      </c>
      <c r="Q40" s="81" t="s">
        <v>414</v>
      </c>
      <c r="R40" s="81"/>
      <c r="S40" s="81"/>
      <c r="T40" s="81"/>
      <c r="U40" s="81"/>
      <c r="V40" s="85" t="s">
        <v>921</v>
      </c>
      <c r="W40" s="83">
        <v>43649.89519675926</v>
      </c>
      <c r="X40" s="85" t="s">
        <v>1043</v>
      </c>
      <c r="Y40" s="81"/>
      <c r="Z40" s="81"/>
      <c r="AA40" s="87" t="s">
        <v>1451</v>
      </c>
      <c r="AB40" s="81"/>
      <c r="AC40" s="81" t="b">
        <v>0</v>
      </c>
      <c r="AD40" s="81">
        <v>0</v>
      </c>
      <c r="AE40" s="87" t="s">
        <v>1832</v>
      </c>
      <c r="AF40" s="81" t="b">
        <v>0</v>
      </c>
      <c r="AG40" s="81" t="s">
        <v>1864</v>
      </c>
      <c r="AH40" s="81"/>
      <c r="AI40" s="87" t="s">
        <v>1832</v>
      </c>
      <c r="AJ40" s="81" t="b">
        <v>0</v>
      </c>
      <c r="AK40" s="81">
        <v>6</v>
      </c>
      <c r="AL40" s="87" t="s">
        <v>1600</v>
      </c>
      <c r="AM40" s="81" t="s">
        <v>1880</v>
      </c>
      <c r="AN40" s="81" t="b">
        <v>0</v>
      </c>
      <c r="AO40" s="87" t="s">
        <v>1600</v>
      </c>
      <c r="AP40" s="81" t="s">
        <v>176</v>
      </c>
      <c r="AQ40" s="81">
        <v>0</v>
      </c>
      <c r="AR40" s="81">
        <v>0</v>
      </c>
      <c r="AS40" s="81"/>
      <c r="AT40" s="81"/>
      <c r="AU40" s="81"/>
      <c r="AV40" s="81"/>
      <c r="AW40" s="81"/>
      <c r="AX40" s="81"/>
      <c r="AY40" s="81"/>
      <c r="AZ40" s="81"/>
      <c r="BA40">
        <v>1</v>
      </c>
      <c r="BB40" s="80" t="str">
        <f>REPLACE(INDEX(GroupVertices[Group],MATCH(Edges13[[#This Row],[Vertex 1]],GroupVertices[Vertex],0)),1,1,"")</f>
        <v>1</v>
      </c>
      <c r="BC40" s="80" t="str">
        <f>REPLACE(INDEX(GroupVertices[Group],MATCH(Edges13[[#This Row],[Vertex 2]],GroupVertices[Vertex],0)),1,1,"")</f>
        <v>1</v>
      </c>
    </row>
    <row r="41" spans="1:55" ht="15">
      <c r="A41" s="66" t="s">
        <v>249</v>
      </c>
      <c r="B41" s="66" t="s">
        <v>357</v>
      </c>
      <c r="C41" s="67"/>
      <c r="D41" s="68"/>
      <c r="E41" s="69"/>
      <c r="F41" s="70"/>
      <c r="G41" s="67"/>
      <c r="H41" s="71"/>
      <c r="I41" s="72"/>
      <c r="J41" s="72"/>
      <c r="K41" s="34"/>
      <c r="L41" s="79">
        <v>108</v>
      </c>
      <c r="M41" s="79"/>
      <c r="N41" s="74"/>
      <c r="O41" s="81" t="s">
        <v>394</v>
      </c>
      <c r="P41" s="83">
        <v>43649.80280092593</v>
      </c>
      <c r="Q41" s="81" t="s">
        <v>415</v>
      </c>
      <c r="R41" s="81"/>
      <c r="S41" s="81"/>
      <c r="T41" s="81"/>
      <c r="U41" s="81"/>
      <c r="V41" s="85" t="s">
        <v>922</v>
      </c>
      <c r="W41" s="83">
        <v>43649.80280092593</v>
      </c>
      <c r="X41" s="85" t="s">
        <v>1044</v>
      </c>
      <c r="Y41" s="81"/>
      <c r="Z41" s="81"/>
      <c r="AA41" s="87" t="s">
        <v>1452</v>
      </c>
      <c r="AB41" s="87" t="s">
        <v>1796</v>
      </c>
      <c r="AC41" s="81" t="b">
        <v>0</v>
      </c>
      <c r="AD41" s="81">
        <v>0</v>
      </c>
      <c r="AE41" s="87" t="s">
        <v>1834</v>
      </c>
      <c r="AF41" s="81" t="b">
        <v>0</v>
      </c>
      <c r="AG41" s="81" t="s">
        <v>1864</v>
      </c>
      <c r="AH41" s="81"/>
      <c r="AI41" s="87" t="s">
        <v>1832</v>
      </c>
      <c r="AJ41" s="81" t="b">
        <v>0</v>
      </c>
      <c r="AK41" s="81">
        <v>0</v>
      </c>
      <c r="AL41" s="87" t="s">
        <v>1832</v>
      </c>
      <c r="AM41" s="81" t="s">
        <v>1881</v>
      </c>
      <c r="AN41" s="81" t="b">
        <v>0</v>
      </c>
      <c r="AO41" s="87" t="s">
        <v>1796</v>
      </c>
      <c r="AP41" s="81" t="s">
        <v>176</v>
      </c>
      <c r="AQ41" s="81">
        <v>0</v>
      </c>
      <c r="AR41" s="81">
        <v>0</v>
      </c>
      <c r="AS41" s="81"/>
      <c r="AT41" s="81"/>
      <c r="AU41" s="81"/>
      <c r="AV41" s="81"/>
      <c r="AW41" s="81"/>
      <c r="AX41" s="81"/>
      <c r="AY41" s="81"/>
      <c r="AZ41" s="81"/>
      <c r="BA41">
        <v>1</v>
      </c>
      <c r="BB41" s="80" t="str">
        <f>REPLACE(INDEX(GroupVertices[Group],MATCH(Edges13[[#This Row],[Vertex 1]],GroupVertices[Vertex],0)),1,1,"")</f>
        <v>11</v>
      </c>
      <c r="BC41" s="80" t="str">
        <f>REPLACE(INDEX(GroupVertices[Group],MATCH(Edges13[[#This Row],[Vertex 2]],GroupVertices[Vertex],0)),1,1,"")</f>
        <v>11</v>
      </c>
    </row>
    <row r="42" spans="1:55" ht="15">
      <c r="A42" s="66" t="s">
        <v>250</v>
      </c>
      <c r="B42" s="66" t="s">
        <v>357</v>
      </c>
      <c r="C42" s="67"/>
      <c r="D42" s="68"/>
      <c r="E42" s="69"/>
      <c r="F42" s="70"/>
      <c r="G42" s="67"/>
      <c r="H42" s="71"/>
      <c r="I42" s="72"/>
      <c r="J42" s="72"/>
      <c r="K42" s="34"/>
      <c r="L42" s="79">
        <v>109</v>
      </c>
      <c r="M42" s="79"/>
      <c r="N42" s="74"/>
      <c r="O42" s="81" t="s">
        <v>394</v>
      </c>
      <c r="P42" s="83">
        <v>43649.90010416666</v>
      </c>
      <c r="Q42" s="81" t="s">
        <v>416</v>
      </c>
      <c r="R42" s="81"/>
      <c r="S42" s="81"/>
      <c r="T42" s="81"/>
      <c r="U42" s="81"/>
      <c r="V42" s="85" t="s">
        <v>923</v>
      </c>
      <c r="W42" s="83">
        <v>43649.90010416666</v>
      </c>
      <c r="X42" s="85" t="s">
        <v>1045</v>
      </c>
      <c r="Y42" s="81"/>
      <c r="Z42" s="81"/>
      <c r="AA42" s="87" t="s">
        <v>1453</v>
      </c>
      <c r="AB42" s="87" t="s">
        <v>1452</v>
      </c>
      <c r="AC42" s="81" t="b">
        <v>0</v>
      </c>
      <c r="AD42" s="81">
        <v>3</v>
      </c>
      <c r="AE42" s="87" t="s">
        <v>1836</v>
      </c>
      <c r="AF42" s="81" t="b">
        <v>0</v>
      </c>
      <c r="AG42" s="81" t="s">
        <v>1864</v>
      </c>
      <c r="AH42" s="81"/>
      <c r="AI42" s="87" t="s">
        <v>1832</v>
      </c>
      <c r="AJ42" s="81" t="b">
        <v>0</v>
      </c>
      <c r="AK42" s="81">
        <v>0</v>
      </c>
      <c r="AL42" s="87" t="s">
        <v>1832</v>
      </c>
      <c r="AM42" s="81" t="s">
        <v>1881</v>
      </c>
      <c r="AN42" s="81" t="b">
        <v>0</v>
      </c>
      <c r="AO42" s="87" t="s">
        <v>1452</v>
      </c>
      <c r="AP42" s="81" t="s">
        <v>176</v>
      </c>
      <c r="AQ42" s="81">
        <v>0</v>
      </c>
      <c r="AR42" s="81">
        <v>0</v>
      </c>
      <c r="AS42" s="81"/>
      <c r="AT42" s="81"/>
      <c r="AU42" s="81"/>
      <c r="AV42" s="81"/>
      <c r="AW42" s="81"/>
      <c r="AX42" s="81"/>
      <c r="AY42" s="81"/>
      <c r="AZ42" s="81"/>
      <c r="BA42">
        <v>1</v>
      </c>
      <c r="BB42" s="80" t="str">
        <f>REPLACE(INDEX(GroupVertices[Group],MATCH(Edges13[[#This Row],[Vertex 1]],GroupVertices[Vertex],0)),1,1,"")</f>
        <v>11</v>
      </c>
      <c r="BC42" s="80" t="str">
        <f>REPLACE(INDEX(GroupVertices[Group],MATCH(Edges13[[#This Row],[Vertex 2]],GroupVertices[Vertex],0)),1,1,"")</f>
        <v>11</v>
      </c>
    </row>
    <row r="43" spans="1:55" ht="15">
      <c r="A43" s="66" t="s">
        <v>251</v>
      </c>
      <c r="B43" s="66" t="s">
        <v>316</v>
      </c>
      <c r="C43" s="67"/>
      <c r="D43" s="68"/>
      <c r="E43" s="69"/>
      <c r="F43" s="70"/>
      <c r="G43" s="67"/>
      <c r="H43" s="71"/>
      <c r="I43" s="72"/>
      <c r="J43" s="72"/>
      <c r="K43" s="34"/>
      <c r="L43" s="79">
        <v>114</v>
      </c>
      <c r="M43" s="79"/>
      <c r="N43" s="74"/>
      <c r="O43" s="81" t="s">
        <v>394</v>
      </c>
      <c r="P43" s="83">
        <v>43649.90388888889</v>
      </c>
      <c r="Q43" s="81" t="s">
        <v>414</v>
      </c>
      <c r="R43" s="81"/>
      <c r="S43" s="81"/>
      <c r="T43" s="81"/>
      <c r="U43" s="81"/>
      <c r="V43" s="85" t="s">
        <v>924</v>
      </c>
      <c r="W43" s="83">
        <v>43649.90388888889</v>
      </c>
      <c r="X43" s="85" t="s">
        <v>1046</v>
      </c>
      <c r="Y43" s="81"/>
      <c r="Z43" s="81"/>
      <c r="AA43" s="87" t="s">
        <v>1454</v>
      </c>
      <c r="AB43" s="81"/>
      <c r="AC43" s="81" t="b">
        <v>0</v>
      </c>
      <c r="AD43" s="81">
        <v>0</v>
      </c>
      <c r="AE43" s="87" t="s">
        <v>1832</v>
      </c>
      <c r="AF43" s="81" t="b">
        <v>0</v>
      </c>
      <c r="AG43" s="81" t="s">
        <v>1864</v>
      </c>
      <c r="AH43" s="81"/>
      <c r="AI43" s="87" t="s">
        <v>1832</v>
      </c>
      <c r="AJ43" s="81" t="b">
        <v>0</v>
      </c>
      <c r="AK43" s="81">
        <v>6</v>
      </c>
      <c r="AL43" s="87" t="s">
        <v>1600</v>
      </c>
      <c r="AM43" s="81" t="s">
        <v>1881</v>
      </c>
      <c r="AN43" s="81" t="b">
        <v>0</v>
      </c>
      <c r="AO43" s="87" t="s">
        <v>1600</v>
      </c>
      <c r="AP43" s="81" t="s">
        <v>176</v>
      </c>
      <c r="AQ43" s="81">
        <v>0</v>
      </c>
      <c r="AR43" s="81">
        <v>0</v>
      </c>
      <c r="AS43" s="81"/>
      <c r="AT43" s="81"/>
      <c r="AU43" s="81"/>
      <c r="AV43" s="81"/>
      <c r="AW43" s="81"/>
      <c r="AX43" s="81"/>
      <c r="AY43" s="81"/>
      <c r="AZ43" s="81"/>
      <c r="BA43">
        <v>1</v>
      </c>
      <c r="BB43" s="80" t="str">
        <f>REPLACE(INDEX(GroupVertices[Group],MATCH(Edges13[[#This Row],[Vertex 1]],GroupVertices[Vertex],0)),1,1,"")</f>
        <v>1</v>
      </c>
      <c r="BC43" s="80" t="str">
        <f>REPLACE(INDEX(GroupVertices[Group],MATCH(Edges13[[#This Row],[Vertex 2]],GroupVertices[Vertex],0)),1,1,"")</f>
        <v>1</v>
      </c>
    </row>
    <row r="44" spans="1:55" ht="15">
      <c r="A44" s="66" t="s">
        <v>252</v>
      </c>
      <c r="B44" s="66" t="s">
        <v>358</v>
      </c>
      <c r="C44" s="67"/>
      <c r="D44" s="68"/>
      <c r="E44" s="69"/>
      <c r="F44" s="70"/>
      <c r="G44" s="67"/>
      <c r="H44" s="71"/>
      <c r="I44" s="72"/>
      <c r="J44" s="72"/>
      <c r="K44" s="34"/>
      <c r="L44" s="79">
        <v>115</v>
      </c>
      <c r="M44" s="79"/>
      <c r="N44" s="74"/>
      <c r="O44" s="81" t="s">
        <v>394</v>
      </c>
      <c r="P44" s="83">
        <v>43649.92466435185</v>
      </c>
      <c r="Q44" s="81" t="s">
        <v>417</v>
      </c>
      <c r="R44" s="85" t="s">
        <v>685</v>
      </c>
      <c r="S44" s="81" t="s">
        <v>747</v>
      </c>
      <c r="T44" s="81" t="s">
        <v>777</v>
      </c>
      <c r="U44" s="81"/>
      <c r="V44" s="85" t="s">
        <v>925</v>
      </c>
      <c r="W44" s="83">
        <v>43649.92466435185</v>
      </c>
      <c r="X44" s="85" t="s">
        <v>1047</v>
      </c>
      <c r="Y44" s="81"/>
      <c r="Z44" s="81"/>
      <c r="AA44" s="87" t="s">
        <v>1455</v>
      </c>
      <c r="AB44" s="81"/>
      <c r="AC44" s="81" t="b">
        <v>0</v>
      </c>
      <c r="AD44" s="81">
        <v>0</v>
      </c>
      <c r="AE44" s="87" t="s">
        <v>1832</v>
      </c>
      <c r="AF44" s="81" t="b">
        <v>1</v>
      </c>
      <c r="AG44" s="81" t="s">
        <v>1864</v>
      </c>
      <c r="AH44" s="81"/>
      <c r="AI44" s="87" t="s">
        <v>1793</v>
      </c>
      <c r="AJ44" s="81" t="b">
        <v>0</v>
      </c>
      <c r="AK44" s="81">
        <v>3</v>
      </c>
      <c r="AL44" s="87" t="s">
        <v>1738</v>
      </c>
      <c r="AM44" s="81" t="s">
        <v>1886</v>
      </c>
      <c r="AN44" s="81" t="b">
        <v>0</v>
      </c>
      <c r="AO44" s="87" t="s">
        <v>1738</v>
      </c>
      <c r="AP44" s="81" t="s">
        <v>176</v>
      </c>
      <c r="AQ44" s="81">
        <v>0</v>
      </c>
      <c r="AR44" s="81">
        <v>0</v>
      </c>
      <c r="AS44" s="81"/>
      <c r="AT44" s="81"/>
      <c r="AU44" s="81"/>
      <c r="AV44" s="81"/>
      <c r="AW44" s="81"/>
      <c r="AX44" s="81"/>
      <c r="AY44" s="81"/>
      <c r="AZ44" s="81"/>
      <c r="BA44">
        <v>1</v>
      </c>
      <c r="BB44" s="80" t="str">
        <f>REPLACE(INDEX(GroupVertices[Group],MATCH(Edges13[[#This Row],[Vertex 1]],GroupVertices[Vertex],0)),1,1,"")</f>
        <v>1</v>
      </c>
      <c r="BC44" s="80" t="str">
        <f>REPLACE(INDEX(GroupVertices[Group],MATCH(Edges13[[#This Row],[Vertex 2]],GroupVertices[Vertex],0)),1,1,"")</f>
        <v>1</v>
      </c>
    </row>
    <row r="45" spans="1:55" ht="15">
      <c r="A45" s="66" t="s">
        <v>253</v>
      </c>
      <c r="B45" s="66" t="s">
        <v>348</v>
      </c>
      <c r="C45" s="67"/>
      <c r="D45" s="68"/>
      <c r="E45" s="69"/>
      <c r="F45" s="70"/>
      <c r="G45" s="67"/>
      <c r="H45" s="71"/>
      <c r="I45" s="72"/>
      <c r="J45" s="72"/>
      <c r="K45" s="34"/>
      <c r="L45" s="79">
        <v>118</v>
      </c>
      <c r="M45" s="79"/>
      <c r="N45" s="74"/>
      <c r="O45" s="81" t="s">
        <v>394</v>
      </c>
      <c r="P45" s="83">
        <v>43650.37179398148</v>
      </c>
      <c r="Q45" s="81" t="s">
        <v>418</v>
      </c>
      <c r="R45" s="85" t="s">
        <v>686</v>
      </c>
      <c r="S45" s="81" t="s">
        <v>749</v>
      </c>
      <c r="T45" s="81" t="s">
        <v>778</v>
      </c>
      <c r="U45" s="81"/>
      <c r="V45" s="85" t="s">
        <v>926</v>
      </c>
      <c r="W45" s="83">
        <v>43650.37179398148</v>
      </c>
      <c r="X45" s="85" t="s">
        <v>1048</v>
      </c>
      <c r="Y45" s="81"/>
      <c r="Z45" s="81"/>
      <c r="AA45" s="87" t="s">
        <v>1456</v>
      </c>
      <c r="AB45" s="81"/>
      <c r="AC45" s="81" t="b">
        <v>0</v>
      </c>
      <c r="AD45" s="81">
        <v>0</v>
      </c>
      <c r="AE45" s="87" t="s">
        <v>1832</v>
      </c>
      <c r="AF45" s="81" t="b">
        <v>0</v>
      </c>
      <c r="AG45" s="81" t="s">
        <v>1864</v>
      </c>
      <c r="AH45" s="81"/>
      <c r="AI45" s="87" t="s">
        <v>1832</v>
      </c>
      <c r="AJ45" s="81" t="b">
        <v>0</v>
      </c>
      <c r="AK45" s="81">
        <v>3</v>
      </c>
      <c r="AL45" s="87" t="s">
        <v>1741</v>
      </c>
      <c r="AM45" s="81" t="s">
        <v>1881</v>
      </c>
      <c r="AN45" s="81" t="b">
        <v>0</v>
      </c>
      <c r="AO45" s="87" t="s">
        <v>1741</v>
      </c>
      <c r="AP45" s="81" t="s">
        <v>176</v>
      </c>
      <c r="AQ45" s="81">
        <v>0</v>
      </c>
      <c r="AR45" s="81">
        <v>0</v>
      </c>
      <c r="AS45" s="81"/>
      <c r="AT45" s="81"/>
      <c r="AU45" s="81"/>
      <c r="AV45" s="81"/>
      <c r="AW45" s="81"/>
      <c r="AX45" s="81"/>
      <c r="AY45" s="81"/>
      <c r="AZ45" s="81"/>
      <c r="BA45">
        <v>1</v>
      </c>
      <c r="BB45" s="80" t="str">
        <f>REPLACE(INDEX(GroupVertices[Group],MATCH(Edges13[[#This Row],[Vertex 1]],GroupVertices[Vertex],0)),1,1,"")</f>
        <v>3</v>
      </c>
      <c r="BC45" s="80" t="str">
        <f>REPLACE(INDEX(GroupVertices[Group],MATCH(Edges13[[#This Row],[Vertex 2]],GroupVertices[Vertex],0)),1,1,"")</f>
        <v>3</v>
      </c>
    </row>
    <row r="46" spans="1:55" ht="15">
      <c r="A46" s="66" t="s">
        <v>254</v>
      </c>
      <c r="B46" s="66" t="s">
        <v>359</v>
      </c>
      <c r="C46" s="67"/>
      <c r="D46" s="68"/>
      <c r="E46" s="69"/>
      <c r="F46" s="70"/>
      <c r="G46" s="67"/>
      <c r="H46" s="71"/>
      <c r="I46" s="72"/>
      <c r="J46" s="72"/>
      <c r="K46" s="34"/>
      <c r="L46" s="79">
        <v>120</v>
      </c>
      <c r="M46" s="79"/>
      <c r="N46" s="74"/>
      <c r="O46" s="81" t="s">
        <v>394</v>
      </c>
      <c r="P46" s="83">
        <v>43650.693333333336</v>
      </c>
      <c r="Q46" s="81" t="s">
        <v>419</v>
      </c>
      <c r="R46" s="81"/>
      <c r="S46" s="81"/>
      <c r="T46" s="81"/>
      <c r="U46" s="81"/>
      <c r="V46" s="85" t="s">
        <v>927</v>
      </c>
      <c r="W46" s="83">
        <v>43650.693333333336</v>
      </c>
      <c r="X46" s="85" t="s">
        <v>1049</v>
      </c>
      <c r="Y46" s="81"/>
      <c r="Z46" s="81"/>
      <c r="AA46" s="87" t="s">
        <v>1457</v>
      </c>
      <c r="AB46" s="87" t="s">
        <v>1725</v>
      </c>
      <c r="AC46" s="81" t="b">
        <v>0</v>
      </c>
      <c r="AD46" s="81">
        <v>1</v>
      </c>
      <c r="AE46" s="87" t="s">
        <v>1837</v>
      </c>
      <c r="AF46" s="81" t="b">
        <v>0</v>
      </c>
      <c r="AG46" s="81" t="s">
        <v>1865</v>
      </c>
      <c r="AH46" s="81"/>
      <c r="AI46" s="87" t="s">
        <v>1832</v>
      </c>
      <c r="AJ46" s="81" t="b">
        <v>0</v>
      </c>
      <c r="AK46" s="81">
        <v>0</v>
      </c>
      <c r="AL46" s="87" t="s">
        <v>1832</v>
      </c>
      <c r="AM46" s="81" t="s">
        <v>1886</v>
      </c>
      <c r="AN46" s="81" t="b">
        <v>0</v>
      </c>
      <c r="AO46" s="87" t="s">
        <v>1725</v>
      </c>
      <c r="AP46" s="81" t="s">
        <v>176</v>
      </c>
      <c r="AQ46" s="81">
        <v>0</v>
      </c>
      <c r="AR46" s="81">
        <v>0</v>
      </c>
      <c r="AS46" s="81"/>
      <c r="AT46" s="81"/>
      <c r="AU46" s="81"/>
      <c r="AV46" s="81"/>
      <c r="AW46" s="81"/>
      <c r="AX46" s="81"/>
      <c r="AY46" s="81"/>
      <c r="AZ46" s="81"/>
      <c r="BA46">
        <v>1</v>
      </c>
      <c r="BB46" s="80" t="str">
        <f>REPLACE(INDEX(GroupVertices[Group],MATCH(Edges13[[#This Row],[Vertex 1]],GroupVertices[Vertex],0)),1,1,"")</f>
        <v>2</v>
      </c>
      <c r="BC46" s="80" t="str">
        <f>REPLACE(INDEX(GroupVertices[Group],MATCH(Edges13[[#This Row],[Vertex 2]],GroupVertices[Vertex],0)),1,1,"")</f>
        <v>2</v>
      </c>
    </row>
    <row r="47" spans="1:55" ht="15">
      <c r="A47" s="66" t="s">
        <v>254</v>
      </c>
      <c r="B47" s="66" t="s">
        <v>303</v>
      </c>
      <c r="C47" s="67"/>
      <c r="D47" s="68"/>
      <c r="E47" s="69"/>
      <c r="F47" s="70"/>
      <c r="G47" s="67"/>
      <c r="H47" s="71"/>
      <c r="I47" s="72"/>
      <c r="J47" s="72"/>
      <c r="K47" s="34"/>
      <c r="L47" s="79">
        <v>123</v>
      </c>
      <c r="M47" s="79"/>
      <c r="N47" s="74"/>
      <c r="O47" s="81" t="s">
        <v>394</v>
      </c>
      <c r="P47" s="83">
        <v>43650.69342592593</v>
      </c>
      <c r="Q47" s="81" t="s">
        <v>420</v>
      </c>
      <c r="R47" s="85" t="s">
        <v>687</v>
      </c>
      <c r="S47" s="81" t="s">
        <v>746</v>
      </c>
      <c r="T47" s="81"/>
      <c r="U47" s="81"/>
      <c r="V47" s="85" t="s">
        <v>927</v>
      </c>
      <c r="W47" s="83">
        <v>43650.69342592593</v>
      </c>
      <c r="X47" s="85" t="s">
        <v>1050</v>
      </c>
      <c r="Y47" s="81"/>
      <c r="Z47" s="81"/>
      <c r="AA47" s="87" t="s">
        <v>1458</v>
      </c>
      <c r="AB47" s="81"/>
      <c r="AC47" s="81" t="b">
        <v>0</v>
      </c>
      <c r="AD47" s="81">
        <v>0</v>
      </c>
      <c r="AE47" s="87" t="s">
        <v>1832</v>
      </c>
      <c r="AF47" s="81" t="b">
        <v>0</v>
      </c>
      <c r="AG47" s="81" t="s">
        <v>1864</v>
      </c>
      <c r="AH47" s="81"/>
      <c r="AI47" s="87" t="s">
        <v>1832</v>
      </c>
      <c r="AJ47" s="81" t="b">
        <v>0</v>
      </c>
      <c r="AK47" s="81">
        <v>89</v>
      </c>
      <c r="AL47" s="87" t="s">
        <v>1725</v>
      </c>
      <c r="AM47" s="81" t="s">
        <v>1886</v>
      </c>
      <c r="AN47" s="81" t="b">
        <v>0</v>
      </c>
      <c r="AO47" s="87" t="s">
        <v>1725</v>
      </c>
      <c r="AP47" s="81" t="s">
        <v>176</v>
      </c>
      <c r="AQ47" s="81">
        <v>0</v>
      </c>
      <c r="AR47" s="81">
        <v>0</v>
      </c>
      <c r="AS47" s="81"/>
      <c r="AT47" s="81"/>
      <c r="AU47" s="81"/>
      <c r="AV47" s="81"/>
      <c r="AW47" s="81"/>
      <c r="AX47" s="81"/>
      <c r="AY47" s="81"/>
      <c r="AZ47" s="81"/>
      <c r="BA47">
        <v>2</v>
      </c>
      <c r="BB47" s="80" t="str">
        <f>REPLACE(INDEX(GroupVertices[Group],MATCH(Edges13[[#This Row],[Vertex 1]],GroupVertices[Vertex],0)),1,1,"")</f>
        <v>2</v>
      </c>
      <c r="BC47" s="80" t="str">
        <f>REPLACE(INDEX(GroupVertices[Group],MATCH(Edges13[[#This Row],[Vertex 2]],GroupVertices[Vertex],0)),1,1,"")</f>
        <v>1</v>
      </c>
    </row>
    <row r="48" spans="1:55" ht="15">
      <c r="A48" s="66" t="s">
        <v>255</v>
      </c>
      <c r="B48" s="66" t="s">
        <v>358</v>
      </c>
      <c r="C48" s="67"/>
      <c r="D48" s="68"/>
      <c r="E48" s="69"/>
      <c r="F48" s="70"/>
      <c r="G48" s="67"/>
      <c r="H48" s="71"/>
      <c r="I48" s="72"/>
      <c r="J48" s="72"/>
      <c r="K48" s="34"/>
      <c r="L48" s="79">
        <v>125</v>
      </c>
      <c r="M48" s="79"/>
      <c r="N48" s="74"/>
      <c r="O48" s="81" t="s">
        <v>394</v>
      </c>
      <c r="P48" s="83">
        <v>43650.8894212963</v>
      </c>
      <c r="Q48" s="81" t="s">
        <v>421</v>
      </c>
      <c r="R48" s="81"/>
      <c r="S48" s="81"/>
      <c r="T48" s="81"/>
      <c r="U48" s="81"/>
      <c r="V48" s="85" t="s">
        <v>928</v>
      </c>
      <c r="W48" s="83">
        <v>43650.8894212963</v>
      </c>
      <c r="X48" s="85" t="s">
        <v>1051</v>
      </c>
      <c r="Y48" s="81"/>
      <c r="Z48" s="81"/>
      <c r="AA48" s="87" t="s">
        <v>1459</v>
      </c>
      <c r="AB48" s="81"/>
      <c r="AC48" s="81" t="b">
        <v>0</v>
      </c>
      <c r="AD48" s="81">
        <v>0</v>
      </c>
      <c r="AE48" s="87" t="s">
        <v>1832</v>
      </c>
      <c r="AF48" s="81" t="b">
        <v>0</v>
      </c>
      <c r="AG48" s="81" t="s">
        <v>1864</v>
      </c>
      <c r="AH48" s="81"/>
      <c r="AI48" s="87" t="s">
        <v>1832</v>
      </c>
      <c r="AJ48" s="81" t="b">
        <v>0</v>
      </c>
      <c r="AK48" s="81">
        <v>5</v>
      </c>
      <c r="AL48" s="87" t="s">
        <v>1744</v>
      </c>
      <c r="AM48" s="81" t="s">
        <v>1880</v>
      </c>
      <c r="AN48" s="81" t="b">
        <v>0</v>
      </c>
      <c r="AO48" s="87" t="s">
        <v>1744</v>
      </c>
      <c r="AP48" s="81" t="s">
        <v>176</v>
      </c>
      <c r="AQ48" s="81">
        <v>0</v>
      </c>
      <c r="AR48" s="81">
        <v>0</v>
      </c>
      <c r="AS48" s="81"/>
      <c r="AT48" s="81"/>
      <c r="AU48" s="81"/>
      <c r="AV48" s="81"/>
      <c r="AW48" s="81"/>
      <c r="AX48" s="81"/>
      <c r="AY48" s="81"/>
      <c r="AZ48" s="81"/>
      <c r="BA48">
        <v>1</v>
      </c>
      <c r="BB48" s="80" t="str">
        <f>REPLACE(INDEX(GroupVertices[Group],MATCH(Edges13[[#This Row],[Vertex 1]],GroupVertices[Vertex],0)),1,1,"")</f>
        <v>1</v>
      </c>
      <c r="BC48" s="80" t="str">
        <f>REPLACE(INDEX(GroupVertices[Group],MATCH(Edges13[[#This Row],[Vertex 2]],GroupVertices[Vertex],0)),1,1,"")</f>
        <v>1</v>
      </c>
    </row>
    <row r="49" spans="1:55" ht="15">
      <c r="A49" s="66" t="s">
        <v>256</v>
      </c>
      <c r="B49" s="66" t="s">
        <v>360</v>
      </c>
      <c r="C49" s="67"/>
      <c r="D49" s="68"/>
      <c r="E49" s="69"/>
      <c r="F49" s="70"/>
      <c r="G49" s="67"/>
      <c r="H49" s="71"/>
      <c r="I49" s="72"/>
      <c r="J49" s="72"/>
      <c r="K49" s="34"/>
      <c r="L49" s="79">
        <v>127</v>
      </c>
      <c r="M49" s="79"/>
      <c r="N49" s="74"/>
      <c r="O49" s="81" t="s">
        <v>394</v>
      </c>
      <c r="P49" s="83">
        <v>43621.61619212963</v>
      </c>
      <c r="Q49" s="81" t="s">
        <v>422</v>
      </c>
      <c r="R49" s="85" t="s">
        <v>688</v>
      </c>
      <c r="S49" s="81" t="s">
        <v>751</v>
      </c>
      <c r="T49" s="81" t="s">
        <v>779</v>
      </c>
      <c r="U49" s="81"/>
      <c r="V49" s="85" t="s">
        <v>929</v>
      </c>
      <c r="W49" s="83">
        <v>43621.61619212963</v>
      </c>
      <c r="X49" s="85" t="s">
        <v>1052</v>
      </c>
      <c r="Y49" s="81"/>
      <c r="Z49" s="81"/>
      <c r="AA49" s="87" t="s">
        <v>1460</v>
      </c>
      <c r="AB49" s="81"/>
      <c r="AC49" s="81" t="b">
        <v>0</v>
      </c>
      <c r="AD49" s="81">
        <v>9</v>
      </c>
      <c r="AE49" s="87" t="s">
        <v>1832</v>
      </c>
      <c r="AF49" s="81" t="b">
        <v>0</v>
      </c>
      <c r="AG49" s="81" t="s">
        <v>1864</v>
      </c>
      <c r="AH49" s="81"/>
      <c r="AI49" s="87" t="s">
        <v>1832</v>
      </c>
      <c r="AJ49" s="81" t="b">
        <v>0</v>
      </c>
      <c r="AK49" s="81">
        <v>8</v>
      </c>
      <c r="AL49" s="87" t="s">
        <v>1832</v>
      </c>
      <c r="AM49" s="81" t="s">
        <v>1887</v>
      </c>
      <c r="AN49" s="81" t="b">
        <v>0</v>
      </c>
      <c r="AO49" s="87" t="s">
        <v>1460</v>
      </c>
      <c r="AP49" s="81" t="s">
        <v>1901</v>
      </c>
      <c r="AQ49" s="81">
        <v>0</v>
      </c>
      <c r="AR49" s="81">
        <v>0</v>
      </c>
      <c r="AS49" s="81"/>
      <c r="AT49" s="81"/>
      <c r="AU49" s="81"/>
      <c r="AV49" s="81"/>
      <c r="AW49" s="81"/>
      <c r="AX49" s="81"/>
      <c r="AY49" s="81"/>
      <c r="AZ49" s="81"/>
      <c r="BA49">
        <v>1</v>
      </c>
      <c r="BB49" s="80" t="str">
        <f>REPLACE(INDEX(GroupVertices[Group],MATCH(Edges13[[#This Row],[Vertex 1]],GroupVertices[Vertex],0)),1,1,"")</f>
        <v>2</v>
      </c>
      <c r="BC49" s="80" t="str">
        <f>REPLACE(INDEX(GroupVertices[Group],MATCH(Edges13[[#This Row],[Vertex 2]],GroupVertices[Vertex],0)),1,1,"")</f>
        <v>2</v>
      </c>
    </row>
    <row r="50" spans="1:55" ht="15">
      <c r="A50" s="66" t="s">
        <v>257</v>
      </c>
      <c r="B50" s="66" t="s">
        <v>337</v>
      </c>
      <c r="C50" s="67"/>
      <c r="D50" s="68"/>
      <c r="E50" s="69"/>
      <c r="F50" s="70"/>
      <c r="G50" s="67"/>
      <c r="H50" s="71"/>
      <c r="I50" s="72"/>
      <c r="J50" s="72"/>
      <c r="K50" s="34"/>
      <c r="L50" s="79">
        <v>131</v>
      </c>
      <c r="M50" s="79"/>
      <c r="N50" s="74"/>
      <c r="O50" s="81" t="s">
        <v>394</v>
      </c>
      <c r="P50" s="83">
        <v>43651.36387731481</v>
      </c>
      <c r="Q50" s="81" t="s">
        <v>423</v>
      </c>
      <c r="R50" s="81"/>
      <c r="S50" s="81"/>
      <c r="T50" s="81"/>
      <c r="U50" s="81"/>
      <c r="V50" s="85" t="s">
        <v>930</v>
      </c>
      <c r="W50" s="83">
        <v>43651.36387731481</v>
      </c>
      <c r="X50" s="85" t="s">
        <v>1053</v>
      </c>
      <c r="Y50" s="81"/>
      <c r="Z50" s="81"/>
      <c r="AA50" s="87" t="s">
        <v>1461</v>
      </c>
      <c r="AB50" s="81"/>
      <c r="AC50" s="81" t="b">
        <v>0</v>
      </c>
      <c r="AD50" s="81">
        <v>0</v>
      </c>
      <c r="AE50" s="87" t="s">
        <v>1832</v>
      </c>
      <c r="AF50" s="81" t="b">
        <v>0</v>
      </c>
      <c r="AG50" s="81" t="s">
        <v>1864</v>
      </c>
      <c r="AH50" s="81"/>
      <c r="AI50" s="87" t="s">
        <v>1832</v>
      </c>
      <c r="AJ50" s="81" t="b">
        <v>0</v>
      </c>
      <c r="AK50" s="81">
        <v>7</v>
      </c>
      <c r="AL50" s="87" t="s">
        <v>1612</v>
      </c>
      <c r="AM50" s="81" t="s">
        <v>1880</v>
      </c>
      <c r="AN50" s="81" t="b">
        <v>0</v>
      </c>
      <c r="AO50" s="87" t="s">
        <v>1612</v>
      </c>
      <c r="AP50" s="81" t="s">
        <v>176</v>
      </c>
      <c r="AQ50" s="81">
        <v>0</v>
      </c>
      <c r="AR50" s="81">
        <v>0</v>
      </c>
      <c r="AS50" s="81"/>
      <c r="AT50" s="81"/>
      <c r="AU50" s="81"/>
      <c r="AV50" s="81"/>
      <c r="AW50" s="81"/>
      <c r="AX50" s="81"/>
      <c r="AY50" s="81"/>
      <c r="AZ50" s="81"/>
      <c r="BA50">
        <v>1</v>
      </c>
      <c r="BB50" s="80" t="str">
        <f>REPLACE(INDEX(GroupVertices[Group],MATCH(Edges13[[#This Row],[Vertex 1]],GroupVertices[Vertex],0)),1,1,"")</f>
        <v>2</v>
      </c>
      <c r="BC50" s="80" t="str">
        <f>REPLACE(INDEX(GroupVertices[Group],MATCH(Edges13[[#This Row],[Vertex 2]],GroupVertices[Vertex],0)),1,1,"")</f>
        <v>2</v>
      </c>
    </row>
    <row r="51" spans="1:55" ht="15">
      <c r="A51" s="66" t="s">
        <v>258</v>
      </c>
      <c r="B51" s="66" t="s">
        <v>337</v>
      </c>
      <c r="C51" s="67"/>
      <c r="D51" s="68"/>
      <c r="E51" s="69"/>
      <c r="F51" s="70"/>
      <c r="G51" s="67"/>
      <c r="H51" s="71"/>
      <c r="I51" s="72"/>
      <c r="J51" s="72"/>
      <c r="K51" s="34"/>
      <c r="L51" s="79">
        <v>134</v>
      </c>
      <c r="M51" s="79"/>
      <c r="N51" s="74"/>
      <c r="O51" s="81" t="s">
        <v>394</v>
      </c>
      <c r="P51" s="83">
        <v>43651.370208333334</v>
      </c>
      <c r="Q51" s="81" t="s">
        <v>423</v>
      </c>
      <c r="R51" s="81"/>
      <c r="S51" s="81"/>
      <c r="T51" s="81"/>
      <c r="U51" s="81"/>
      <c r="V51" s="85" t="s">
        <v>931</v>
      </c>
      <c r="W51" s="83">
        <v>43651.370208333334</v>
      </c>
      <c r="X51" s="85" t="s">
        <v>1054</v>
      </c>
      <c r="Y51" s="81"/>
      <c r="Z51" s="81"/>
      <c r="AA51" s="87" t="s">
        <v>1462</v>
      </c>
      <c r="AB51" s="81"/>
      <c r="AC51" s="81" t="b">
        <v>0</v>
      </c>
      <c r="AD51" s="81">
        <v>0</v>
      </c>
      <c r="AE51" s="87" t="s">
        <v>1832</v>
      </c>
      <c r="AF51" s="81" t="b">
        <v>0</v>
      </c>
      <c r="AG51" s="81" t="s">
        <v>1864</v>
      </c>
      <c r="AH51" s="81"/>
      <c r="AI51" s="87" t="s">
        <v>1832</v>
      </c>
      <c r="AJ51" s="81" t="b">
        <v>0</v>
      </c>
      <c r="AK51" s="81">
        <v>7</v>
      </c>
      <c r="AL51" s="87" t="s">
        <v>1612</v>
      </c>
      <c r="AM51" s="81" t="s">
        <v>1881</v>
      </c>
      <c r="AN51" s="81" t="b">
        <v>0</v>
      </c>
      <c r="AO51" s="87" t="s">
        <v>1612</v>
      </c>
      <c r="AP51" s="81" t="s">
        <v>176</v>
      </c>
      <c r="AQ51" s="81">
        <v>0</v>
      </c>
      <c r="AR51" s="81">
        <v>0</v>
      </c>
      <c r="AS51" s="81"/>
      <c r="AT51" s="81"/>
      <c r="AU51" s="81"/>
      <c r="AV51" s="81"/>
      <c r="AW51" s="81"/>
      <c r="AX51" s="81"/>
      <c r="AY51" s="81"/>
      <c r="AZ51" s="81"/>
      <c r="BA51">
        <v>1</v>
      </c>
      <c r="BB51" s="80" t="str">
        <f>REPLACE(INDEX(GroupVertices[Group],MATCH(Edges13[[#This Row],[Vertex 1]],GroupVertices[Vertex],0)),1,1,"")</f>
        <v>2</v>
      </c>
      <c r="BC51" s="80" t="str">
        <f>REPLACE(INDEX(GroupVertices[Group],MATCH(Edges13[[#This Row],[Vertex 2]],GroupVertices[Vertex],0)),1,1,"")</f>
        <v>2</v>
      </c>
    </row>
    <row r="52" spans="1:55" ht="15">
      <c r="A52" s="66" t="s">
        <v>259</v>
      </c>
      <c r="B52" s="66" t="s">
        <v>280</v>
      </c>
      <c r="C52" s="67"/>
      <c r="D52" s="68"/>
      <c r="E52" s="69"/>
      <c r="F52" s="70"/>
      <c r="G52" s="67"/>
      <c r="H52" s="71"/>
      <c r="I52" s="72"/>
      <c r="J52" s="72"/>
      <c r="K52" s="34"/>
      <c r="L52" s="79">
        <v>137</v>
      </c>
      <c r="M52" s="79"/>
      <c r="N52" s="74"/>
      <c r="O52" s="81" t="s">
        <v>394</v>
      </c>
      <c r="P52" s="83">
        <v>43646.513553240744</v>
      </c>
      <c r="Q52" s="81" t="s">
        <v>403</v>
      </c>
      <c r="R52" s="85" t="s">
        <v>682</v>
      </c>
      <c r="S52" s="81" t="s">
        <v>749</v>
      </c>
      <c r="T52" s="81" t="s">
        <v>348</v>
      </c>
      <c r="U52" s="81"/>
      <c r="V52" s="85" t="s">
        <v>932</v>
      </c>
      <c r="W52" s="83">
        <v>43646.513553240744</v>
      </c>
      <c r="X52" s="85" t="s">
        <v>1055</v>
      </c>
      <c r="Y52" s="81"/>
      <c r="Z52" s="81"/>
      <c r="AA52" s="87" t="s">
        <v>1463</v>
      </c>
      <c r="AB52" s="81"/>
      <c r="AC52" s="81" t="b">
        <v>0</v>
      </c>
      <c r="AD52" s="81">
        <v>0</v>
      </c>
      <c r="AE52" s="87" t="s">
        <v>1832</v>
      </c>
      <c r="AF52" s="81" t="b">
        <v>0</v>
      </c>
      <c r="AG52" s="81" t="s">
        <v>1864</v>
      </c>
      <c r="AH52" s="81"/>
      <c r="AI52" s="87" t="s">
        <v>1832</v>
      </c>
      <c r="AJ52" s="81" t="b">
        <v>0</v>
      </c>
      <c r="AK52" s="81">
        <v>4</v>
      </c>
      <c r="AL52" s="87" t="s">
        <v>1487</v>
      </c>
      <c r="AM52" s="81" t="s">
        <v>1888</v>
      </c>
      <c r="AN52" s="81" t="b">
        <v>0</v>
      </c>
      <c r="AO52" s="87" t="s">
        <v>1487</v>
      </c>
      <c r="AP52" s="81" t="s">
        <v>176</v>
      </c>
      <c r="AQ52" s="81">
        <v>0</v>
      </c>
      <c r="AR52" s="81">
        <v>0</v>
      </c>
      <c r="AS52" s="81"/>
      <c r="AT52" s="81"/>
      <c r="AU52" s="81"/>
      <c r="AV52" s="81"/>
      <c r="AW52" s="81"/>
      <c r="AX52" s="81"/>
      <c r="AY52" s="81"/>
      <c r="AZ52" s="81"/>
      <c r="BA52">
        <v>1</v>
      </c>
      <c r="BB52" s="80" t="str">
        <f>REPLACE(INDEX(GroupVertices[Group],MATCH(Edges13[[#This Row],[Vertex 1]],GroupVertices[Vertex],0)),1,1,"")</f>
        <v>3</v>
      </c>
      <c r="BC52" s="80" t="str">
        <f>REPLACE(INDEX(GroupVertices[Group],MATCH(Edges13[[#This Row],[Vertex 2]],GroupVertices[Vertex],0)),1,1,"")</f>
        <v>3</v>
      </c>
    </row>
    <row r="53" spans="1:55" ht="15">
      <c r="A53" s="66" t="s">
        <v>259</v>
      </c>
      <c r="B53" s="66" t="s">
        <v>337</v>
      </c>
      <c r="C53" s="67"/>
      <c r="D53" s="68"/>
      <c r="E53" s="69"/>
      <c r="F53" s="70"/>
      <c r="G53" s="67"/>
      <c r="H53" s="71"/>
      <c r="I53" s="72"/>
      <c r="J53" s="72"/>
      <c r="K53" s="34"/>
      <c r="L53" s="79">
        <v>142</v>
      </c>
      <c r="M53" s="79"/>
      <c r="N53" s="74"/>
      <c r="O53" s="81" t="s">
        <v>394</v>
      </c>
      <c r="P53" s="83">
        <v>43651.39078703704</v>
      </c>
      <c r="Q53" s="81" t="s">
        <v>423</v>
      </c>
      <c r="R53" s="81"/>
      <c r="S53" s="81"/>
      <c r="T53" s="81"/>
      <c r="U53" s="81"/>
      <c r="V53" s="85" t="s">
        <v>932</v>
      </c>
      <c r="W53" s="83">
        <v>43651.39078703704</v>
      </c>
      <c r="X53" s="85" t="s">
        <v>1056</v>
      </c>
      <c r="Y53" s="81"/>
      <c r="Z53" s="81"/>
      <c r="AA53" s="87" t="s">
        <v>1464</v>
      </c>
      <c r="AB53" s="81"/>
      <c r="AC53" s="81" t="b">
        <v>0</v>
      </c>
      <c r="AD53" s="81">
        <v>0</v>
      </c>
      <c r="AE53" s="87" t="s">
        <v>1832</v>
      </c>
      <c r="AF53" s="81" t="b">
        <v>0</v>
      </c>
      <c r="AG53" s="81" t="s">
        <v>1864</v>
      </c>
      <c r="AH53" s="81"/>
      <c r="AI53" s="87" t="s">
        <v>1832</v>
      </c>
      <c r="AJ53" s="81" t="b">
        <v>0</v>
      </c>
      <c r="AK53" s="81">
        <v>7</v>
      </c>
      <c r="AL53" s="87" t="s">
        <v>1612</v>
      </c>
      <c r="AM53" s="81" t="s">
        <v>1888</v>
      </c>
      <c r="AN53" s="81" t="b">
        <v>0</v>
      </c>
      <c r="AO53" s="87" t="s">
        <v>1612</v>
      </c>
      <c r="AP53" s="81" t="s">
        <v>176</v>
      </c>
      <c r="AQ53" s="81">
        <v>0</v>
      </c>
      <c r="AR53" s="81">
        <v>0</v>
      </c>
      <c r="AS53" s="81"/>
      <c r="AT53" s="81"/>
      <c r="AU53" s="81"/>
      <c r="AV53" s="81"/>
      <c r="AW53" s="81"/>
      <c r="AX53" s="81"/>
      <c r="AY53" s="81"/>
      <c r="AZ53" s="81"/>
      <c r="BA53">
        <v>1</v>
      </c>
      <c r="BB53" s="80" t="str">
        <f>REPLACE(INDEX(GroupVertices[Group],MATCH(Edges13[[#This Row],[Vertex 1]],GroupVertices[Vertex],0)),1,1,"")</f>
        <v>3</v>
      </c>
      <c r="BC53" s="80" t="str">
        <f>REPLACE(INDEX(GroupVertices[Group],MATCH(Edges13[[#This Row],[Vertex 2]],GroupVertices[Vertex],0)),1,1,"")</f>
        <v>2</v>
      </c>
    </row>
    <row r="54" spans="1:55" ht="15">
      <c r="A54" s="66" t="s">
        <v>260</v>
      </c>
      <c r="B54" s="66" t="s">
        <v>337</v>
      </c>
      <c r="C54" s="67"/>
      <c r="D54" s="68"/>
      <c r="E54" s="69"/>
      <c r="F54" s="70"/>
      <c r="G54" s="67"/>
      <c r="H54" s="71"/>
      <c r="I54" s="72"/>
      <c r="J54" s="72"/>
      <c r="K54" s="34"/>
      <c r="L54" s="79">
        <v>145</v>
      </c>
      <c r="M54" s="79"/>
      <c r="N54" s="74"/>
      <c r="O54" s="81" t="s">
        <v>394</v>
      </c>
      <c r="P54" s="83">
        <v>43651.39501157407</v>
      </c>
      <c r="Q54" s="81" t="s">
        <v>423</v>
      </c>
      <c r="R54" s="81"/>
      <c r="S54" s="81"/>
      <c r="T54" s="81"/>
      <c r="U54" s="81"/>
      <c r="V54" s="85" t="s">
        <v>933</v>
      </c>
      <c r="W54" s="83">
        <v>43651.39501157407</v>
      </c>
      <c r="X54" s="85" t="s">
        <v>1057</v>
      </c>
      <c r="Y54" s="81"/>
      <c r="Z54" s="81"/>
      <c r="AA54" s="87" t="s">
        <v>1465</v>
      </c>
      <c r="AB54" s="81"/>
      <c r="AC54" s="81" t="b">
        <v>0</v>
      </c>
      <c r="AD54" s="81">
        <v>0</v>
      </c>
      <c r="AE54" s="87" t="s">
        <v>1832</v>
      </c>
      <c r="AF54" s="81" t="b">
        <v>0</v>
      </c>
      <c r="AG54" s="81" t="s">
        <v>1864</v>
      </c>
      <c r="AH54" s="81"/>
      <c r="AI54" s="87" t="s">
        <v>1832</v>
      </c>
      <c r="AJ54" s="81" t="b">
        <v>0</v>
      </c>
      <c r="AK54" s="81">
        <v>7</v>
      </c>
      <c r="AL54" s="87" t="s">
        <v>1612</v>
      </c>
      <c r="AM54" s="81" t="s">
        <v>1882</v>
      </c>
      <c r="AN54" s="81" t="b">
        <v>0</v>
      </c>
      <c r="AO54" s="87" t="s">
        <v>1612</v>
      </c>
      <c r="AP54" s="81" t="s">
        <v>176</v>
      </c>
      <c r="AQ54" s="81">
        <v>0</v>
      </c>
      <c r="AR54" s="81">
        <v>0</v>
      </c>
      <c r="AS54" s="81"/>
      <c r="AT54" s="81"/>
      <c r="AU54" s="81"/>
      <c r="AV54" s="81"/>
      <c r="AW54" s="81"/>
      <c r="AX54" s="81"/>
      <c r="AY54" s="81"/>
      <c r="AZ54" s="81"/>
      <c r="BA54">
        <v>1</v>
      </c>
      <c r="BB54" s="80" t="str">
        <f>REPLACE(INDEX(GroupVertices[Group],MATCH(Edges13[[#This Row],[Vertex 1]],GroupVertices[Vertex],0)),1,1,"")</f>
        <v>2</v>
      </c>
      <c r="BC54" s="80" t="str">
        <f>REPLACE(INDEX(GroupVertices[Group],MATCH(Edges13[[#This Row],[Vertex 2]],GroupVertices[Vertex],0)),1,1,"")</f>
        <v>2</v>
      </c>
    </row>
    <row r="55" spans="1:55" ht="15">
      <c r="A55" s="66" t="s">
        <v>261</v>
      </c>
      <c r="B55" s="66" t="s">
        <v>337</v>
      </c>
      <c r="C55" s="67"/>
      <c r="D55" s="68"/>
      <c r="E55" s="69"/>
      <c r="F55" s="70"/>
      <c r="G55" s="67"/>
      <c r="H55" s="71"/>
      <c r="I55" s="72"/>
      <c r="J55" s="72"/>
      <c r="K55" s="34"/>
      <c r="L55" s="79">
        <v>148</v>
      </c>
      <c r="M55" s="79"/>
      <c r="N55" s="74"/>
      <c r="O55" s="81" t="s">
        <v>394</v>
      </c>
      <c r="P55" s="83">
        <v>43651.41840277778</v>
      </c>
      <c r="Q55" s="81" t="s">
        <v>423</v>
      </c>
      <c r="R55" s="81"/>
      <c r="S55" s="81"/>
      <c r="T55" s="81"/>
      <c r="U55" s="81"/>
      <c r="V55" s="85" t="s">
        <v>934</v>
      </c>
      <c r="W55" s="83">
        <v>43651.41840277778</v>
      </c>
      <c r="X55" s="85" t="s">
        <v>1058</v>
      </c>
      <c r="Y55" s="81"/>
      <c r="Z55" s="81"/>
      <c r="AA55" s="87" t="s">
        <v>1466</v>
      </c>
      <c r="AB55" s="81"/>
      <c r="AC55" s="81" t="b">
        <v>0</v>
      </c>
      <c r="AD55" s="81">
        <v>0</v>
      </c>
      <c r="AE55" s="87" t="s">
        <v>1832</v>
      </c>
      <c r="AF55" s="81" t="b">
        <v>0</v>
      </c>
      <c r="AG55" s="81" t="s">
        <v>1864</v>
      </c>
      <c r="AH55" s="81"/>
      <c r="AI55" s="87" t="s">
        <v>1832</v>
      </c>
      <c r="AJ55" s="81" t="b">
        <v>0</v>
      </c>
      <c r="AK55" s="81">
        <v>7</v>
      </c>
      <c r="AL55" s="87" t="s">
        <v>1612</v>
      </c>
      <c r="AM55" s="81" t="s">
        <v>1882</v>
      </c>
      <c r="AN55" s="81" t="b">
        <v>0</v>
      </c>
      <c r="AO55" s="87" t="s">
        <v>1612</v>
      </c>
      <c r="AP55" s="81" t="s">
        <v>176</v>
      </c>
      <c r="AQ55" s="81">
        <v>0</v>
      </c>
      <c r="AR55" s="81">
        <v>0</v>
      </c>
      <c r="AS55" s="81"/>
      <c r="AT55" s="81"/>
      <c r="AU55" s="81"/>
      <c r="AV55" s="81"/>
      <c r="AW55" s="81"/>
      <c r="AX55" s="81"/>
      <c r="AY55" s="81"/>
      <c r="AZ55" s="81"/>
      <c r="BA55">
        <v>1</v>
      </c>
      <c r="BB55" s="80" t="str">
        <f>REPLACE(INDEX(GroupVertices[Group],MATCH(Edges13[[#This Row],[Vertex 1]],GroupVertices[Vertex],0)),1,1,"")</f>
        <v>2</v>
      </c>
      <c r="BC55" s="80" t="str">
        <f>REPLACE(INDEX(GroupVertices[Group],MATCH(Edges13[[#This Row],[Vertex 2]],GroupVertices[Vertex],0)),1,1,"")</f>
        <v>2</v>
      </c>
    </row>
    <row r="56" spans="1:55" ht="15">
      <c r="A56" s="66" t="s">
        <v>262</v>
      </c>
      <c r="B56" s="66" t="s">
        <v>364</v>
      </c>
      <c r="C56" s="67"/>
      <c r="D56" s="68"/>
      <c r="E56" s="69"/>
      <c r="F56" s="70"/>
      <c r="G56" s="67"/>
      <c r="H56" s="71"/>
      <c r="I56" s="72"/>
      <c r="J56" s="72"/>
      <c r="K56" s="34"/>
      <c r="L56" s="79">
        <v>152</v>
      </c>
      <c r="M56" s="79"/>
      <c r="N56" s="74"/>
      <c r="O56" s="81" t="s">
        <v>394</v>
      </c>
      <c r="P56" s="83">
        <v>43651.83347222222</v>
      </c>
      <c r="Q56" s="81" t="s">
        <v>424</v>
      </c>
      <c r="R56" s="85" t="s">
        <v>678</v>
      </c>
      <c r="S56" s="81" t="s">
        <v>745</v>
      </c>
      <c r="T56" s="81"/>
      <c r="U56" s="81"/>
      <c r="V56" s="85" t="s">
        <v>935</v>
      </c>
      <c r="W56" s="83">
        <v>43651.83347222222</v>
      </c>
      <c r="X56" s="85" t="s">
        <v>1059</v>
      </c>
      <c r="Y56" s="81"/>
      <c r="Z56" s="81"/>
      <c r="AA56" s="87" t="s">
        <v>1467</v>
      </c>
      <c r="AB56" s="81"/>
      <c r="AC56" s="81" t="b">
        <v>0</v>
      </c>
      <c r="AD56" s="81">
        <v>0</v>
      </c>
      <c r="AE56" s="87" t="s">
        <v>1832</v>
      </c>
      <c r="AF56" s="81" t="b">
        <v>0</v>
      </c>
      <c r="AG56" s="81" t="s">
        <v>1864</v>
      </c>
      <c r="AH56" s="81"/>
      <c r="AI56" s="87" t="s">
        <v>1832</v>
      </c>
      <c r="AJ56" s="81" t="b">
        <v>0</v>
      </c>
      <c r="AK56" s="81">
        <v>6</v>
      </c>
      <c r="AL56" s="87" t="s">
        <v>1414</v>
      </c>
      <c r="AM56" s="81" t="s">
        <v>1880</v>
      </c>
      <c r="AN56" s="81" t="b">
        <v>0</v>
      </c>
      <c r="AO56" s="87" t="s">
        <v>1414</v>
      </c>
      <c r="AP56" s="81" t="s">
        <v>176</v>
      </c>
      <c r="AQ56" s="81">
        <v>0</v>
      </c>
      <c r="AR56" s="81">
        <v>0</v>
      </c>
      <c r="AS56" s="81"/>
      <c r="AT56" s="81"/>
      <c r="AU56" s="81"/>
      <c r="AV56" s="81"/>
      <c r="AW56" s="81"/>
      <c r="AX56" s="81"/>
      <c r="AY56" s="81"/>
      <c r="AZ56" s="81"/>
      <c r="BA56">
        <v>1</v>
      </c>
      <c r="BB56" s="80" t="str">
        <f>REPLACE(INDEX(GroupVertices[Group],MATCH(Edges13[[#This Row],[Vertex 1]],GroupVertices[Vertex],0)),1,1,"")</f>
        <v>5</v>
      </c>
      <c r="BC56" s="80" t="str">
        <f>REPLACE(INDEX(GroupVertices[Group],MATCH(Edges13[[#This Row],[Vertex 2]],GroupVertices[Vertex],0)),1,1,"")</f>
        <v>5</v>
      </c>
    </row>
    <row r="57" spans="1:55" ht="15">
      <c r="A57" s="66" t="s">
        <v>263</v>
      </c>
      <c r="B57" s="66" t="s">
        <v>358</v>
      </c>
      <c r="C57" s="67"/>
      <c r="D57" s="68"/>
      <c r="E57" s="69"/>
      <c r="F57" s="70"/>
      <c r="G57" s="67"/>
      <c r="H57" s="71"/>
      <c r="I57" s="72"/>
      <c r="J57" s="72"/>
      <c r="K57" s="34"/>
      <c r="L57" s="79">
        <v>154</v>
      </c>
      <c r="M57" s="79"/>
      <c r="N57" s="74"/>
      <c r="O57" s="81" t="s">
        <v>394</v>
      </c>
      <c r="P57" s="83">
        <v>43649.753854166665</v>
      </c>
      <c r="Q57" s="81" t="s">
        <v>417</v>
      </c>
      <c r="R57" s="85" t="s">
        <v>685</v>
      </c>
      <c r="S57" s="81" t="s">
        <v>747</v>
      </c>
      <c r="T57" s="81" t="s">
        <v>777</v>
      </c>
      <c r="U57" s="81"/>
      <c r="V57" s="85" t="s">
        <v>936</v>
      </c>
      <c r="W57" s="83">
        <v>43649.753854166665</v>
      </c>
      <c r="X57" s="85" t="s">
        <v>1060</v>
      </c>
      <c r="Y57" s="81"/>
      <c r="Z57" s="81"/>
      <c r="AA57" s="87" t="s">
        <v>1468</v>
      </c>
      <c r="AB57" s="81"/>
      <c r="AC57" s="81" t="b">
        <v>0</v>
      </c>
      <c r="AD57" s="81">
        <v>0</v>
      </c>
      <c r="AE57" s="87" t="s">
        <v>1832</v>
      </c>
      <c r="AF57" s="81" t="b">
        <v>1</v>
      </c>
      <c r="AG57" s="81" t="s">
        <v>1864</v>
      </c>
      <c r="AH57" s="81"/>
      <c r="AI57" s="87" t="s">
        <v>1793</v>
      </c>
      <c r="AJ57" s="81" t="b">
        <v>0</v>
      </c>
      <c r="AK57" s="81">
        <v>2</v>
      </c>
      <c r="AL57" s="87" t="s">
        <v>1738</v>
      </c>
      <c r="AM57" s="81" t="s">
        <v>1880</v>
      </c>
      <c r="AN57" s="81" t="b">
        <v>0</v>
      </c>
      <c r="AO57" s="87" t="s">
        <v>1738</v>
      </c>
      <c r="AP57" s="81" t="s">
        <v>176</v>
      </c>
      <c r="AQ57" s="81">
        <v>0</v>
      </c>
      <c r="AR57" s="81">
        <v>0</v>
      </c>
      <c r="AS57" s="81"/>
      <c r="AT57" s="81"/>
      <c r="AU57" s="81"/>
      <c r="AV57" s="81"/>
      <c r="AW57" s="81"/>
      <c r="AX57" s="81"/>
      <c r="AY57" s="81"/>
      <c r="AZ57" s="81"/>
      <c r="BA57">
        <v>1</v>
      </c>
      <c r="BB57" s="80" t="str">
        <f>REPLACE(INDEX(GroupVertices[Group],MATCH(Edges13[[#This Row],[Vertex 1]],GroupVertices[Vertex],0)),1,1,"")</f>
        <v>1</v>
      </c>
      <c r="BC57" s="80" t="str">
        <f>REPLACE(INDEX(GroupVertices[Group],MATCH(Edges13[[#This Row],[Vertex 2]],GroupVertices[Vertex],0)),1,1,"")</f>
        <v>1</v>
      </c>
    </row>
    <row r="58" spans="1:55" ht="15">
      <c r="A58" s="66" t="s">
        <v>263</v>
      </c>
      <c r="B58" s="66" t="s">
        <v>319</v>
      </c>
      <c r="C58" s="67"/>
      <c r="D58" s="68"/>
      <c r="E58" s="69"/>
      <c r="F58" s="70"/>
      <c r="G58" s="67"/>
      <c r="H58" s="71"/>
      <c r="I58" s="72"/>
      <c r="J58" s="72"/>
      <c r="K58" s="34"/>
      <c r="L58" s="79">
        <v>157</v>
      </c>
      <c r="M58" s="79"/>
      <c r="N58" s="74"/>
      <c r="O58" s="81" t="s">
        <v>394</v>
      </c>
      <c r="P58" s="83">
        <v>43651.855219907404</v>
      </c>
      <c r="Q58" s="81" t="s">
        <v>425</v>
      </c>
      <c r="R58" s="81"/>
      <c r="S58" s="81"/>
      <c r="T58" s="81"/>
      <c r="U58" s="81"/>
      <c r="V58" s="85" t="s">
        <v>936</v>
      </c>
      <c r="W58" s="83">
        <v>43651.855219907404</v>
      </c>
      <c r="X58" s="85" t="s">
        <v>1061</v>
      </c>
      <c r="Y58" s="81"/>
      <c r="Z58" s="81"/>
      <c r="AA58" s="87" t="s">
        <v>1469</v>
      </c>
      <c r="AB58" s="81"/>
      <c r="AC58" s="81" t="b">
        <v>0</v>
      </c>
      <c r="AD58" s="81">
        <v>0</v>
      </c>
      <c r="AE58" s="87" t="s">
        <v>1832</v>
      </c>
      <c r="AF58" s="81" t="b">
        <v>0</v>
      </c>
      <c r="AG58" s="81" t="s">
        <v>1864</v>
      </c>
      <c r="AH58" s="81"/>
      <c r="AI58" s="87" t="s">
        <v>1832</v>
      </c>
      <c r="AJ58" s="81" t="b">
        <v>0</v>
      </c>
      <c r="AK58" s="81">
        <v>3</v>
      </c>
      <c r="AL58" s="87" t="s">
        <v>1620</v>
      </c>
      <c r="AM58" s="81" t="s">
        <v>1880</v>
      </c>
      <c r="AN58" s="81" t="b">
        <v>0</v>
      </c>
      <c r="AO58" s="87" t="s">
        <v>1620</v>
      </c>
      <c r="AP58" s="81" t="s">
        <v>176</v>
      </c>
      <c r="AQ58" s="81">
        <v>0</v>
      </c>
      <c r="AR58" s="81">
        <v>0</v>
      </c>
      <c r="AS58" s="81"/>
      <c r="AT58" s="81"/>
      <c r="AU58" s="81"/>
      <c r="AV58" s="81"/>
      <c r="AW58" s="81"/>
      <c r="AX58" s="81"/>
      <c r="AY58" s="81"/>
      <c r="AZ58" s="81"/>
      <c r="BA58">
        <v>1</v>
      </c>
      <c r="BB58" s="80" t="str">
        <f>REPLACE(INDEX(GroupVertices[Group],MATCH(Edges13[[#This Row],[Vertex 1]],GroupVertices[Vertex],0)),1,1,"")</f>
        <v>1</v>
      </c>
      <c r="BC58" s="80" t="str">
        <f>REPLACE(INDEX(GroupVertices[Group],MATCH(Edges13[[#This Row],[Vertex 2]],GroupVertices[Vertex],0)),1,1,"")</f>
        <v>1</v>
      </c>
    </row>
    <row r="59" spans="1:55" ht="15">
      <c r="A59" s="66" t="s">
        <v>264</v>
      </c>
      <c r="B59" s="66" t="s">
        <v>358</v>
      </c>
      <c r="C59" s="67"/>
      <c r="D59" s="68"/>
      <c r="E59" s="69"/>
      <c r="F59" s="70"/>
      <c r="G59" s="67"/>
      <c r="H59" s="71"/>
      <c r="I59" s="72"/>
      <c r="J59" s="72"/>
      <c r="K59" s="34"/>
      <c r="L59" s="79">
        <v>158</v>
      </c>
      <c r="M59" s="79"/>
      <c r="N59" s="74"/>
      <c r="O59" s="81" t="s">
        <v>394</v>
      </c>
      <c r="P59" s="83">
        <v>43651.91842592593</v>
      </c>
      <c r="Q59" s="81" t="s">
        <v>421</v>
      </c>
      <c r="R59" s="81"/>
      <c r="S59" s="81"/>
      <c r="T59" s="81"/>
      <c r="U59" s="81"/>
      <c r="V59" s="85" t="s">
        <v>937</v>
      </c>
      <c r="W59" s="83">
        <v>43651.91842592593</v>
      </c>
      <c r="X59" s="85" t="s">
        <v>1062</v>
      </c>
      <c r="Y59" s="81"/>
      <c r="Z59" s="81"/>
      <c r="AA59" s="87" t="s">
        <v>1470</v>
      </c>
      <c r="AB59" s="81"/>
      <c r="AC59" s="81" t="b">
        <v>0</v>
      </c>
      <c r="AD59" s="81">
        <v>0</v>
      </c>
      <c r="AE59" s="87" t="s">
        <v>1832</v>
      </c>
      <c r="AF59" s="81" t="b">
        <v>0</v>
      </c>
      <c r="AG59" s="81" t="s">
        <v>1864</v>
      </c>
      <c r="AH59" s="81"/>
      <c r="AI59" s="87" t="s">
        <v>1832</v>
      </c>
      <c r="AJ59" s="81" t="b">
        <v>0</v>
      </c>
      <c r="AK59" s="81">
        <v>4</v>
      </c>
      <c r="AL59" s="87" t="s">
        <v>1745</v>
      </c>
      <c r="AM59" s="81" t="s">
        <v>1889</v>
      </c>
      <c r="AN59" s="81" t="b">
        <v>0</v>
      </c>
      <c r="AO59" s="87" t="s">
        <v>1745</v>
      </c>
      <c r="AP59" s="81" t="s">
        <v>176</v>
      </c>
      <c r="AQ59" s="81">
        <v>0</v>
      </c>
      <c r="AR59" s="81">
        <v>0</v>
      </c>
      <c r="AS59" s="81"/>
      <c r="AT59" s="81"/>
      <c r="AU59" s="81"/>
      <c r="AV59" s="81"/>
      <c r="AW59" s="81"/>
      <c r="AX59" s="81"/>
      <c r="AY59" s="81"/>
      <c r="AZ59" s="81"/>
      <c r="BA59">
        <v>1</v>
      </c>
      <c r="BB59" s="80" t="str">
        <f>REPLACE(INDEX(GroupVertices[Group],MATCH(Edges13[[#This Row],[Vertex 1]],GroupVertices[Vertex],0)),1,1,"")</f>
        <v>1</v>
      </c>
      <c r="BC59" s="80" t="str">
        <f>REPLACE(INDEX(GroupVertices[Group],MATCH(Edges13[[#This Row],[Vertex 2]],GroupVertices[Vertex],0)),1,1,"")</f>
        <v>1</v>
      </c>
    </row>
    <row r="60" spans="1:55" ht="15">
      <c r="A60" s="66" t="s">
        <v>265</v>
      </c>
      <c r="B60" s="66" t="s">
        <v>337</v>
      </c>
      <c r="C60" s="67"/>
      <c r="D60" s="68"/>
      <c r="E60" s="69"/>
      <c r="F60" s="70"/>
      <c r="G60" s="67"/>
      <c r="H60" s="71"/>
      <c r="I60" s="72"/>
      <c r="J60" s="72"/>
      <c r="K60" s="34"/>
      <c r="L60" s="79">
        <v>160</v>
      </c>
      <c r="M60" s="79"/>
      <c r="N60" s="74"/>
      <c r="O60" s="81" t="s">
        <v>394</v>
      </c>
      <c r="P60" s="83">
        <v>43652.20957175926</v>
      </c>
      <c r="Q60" s="81" t="s">
        <v>423</v>
      </c>
      <c r="R60" s="81"/>
      <c r="S60" s="81"/>
      <c r="T60" s="81"/>
      <c r="U60" s="81"/>
      <c r="V60" s="85" t="s">
        <v>938</v>
      </c>
      <c r="W60" s="83">
        <v>43652.20957175926</v>
      </c>
      <c r="X60" s="85" t="s">
        <v>1063</v>
      </c>
      <c r="Y60" s="81"/>
      <c r="Z60" s="81"/>
      <c r="AA60" s="87" t="s">
        <v>1471</v>
      </c>
      <c r="AB60" s="81"/>
      <c r="AC60" s="81" t="b">
        <v>0</v>
      </c>
      <c r="AD60" s="81">
        <v>0</v>
      </c>
      <c r="AE60" s="87" t="s">
        <v>1832</v>
      </c>
      <c r="AF60" s="81" t="b">
        <v>0</v>
      </c>
      <c r="AG60" s="81" t="s">
        <v>1864</v>
      </c>
      <c r="AH60" s="81"/>
      <c r="AI60" s="87" t="s">
        <v>1832</v>
      </c>
      <c r="AJ60" s="81" t="b">
        <v>0</v>
      </c>
      <c r="AK60" s="81">
        <v>11</v>
      </c>
      <c r="AL60" s="87" t="s">
        <v>1612</v>
      </c>
      <c r="AM60" s="81" t="s">
        <v>1880</v>
      </c>
      <c r="AN60" s="81" t="b">
        <v>0</v>
      </c>
      <c r="AO60" s="87" t="s">
        <v>1612</v>
      </c>
      <c r="AP60" s="81" t="s">
        <v>176</v>
      </c>
      <c r="AQ60" s="81">
        <v>0</v>
      </c>
      <c r="AR60" s="81">
        <v>0</v>
      </c>
      <c r="AS60" s="81"/>
      <c r="AT60" s="81"/>
      <c r="AU60" s="81"/>
      <c r="AV60" s="81"/>
      <c r="AW60" s="81"/>
      <c r="AX60" s="81"/>
      <c r="AY60" s="81"/>
      <c r="AZ60" s="81"/>
      <c r="BA60">
        <v>1</v>
      </c>
      <c r="BB60" s="80" t="str">
        <f>REPLACE(INDEX(GroupVertices[Group],MATCH(Edges13[[#This Row],[Vertex 1]],GroupVertices[Vertex],0)),1,1,"")</f>
        <v>2</v>
      </c>
      <c r="BC60" s="80" t="str">
        <f>REPLACE(INDEX(GroupVertices[Group],MATCH(Edges13[[#This Row],[Vertex 2]],GroupVertices[Vertex],0)),1,1,"")</f>
        <v>2</v>
      </c>
    </row>
    <row r="61" spans="1:55" ht="15">
      <c r="A61" s="66" t="s">
        <v>266</v>
      </c>
      <c r="B61" s="66" t="s">
        <v>337</v>
      </c>
      <c r="C61" s="67"/>
      <c r="D61" s="68"/>
      <c r="E61" s="69"/>
      <c r="F61" s="70"/>
      <c r="G61" s="67"/>
      <c r="H61" s="71"/>
      <c r="I61" s="72"/>
      <c r="J61" s="72"/>
      <c r="K61" s="34"/>
      <c r="L61" s="79">
        <v>163</v>
      </c>
      <c r="M61" s="79"/>
      <c r="N61" s="74"/>
      <c r="O61" s="81" t="s">
        <v>394</v>
      </c>
      <c r="P61" s="83">
        <v>43652.27425925926</v>
      </c>
      <c r="Q61" s="81" t="s">
        <v>423</v>
      </c>
      <c r="R61" s="81"/>
      <c r="S61" s="81"/>
      <c r="T61" s="81"/>
      <c r="U61" s="81"/>
      <c r="V61" s="85" t="s">
        <v>939</v>
      </c>
      <c r="W61" s="83">
        <v>43652.27425925926</v>
      </c>
      <c r="X61" s="85" t="s">
        <v>1064</v>
      </c>
      <c r="Y61" s="81"/>
      <c r="Z61" s="81"/>
      <c r="AA61" s="87" t="s">
        <v>1472</v>
      </c>
      <c r="AB61" s="81"/>
      <c r="AC61" s="81" t="b">
        <v>0</v>
      </c>
      <c r="AD61" s="81">
        <v>0</v>
      </c>
      <c r="AE61" s="87" t="s">
        <v>1832</v>
      </c>
      <c r="AF61" s="81" t="b">
        <v>0</v>
      </c>
      <c r="AG61" s="81" t="s">
        <v>1864</v>
      </c>
      <c r="AH61" s="81"/>
      <c r="AI61" s="87" t="s">
        <v>1832</v>
      </c>
      <c r="AJ61" s="81" t="b">
        <v>0</v>
      </c>
      <c r="AK61" s="81">
        <v>11</v>
      </c>
      <c r="AL61" s="87" t="s">
        <v>1612</v>
      </c>
      <c r="AM61" s="81" t="s">
        <v>1881</v>
      </c>
      <c r="AN61" s="81" t="b">
        <v>0</v>
      </c>
      <c r="AO61" s="87" t="s">
        <v>1612</v>
      </c>
      <c r="AP61" s="81" t="s">
        <v>176</v>
      </c>
      <c r="AQ61" s="81">
        <v>0</v>
      </c>
      <c r="AR61" s="81">
        <v>0</v>
      </c>
      <c r="AS61" s="81"/>
      <c r="AT61" s="81"/>
      <c r="AU61" s="81"/>
      <c r="AV61" s="81"/>
      <c r="AW61" s="81"/>
      <c r="AX61" s="81"/>
      <c r="AY61" s="81"/>
      <c r="AZ61" s="81"/>
      <c r="BA61">
        <v>1</v>
      </c>
      <c r="BB61" s="80" t="str">
        <f>REPLACE(INDEX(GroupVertices[Group],MATCH(Edges13[[#This Row],[Vertex 1]],GroupVertices[Vertex],0)),1,1,"")</f>
        <v>2</v>
      </c>
      <c r="BC61" s="80" t="str">
        <f>REPLACE(INDEX(GroupVertices[Group],MATCH(Edges13[[#This Row],[Vertex 2]],GroupVertices[Vertex],0)),1,1,"")</f>
        <v>2</v>
      </c>
    </row>
    <row r="62" spans="1:55" ht="15">
      <c r="A62" s="66" t="s">
        <v>267</v>
      </c>
      <c r="B62" s="66" t="s">
        <v>337</v>
      </c>
      <c r="C62" s="67"/>
      <c r="D62" s="68"/>
      <c r="E62" s="69"/>
      <c r="F62" s="70"/>
      <c r="G62" s="67"/>
      <c r="H62" s="71"/>
      <c r="I62" s="72"/>
      <c r="J62" s="72"/>
      <c r="K62" s="34"/>
      <c r="L62" s="79">
        <v>166</v>
      </c>
      <c r="M62" s="79"/>
      <c r="N62" s="74"/>
      <c r="O62" s="81" t="s">
        <v>394</v>
      </c>
      <c r="P62" s="83">
        <v>43652.293657407405</v>
      </c>
      <c r="Q62" s="81" t="s">
        <v>423</v>
      </c>
      <c r="R62" s="81"/>
      <c r="S62" s="81"/>
      <c r="T62" s="81"/>
      <c r="U62" s="81"/>
      <c r="V62" s="85" t="s">
        <v>940</v>
      </c>
      <c r="W62" s="83">
        <v>43652.293657407405</v>
      </c>
      <c r="X62" s="85" t="s">
        <v>1065</v>
      </c>
      <c r="Y62" s="81"/>
      <c r="Z62" s="81"/>
      <c r="AA62" s="87" t="s">
        <v>1473</v>
      </c>
      <c r="AB62" s="81"/>
      <c r="AC62" s="81" t="b">
        <v>0</v>
      </c>
      <c r="AD62" s="81">
        <v>0</v>
      </c>
      <c r="AE62" s="87" t="s">
        <v>1832</v>
      </c>
      <c r="AF62" s="81" t="b">
        <v>0</v>
      </c>
      <c r="AG62" s="81" t="s">
        <v>1864</v>
      </c>
      <c r="AH62" s="81"/>
      <c r="AI62" s="87" t="s">
        <v>1832</v>
      </c>
      <c r="AJ62" s="81" t="b">
        <v>0</v>
      </c>
      <c r="AK62" s="81">
        <v>11</v>
      </c>
      <c r="AL62" s="87" t="s">
        <v>1612</v>
      </c>
      <c r="AM62" s="81" t="s">
        <v>1882</v>
      </c>
      <c r="AN62" s="81" t="b">
        <v>0</v>
      </c>
      <c r="AO62" s="87" t="s">
        <v>1612</v>
      </c>
      <c r="AP62" s="81" t="s">
        <v>176</v>
      </c>
      <c r="AQ62" s="81">
        <v>0</v>
      </c>
      <c r="AR62" s="81">
        <v>0</v>
      </c>
      <c r="AS62" s="81"/>
      <c r="AT62" s="81"/>
      <c r="AU62" s="81"/>
      <c r="AV62" s="81"/>
      <c r="AW62" s="81"/>
      <c r="AX62" s="81"/>
      <c r="AY62" s="81"/>
      <c r="AZ62" s="81"/>
      <c r="BA62">
        <v>1</v>
      </c>
      <c r="BB62" s="80" t="str">
        <f>REPLACE(INDEX(GroupVertices[Group],MATCH(Edges13[[#This Row],[Vertex 1]],GroupVertices[Vertex],0)),1,1,"")</f>
        <v>2</v>
      </c>
      <c r="BC62" s="80" t="str">
        <f>REPLACE(INDEX(GroupVertices[Group],MATCH(Edges13[[#This Row],[Vertex 2]],GroupVertices[Vertex],0)),1,1,"")</f>
        <v>2</v>
      </c>
    </row>
    <row r="63" spans="1:55" ht="15">
      <c r="A63" s="66" t="s">
        <v>268</v>
      </c>
      <c r="B63" s="66" t="s">
        <v>337</v>
      </c>
      <c r="C63" s="67"/>
      <c r="D63" s="68"/>
      <c r="E63" s="69"/>
      <c r="F63" s="70"/>
      <c r="G63" s="67"/>
      <c r="H63" s="71"/>
      <c r="I63" s="72"/>
      <c r="J63" s="72"/>
      <c r="K63" s="34"/>
      <c r="L63" s="79">
        <v>169</v>
      </c>
      <c r="M63" s="79"/>
      <c r="N63" s="74"/>
      <c r="O63" s="81" t="s">
        <v>394</v>
      </c>
      <c r="P63" s="83">
        <v>43652.342256944445</v>
      </c>
      <c r="Q63" s="81" t="s">
        <v>423</v>
      </c>
      <c r="R63" s="81"/>
      <c r="S63" s="81"/>
      <c r="T63" s="81"/>
      <c r="U63" s="81"/>
      <c r="V63" s="85" t="s">
        <v>941</v>
      </c>
      <c r="W63" s="83">
        <v>43652.342256944445</v>
      </c>
      <c r="X63" s="85" t="s">
        <v>1066</v>
      </c>
      <c r="Y63" s="81"/>
      <c r="Z63" s="81"/>
      <c r="AA63" s="87" t="s">
        <v>1474</v>
      </c>
      <c r="AB63" s="81"/>
      <c r="AC63" s="81" t="b">
        <v>0</v>
      </c>
      <c r="AD63" s="81">
        <v>0</v>
      </c>
      <c r="AE63" s="87" t="s">
        <v>1832</v>
      </c>
      <c r="AF63" s="81" t="b">
        <v>0</v>
      </c>
      <c r="AG63" s="81" t="s">
        <v>1864</v>
      </c>
      <c r="AH63" s="81"/>
      <c r="AI63" s="87" t="s">
        <v>1832</v>
      </c>
      <c r="AJ63" s="81" t="b">
        <v>0</v>
      </c>
      <c r="AK63" s="81">
        <v>11</v>
      </c>
      <c r="AL63" s="87" t="s">
        <v>1612</v>
      </c>
      <c r="AM63" s="81" t="s">
        <v>1880</v>
      </c>
      <c r="AN63" s="81" t="b">
        <v>0</v>
      </c>
      <c r="AO63" s="87" t="s">
        <v>1612</v>
      </c>
      <c r="AP63" s="81" t="s">
        <v>176</v>
      </c>
      <c r="AQ63" s="81">
        <v>0</v>
      </c>
      <c r="AR63" s="81">
        <v>0</v>
      </c>
      <c r="AS63" s="81"/>
      <c r="AT63" s="81"/>
      <c r="AU63" s="81"/>
      <c r="AV63" s="81"/>
      <c r="AW63" s="81"/>
      <c r="AX63" s="81"/>
      <c r="AY63" s="81"/>
      <c r="AZ63" s="81"/>
      <c r="BA63">
        <v>1</v>
      </c>
      <c r="BB63" s="80" t="str">
        <f>REPLACE(INDEX(GroupVertices[Group],MATCH(Edges13[[#This Row],[Vertex 1]],GroupVertices[Vertex],0)),1,1,"")</f>
        <v>2</v>
      </c>
      <c r="BC63" s="80" t="str">
        <f>REPLACE(INDEX(GroupVertices[Group],MATCH(Edges13[[#This Row],[Vertex 2]],GroupVertices[Vertex],0)),1,1,"")</f>
        <v>2</v>
      </c>
    </row>
    <row r="64" spans="1:55" ht="15">
      <c r="A64" s="66" t="s">
        <v>269</v>
      </c>
      <c r="B64" s="66" t="s">
        <v>321</v>
      </c>
      <c r="C64" s="67"/>
      <c r="D64" s="68"/>
      <c r="E64" s="69"/>
      <c r="F64" s="70"/>
      <c r="G64" s="67"/>
      <c r="H64" s="71"/>
      <c r="I64" s="72"/>
      <c r="J64" s="72"/>
      <c r="K64" s="34"/>
      <c r="L64" s="79">
        <v>172</v>
      </c>
      <c r="M64" s="79"/>
      <c r="N64" s="74"/>
      <c r="O64" s="81" t="s">
        <v>394</v>
      </c>
      <c r="P64" s="83">
        <v>43652.44162037037</v>
      </c>
      <c r="Q64" s="81" t="s">
        <v>426</v>
      </c>
      <c r="R64" s="85" t="s">
        <v>689</v>
      </c>
      <c r="S64" s="81" t="s">
        <v>747</v>
      </c>
      <c r="T64" s="81" t="s">
        <v>780</v>
      </c>
      <c r="U64" s="81"/>
      <c r="V64" s="85" t="s">
        <v>942</v>
      </c>
      <c r="W64" s="83">
        <v>43652.44162037037</v>
      </c>
      <c r="X64" s="85" t="s">
        <v>1067</v>
      </c>
      <c r="Y64" s="81"/>
      <c r="Z64" s="81"/>
      <c r="AA64" s="87" t="s">
        <v>1475</v>
      </c>
      <c r="AB64" s="81"/>
      <c r="AC64" s="81" t="b">
        <v>0</v>
      </c>
      <c r="AD64" s="81">
        <v>0</v>
      </c>
      <c r="AE64" s="87" t="s">
        <v>1832</v>
      </c>
      <c r="AF64" s="81" t="b">
        <v>1</v>
      </c>
      <c r="AG64" s="81" t="s">
        <v>1865</v>
      </c>
      <c r="AH64" s="81"/>
      <c r="AI64" s="87" t="s">
        <v>1805</v>
      </c>
      <c r="AJ64" s="81" t="b">
        <v>0</v>
      </c>
      <c r="AK64" s="81">
        <v>3</v>
      </c>
      <c r="AL64" s="87" t="s">
        <v>1624</v>
      </c>
      <c r="AM64" s="81" t="s">
        <v>1880</v>
      </c>
      <c r="AN64" s="81" t="b">
        <v>0</v>
      </c>
      <c r="AO64" s="87" t="s">
        <v>1624</v>
      </c>
      <c r="AP64" s="81" t="s">
        <v>176</v>
      </c>
      <c r="AQ64" s="81">
        <v>0</v>
      </c>
      <c r="AR64" s="81">
        <v>0</v>
      </c>
      <c r="AS64" s="81"/>
      <c r="AT64" s="81"/>
      <c r="AU64" s="81"/>
      <c r="AV64" s="81"/>
      <c r="AW64" s="81"/>
      <c r="AX64" s="81"/>
      <c r="AY64" s="81"/>
      <c r="AZ64" s="81"/>
      <c r="BA64">
        <v>1</v>
      </c>
      <c r="BB64" s="80" t="str">
        <f>REPLACE(INDEX(GroupVertices[Group],MATCH(Edges13[[#This Row],[Vertex 1]],GroupVertices[Vertex],0)),1,1,"")</f>
        <v>10</v>
      </c>
      <c r="BC64" s="80" t="str">
        <f>REPLACE(INDEX(GroupVertices[Group],MATCH(Edges13[[#This Row],[Vertex 2]],GroupVertices[Vertex],0)),1,1,"")</f>
        <v>10</v>
      </c>
    </row>
    <row r="65" spans="1:55" ht="15">
      <c r="A65" s="66" t="s">
        <v>270</v>
      </c>
      <c r="B65" s="66" t="s">
        <v>321</v>
      </c>
      <c r="C65" s="67"/>
      <c r="D65" s="68"/>
      <c r="E65" s="69"/>
      <c r="F65" s="70"/>
      <c r="G65" s="67"/>
      <c r="H65" s="71"/>
      <c r="I65" s="72"/>
      <c r="J65" s="72"/>
      <c r="K65" s="34"/>
      <c r="L65" s="79">
        <v>173</v>
      </c>
      <c r="M65" s="79"/>
      <c r="N65" s="74"/>
      <c r="O65" s="81" t="s">
        <v>394</v>
      </c>
      <c r="P65" s="83">
        <v>43652.45650462963</v>
      </c>
      <c r="Q65" s="81" t="s">
        <v>426</v>
      </c>
      <c r="R65" s="85" t="s">
        <v>689</v>
      </c>
      <c r="S65" s="81" t="s">
        <v>747</v>
      </c>
      <c r="T65" s="81" t="s">
        <v>780</v>
      </c>
      <c r="U65" s="81"/>
      <c r="V65" s="85" t="s">
        <v>943</v>
      </c>
      <c r="W65" s="83">
        <v>43652.45650462963</v>
      </c>
      <c r="X65" s="85" t="s">
        <v>1068</v>
      </c>
      <c r="Y65" s="81"/>
      <c r="Z65" s="81"/>
      <c r="AA65" s="87" t="s">
        <v>1476</v>
      </c>
      <c r="AB65" s="81"/>
      <c r="AC65" s="81" t="b">
        <v>0</v>
      </c>
      <c r="AD65" s="81">
        <v>0</v>
      </c>
      <c r="AE65" s="87" t="s">
        <v>1832</v>
      </c>
      <c r="AF65" s="81" t="b">
        <v>1</v>
      </c>
      <c r="AG65" s="81" t="s">
        <v>1865</v>
      </c>
      <c r="AH65" s="81"/>
      <c r="AI65" s="87" t="s">
        <v>1805</v>
      </c>
      <c r="AJ65" s="81" t="b">
        <v>0</v>
      </c>
      <c r="AK65" s="81">
        <v>3</v>
      </c>
      <c r="AL65" s="87" t="s">
        <v>1624</v>
      </c>
      <c r="AM65" s="81" t="s">
        <v>1881</v>
      </c>
      <c r="AN65" s="81" t="b">
        <v>0</v>
      </c>
      <c r="AO65" s="87" t="s">
        <v>1624</v>
      </c>
      <c r="AP65" s="81" t="s">
        <v>176</v>
      </c>
      <c r="AQ65" s="81">
        <v>0</v>
      </c>
      <c r="AR65" s="81">
        <v>0</v>
      </c>
      <c r="AS65" s="81"/>
      <c r="AT65" s="81"/>
      <c r="AU65" s="81"/>
      <c r="AV65" s="81"/>
      <c r="AW65" s="81"/>
      <c r="AX65" s="81"/>
      <c r="AY65" s="81"/>
      <c r="AZ65" s="81"/>
      <c r="BA65">
        <v>1</v>
      </c>
      <c r="BB65" s="80" t="str">
        <f>REPLACE(INDEX(GroupVertices[Group],MATCH(Edges13[[#This Row],[Vertex 1]],GroupVertices[Vertex],0)),1,1,"")</f>
        <v>10</v>
      </c>
      <c r="BC65" s="80" t="str">
        <f>REPLACE(INDEX(GroupVertices[Group],MATCH(Edges13[[#This Row],[Vertex 2]],GroupVertices[Vertex],0)),1,1,"")</f>
        <v>10</v>
      </c>
    </row>
    <row r="66" spans="1:55" ht="15">
      <c r="A66" s="66" t="s">
        <v>271</v>
      </c>
      <c r="B66" s="66" t="s">
        <v>358</v>
      </c>
      <c r="C66" s="67"/>
      <c r="D66" s="68"/>
      <c r="E66" s="69"/>
      <c r="F66" s="70"/>
      <c r="G66" s="67"/>
      <c r="H66" s="71"/>
      <c r="I66" s="72"/>
      <c r="J66" s="72"/>
      <c r="K66" s="34"/>
      <c r="L66" s="79">
        <v>174</v>
      </c>
      <c r="M66" s="79"/>
      <c r="N66" s="74"/>
      <c r="O66" s="81" t="s">
        <v>394</v>
      </c>
      <c r="P66" s="83">
        <v>43652.46287037037</v>
      </c>
      <c r="Q66" s="81" t="s">
        <v>421</v>
      </c>
      <c r="R66" s="81"/>
      <c r="S66" s="81"/>
      <c r="T66" s="81"/>
      <c r="U66" s="81"/>
      <c r="V66" s="85" t="s">
        <v>944</v>
      </c>
      <c r="W66" s="83">
        <v>43652.46287037037</v>
      </c>
      <c r="X66" s="85" t="s">
        <v>1069</v>
      </c>
      <c r="Y66" s="81"/>
      <c r="Z66" s="81"/>
      <c r="AA66" s="87" t="s">
        <v>1477</v>
      </c>
      <c r="AB66" s="81"/>
      <c r="AC66" s="81" t="b">
        <v>0</v>
      </c>
      <c r="AD66" s="81">
        <v>0</v>
      </c>
      <c r="AE66" s="87" t="s">
        <v>1832</v>
      </c>
      <c r="AF66" s="81" t="b">
        <v>0</v>
      </c>
      <c r="AG66" s="81" t="s">
        <v>1864</v>
      </c>
      <c r="AH66" s="81"/>
      <c r="AI66" s="87" t="s">
        <v>1832</v>
      </c>
      <c r="AJ66" s="81" t="b">
        <v>0</v>
      </c>
      <c r="AK66" s="81">
        <v>4</v>
      </c>
      <c r="AL66" s="87" t="s">
        <v>1745</v>
      </c>
      <c r="AM66" s="81" t="s">
        <v>1882</v>
      </c>
      <c r="AN66" s="81" t="b">
        <v>0</v>
      </c>
      <c r="AO66" s="87" t="s">
        <v>1745</v>
      </c>
      <c r="AP66" s="81" t="s">
        <v>176</v>
      </c>
      <c r="AQ66" s="81">
        <v>0</v>
      </c>
      <c r="AR66" s="81">
        <v>0</v>
      </c>
      <c r="AS66" s="81"/>
      <c r="AT66" s="81"/>
      <c r="AU66" s="81"/>
      <c r="AV66" s="81"/>
      <c r="AW66" s="81"/>
      <c r="AX66" s="81"/>
      <c r="AY66" s="81"/>
      <c r="AZ66" s="81"/>
      <c r="BA66">
        <v>1</v>
      </c>
      <c r="BB66" s="80" t="str">
        <f>REPLACE(INDEX(GroupVertices[Group],MATCH(Edges13[[#This Row],[Vertex 1]],GroupVertices[Vertex],0)),1,1,"")</f>
        <v>1</v>
      </c>
      <c r="BC66" s="80" t="str">
        <f>REPLACE(INDEX(GroupVertices[Group],MATCH(Edges13[[#This Row],[Vertex 2]],GroupVertices[Vertex],0)),1,1,"")</f>
        <v>1</v>
      </c>
    </row>
    <row r="67" spans="1:55" ht="15">
      <c r="A67" s="66" t="s">
        <v>272</v>
      </c>
      <c r="B67" s="66" t="s">
        <v>272</v>
      </c>
      <c r="C67" s="67"/>
      <c r="D67" s="68"/>
      <c r="E67" s="69"/>
      <c r="F67" s="70"/>
      <c r="G67" s="67"/>
      <c r="H67" s="71"/>
      <c r="I67" s="72"/>
      <c r="J67" s="72"/>
      <c r="K67" s="34"/>
      <c r="L67" s="79">
        <v>176</v>
      </c>
      <c r="M67" s="79"/>
      <c r="N67" s="74"/>
      <c r="O67" s="81" t="s">
        <v>176</v>
      </c>
      <c r="P67" s="83">
        <v>43652.617164351854</v>
      </c>
      <c r="Q67" s="81" t="s">
        <v>427</v>
      </c>
      <c r="R67" s="85" t="s">
        <v>690</v>
      </c>
      <c r="S67" s="81" t="s">
        <v>752</v>
      </c>
      <c r="T67" s="81"/>
      <c r="U67" s="81"/>
      <c r="V67" s="85" t="s">
        <v>945</v>
      </c>
      <c r="W67" s="83">
        <v>43652.617164351854</v>
      </c>
      <c r="X67" s="85" t="s">
        <v>1070</v>
      </c>
      <c r="Y67" s="81"/>
      <c r="Z67" s="81"/>
      <c r="AA67" s="87" t="s">
        <v>1478</v>
      </c>
      <c r="AB67" s="81"/>
      <c r="AC67" s="81" t="b">
        <v>0</v>
      </c>
      <c r="AD67" s="81">
        <v>0</v>
      </c>
      <c r="AE67" s="87" t="s">
        <v>1832</v>
      </c>
      <c r="AF67" s="81" t="b">
        <v>0</v>
      </c>
      <c r="AG67" s="81" t="s">
        <v>1864</v>
      </c>
      <c r="AH67" s="81"/>
      <c r="AI67" s="87" t="s">
        <v>1832</v>
      </c>
      <c r="AJ67" s="81" t="b">
        <v>0</v>
      </c>
      <c r="AK67" s="81">
        <v>0</v>
      </c>
      <c r="AL67" s="87" t="s">
        <v>1832</v>
      </c>
      <c r="AM67" s="81" t="s">
        <v>1890</v>
      </c>
      <c r="AN67" s="81" t="b">
        <v>0</v>
      </c>
      <c r="AO67" s="87" t="s">
        <v>1478</v>
      </c>
      <c r="AP67" s="81" t="s">
        <v>176</v>
      </c>
      <c r="AQ67" s="81">
        <v>0</v>
      </c>
      <c r="AR67" s="81">
        <v>0</v>
      </c>
      <c r="AS67" s="81"/>
      <c r="AT67" s="81"/>
      <c r="AU67" s="81"/>
      <c r="AV67" s="81"/>
      <c r="AW67" s="81"/>
      <c r="AX67" s="81"/>
      <c r="AY67" s="81"/>
      <c r="AZ67" s="81"/>
      <c r="BA67">
        <v>4</v>
      </c>
      <c r="BB67" s="80" t="str">
        <f>REPLACE(INDEX(GroupVertices[Group],MATCH(Edges13[[#This Row],[Vertex 1]],GroupVertices[Vertex],0)),1,1,"")</f>
        <v>13</v>
      </c>
      <c r="BC67" s="80" t="str">
        <f>REPLACE(INDEX(GroupVertices[Group],MATCH(Edges13[[#This Row],[Vertex 2]],GroupVertices[Vertex],0)),1,1,"")</f>
        <v>13</v>
      </c>
    </row>
    <row r="68" spans="1:55" ht="15">
      <c r="A68" s="66" t="s">
        <v>272</v>
      </c>
      <c r="B68" s="66" t="s">
        <v>272</v>
      </c>
      <c r="C68" s="67"/>
      <c r="D68" s="68"/>
      <c r="E68" s="69"/>
      <c r="F68" s="70"/>
      <c r="G68" s="67"/>
      <c r="H68" s="71"/>
      <c r="I68" s="72"/>
      <c r="J68" s="72"/>
      <c r="K68" s="34"/>
      <c r="L68" s="79">
        <v>177</v>
      </c>
      <c r="M68" s="79"/>
      <c r="N68" s="74"/>
      <c r="O68" s="81" t="s">
        <v>176</v>
      </c>
      <c r="P68" s="83">
        <v>43652.62137731481</v>
      </c>
      <c r="Q68" s="81" t="s">
        <v>428</v>
      </c>
      <c r="R68" s="85" t="s">
        <v>690</v>
      </c>
      <c r="S68" s="81" t="s">
        <v>752</v>
      </c>
      <c r="T68" s="81"/>
      <c r="U68" s="81"/>
      <c r="V68" s="85" t="s">
        <v>945</v>
      </c>
      <c r="W68" s="83">
        <v>43652.62137731481</v>
      </c>
      <c r="X68" s="85" t="s">
        <v>1071</v>
      </c>
      <c r="Y68" s="81"/>
      <c r="Z68" s="81"/>
      <c r="AA68" s="87" t="s">
        <v>1479</v>
      </c>
      <c r="AB68" s="81"/>
      <c r="AC68" s="81" t="b">
        <v>0</v>
      </c>
      <c r="AD68" s="81">
        <v>0</v>
      </c>
      <c r="AE68" s="87" t="s">
        <v>1832</v>
      </c>
      <c r="AF68" s="81" t="b">
        <v>0</v>
      </c>
      <c r="AG68" s="81" t="s">
        <v>1864</v>
      </c>
      <c r="AH68" s="81"/>
      <c r="AI68" s="87" t="s">
        <v>1832</v>
      </c>
      <c r="AJ68" s="81" t="b">
        <v>0</v>
      </c>
      <c r="AK68" s="81">
        <v>0</v>
      </c>
      <c r="AL68" s="87" t="s">
        <v>1832</v>
      </c>
      <c r="AM68" s="81" t="s">
        <v>1890</v>
      </c>
      <c r="AN68" s="81" t="b">
        <v>0</v>
      </c>
      <c r="AO68" s="87" t="s">
        <v>1479</v>
      </c>
      <c r="AP68" s="81" t="s">
        <v>176</v>
      </c>
      <c r="AQ68" s="81">
        <v>0</v>
      </c>
      <c r="AR68" s="81">
        <v>0</v>
      </c>
      <c r="AS68" s="81"/>
      <c r="AT68" s="81"/>
      <c r="AU68" s="81"/>
      <c r="AV68" s="81"/>
      <c r="AW68" s="81"/>
      <c r="AX68" s="81"/>
      <c r="AY68" s="81"/>
      <c r="AZ68" s="81"/>
      <c r="BA68">
        <v>4</v>
      </c>
      <c r="BB68" s="80" t="str">
        <f>REPLACE(INDEX(GroupVertices[Group],MATCH(Edges13[[#This Row],[Vertex 1]],GroupVertices[Vertex],0)),1,1,"")</f>
        <v>13</v>
      </c>
      <c r="BC68" s="80" t="str">
        <f>REPLACE(INDEX(GroupVertices[Group],MATCH(Edges13[[#This Row],[Vertex 2]],GroupVertices[Vertex],0)),1,1,"")</f>
        <v>13</v>
      </c>
    </row>
    <row r="69" spans="1:55" ht="15">
      <c r="A69" s="66" t="s">
        <v>272</v>
      </c>
      <c r="B69" s="66" t="s">
        <v>272</v>
      </c>
      <c r="C69" s="67"/>
      <c r="D69" s="68"/>
      <c r="E69" s="69"/>
      <c r="F69" s="70"/>
      <c r="G69" s="67"/>
      <c r="H69" s="71"/>
      <c r="I69" s="72"/>
      <c r="J69" s="72"/>
      <c r="K69" s="34"/>
      <c r="L69" s="79">
        <v>178</v>
      </c>
      <c r="M69" s="79"/>
      <c r="N69" s="74"/>
      <c r="O69" s="81" t="s">
        <v>176</v>
      </c>
      <c r="P69" s="83">
        <v>43652.63836805556</v>
      </c>
      <c r="Q69" s="81" t="s">
        <v>429</v>
      </c>
      <c r="R69" s="85" t="s">
        <v>690</v>
      </c>
      <c r="S69" s="81" t="s">
        <v>752</v>
      </c>
      <c r="T69" s="81"/>
      <c r="U69" s="81"/>
      <c r="V69" s="85" t="s">
        <v>945</v>
      </c>
      <c r="W69" s="83">
        <v>43652.63836805556</v>
      </c>
      <c r="X69" s="85" t="s">
        <v>1072</v>
      </c>
      <c r="Y69" s="81"/>
      <c r="Z69" s="81"/>
      <c r="AA69" s="87" t="s">
        <v>1480</v>
      </c>
      <c r="AB69" s="81"/>
      <c r="AC69" s="81" t="b">
        <v>0</v>
      </c>
      <c r="AD69" s="81">
        <v>0</v>
      </c>
      <c r="AE69" s="87" t="s">
        <v>1832</v>
      </c>
      <c r="AF69" s="81" t="b">
        <v>0</v>
      </c>
      <c r="AG69" s="81" t="s">
        <v>1864</v>
      </c>
      <c r="AH69" s="81"/>
      <c r="AI69" s="87" t="s">
        <v>1832</v>
      </c>
      <c r="AJ69" s="81" t="b">
        <v>0</v>
      </c>
      <c r="AK69" s="81">
        <v>0</v>
      </c>
      <c r="AL69" s="87" t="s">
        <v>1832</v>
      </c>
      <c r="AM69" s="81" t="s">
        <v>1890</v>
      </c>
      <c r="AN69" s="81" t="b">
        <v>0</v>
      </c>
      <c r="AO69" s="87" t="s">
        <v>1480</v>
      </c>
      <c r="AP69" s="81" t="s">
        <v>176</v>
      </c>
      <c r="AQ69" s="81">
        <v>0</v>
      </c>
      <c r="AR69" s="81">
        <v>0</v>
      </c>
      <c r="AS69" s="81"/>
      <c r="AT69" s="81"/>
      <c r="AU69" s="81"/>
      <c r="AV69" s="81"/>
      <c r="AW69" s="81"/>
      <c r="AX69" s="81"/>
      <c r="AY69" s="81"/>
      <c r="AZ69" s="81"/>
      <c r="BA69">
        <v>4</v>
      </c>
      <c r="BB69" s="80" t="str">
        <f>REPLACE(INDEX(GroupVertices[Group],MATCH(Edges13[[#This Row],[Vertex 1]],GroupVertices[Vertex],0)),1,1,"")</f>
        <v>13</v>
      </c>
      <c r="BC69" s="80" t="str">
        <f>REPLACE(INDEX(GroupVertices[Group],MATCH(Edges13[[#This Row],[Vertex 2]],GroupVertices[Vertex],0)),1,1,"")</f>
        <v>13</v>
      </c>
    </row>
    <row r="70" spans="1:55" ht="15">
      <c r="A70" s="66" t="s">
        <v>272</v>
      </c>
      <c r="B70" s="66" t="s">
        <v>272</v>
      </c>
      <c r="C70" s="67"/>
      <c r="D70" s="68"/>
      <c r="E70" s="69"/>
      <c r="F70" s="70"/>
      <c r="G70" s="67"/>
      <c r="H70" s="71"/>
      <c r="I70" s="72"/>
      <c r="J70" s="72"/>
      <c r="K70" s="34"/>
      <c r="L70" s="79">
        <v>179</v>
      </c>
      <c r="M70" s="79"/>
      <c r="N70" s="74"/>
      <c r="O70" s="81" t="s">
        <v>176</v>
      </c>
      <c r="P70" s="83">
        <v>43652.655856481484</v>
      </c>
      <c r="Q70" s="81" t="s">
        <v>430</v>
      </c>
      <c r="R70" s="85" t="s">
        <v>690</v>
      </c>
      <c r="S70" s="81" t="s">
        <v>752</v>
      </c>
      <c r="T70" s="81"/>
      <c r="U70" s="81"/>
      <c r="V70" s="85" t="s">
        <v>945</v>
      </c>
      <c r="W70" s="83">
        <v>43652.655856481484</v>
      </c>
      <c r="X70" s="85" t="s">
        <v>1073</v>
      </c>
      <c r="Y70" s="81"/>
      <c r="Z70" s="81"/>
      <c r="AA70" s="87" t="s">
        <v>1481</v>
      </c>
      <c r="AB70" s="81"/>
      <c r="AC70" s="81" t="b">
        <v>0</v>
      </c>
      <c r="AD70" s="81">
        <v>0</v>
      </c>
      <c r="AE70" s="87" t="s">
        <v>1832</v>
      </c>
      <c r="AF70" s="81" t="b">
        <v>0</v>
      </c>
      <c r="AG70" s="81" t="s">
        <v>1864</v>
      </c>
      <c r="AH70" s="81"/>
      <c r="AI70" s="87" t="s">
        <v>1832</v>
      </c>
      <c r="AJ70" s="81" t="b">
        <v>0</v>
      </c>
      <c r="AK70" s="81">
        <v>0</v>
      </c>
      <c r="AL70" s="87" t="s">
        <v>1832</v>
      </c>
      <c r="AM70" s="81" t="s">
        <v>1890</v>
      </c>
      <c r="AN70" s="81" t="b">
        <v>0</v>
      </c>
      <c r="AO70" s="87" t="s">
        <v>1481</v>
      </c>
      <c r="AP70" s="81" t="s">
        <v>176</v>
      </c>
      <c r="AQ70" s="81">
        <v>0</v>
      </c>
      <c r="AR70" s="81">
        <v>0</v>
      </c>
      <c r="AS70" s="81"/>
      <c r="AT70" s="81"/>
      <c r="AU70" s="81"/>
      <c r="AV70" s="81"/>
      <c r="AW70" s="81"/>
      <c r="AX70" s="81"/>
      <c r="AY70" s="81"/>
      <c r="AZ70" s="81"/>
      <c r="BA70">
        <v>4</v>
      </c>
      <c r="BB70" s="80" t="str">
        <f>REPLACE(INDEX(GroupVertices[Group],MATCH(Edges13[[#This Row],[Vertex 1]],GroupVertices[Vertex],0)),1,1,"")</f>
        <v>13</v>
      </c>
      <c r="BC70" s="80" t="str">
        <f>REPLACE(INDEX(GroupVertices[Group],MATCH(Edges13[[#This Row],[Vertex 2]],GroupVertices[Vertex],0)),1,1,"")</f>
        <v>13</v>
      </c>
    </row>
    <row r="71" spans="1:55" ht="15">
      <c r="A71" s="66" t="s">
        <v>273</v>
      </c>
      <c r="B71" s="66" t="s">
        <v>358</v>
      </c>
      <c r="C71" s="67"/>
      <c r="D71" s="68"/>
      <c r="E71" s="69"/>
      <c r="F71" s="70"/>
      <c r="G71" s="67"/>
      <c r="H71" s="71"/>
      <c r="I71" s="72"/>
      <c r="J71" s="72"/>
      <c r="K71" s="34"/>
      <c r="L71" s="79">
        <v>180</v>
      </c>
      <c r="M71" s="79"/>
      <c r="N71" s="74"/>
      <c r="O71" s="81" t="s">
        <v>394</v>
      </c>
      <c r="P71" s="83">
        <v>43652.809652777774</v>
      </c>
      <c r="Q71" s="81" t="s">
        <v>421</v>
      </c>
      <c r="R71" s="81"/>
      <c r="S71" s="81"/>
      <c r="T71" s="81"/>
      <c r="U71" s="81"/>
      <c r="V71" s="85" t="s">
        <v>946</v>
      </c>
      <c r="W71" s="83">
        <v>43652.809652777774</v>
      </c>
      <c r="X71" s="85" t="s">
        <v>1074</v>
      </c>
      <c r="Y71" s="81"/>
      <c r="Z71" s="81"/>
      <c r="AA71" s="87" t="s">
        <v>1482</v>
      </c>
      <c r="AB71" s="81"/>
      <c r="AC71" s="81" t="b">
        <v>0</v>
      </c>
      <c r="AD71" s="81">
        <v>0</v>
      </c>
      <c r="AE71" s="87" t="s">
        <v>1832</v>
      </c>
      <c r="AF71" s="81" t="b">
        <v>0</v>
      </c>
      <c r="AG71" s="81" t="s">
        <v>1864</v>
      </c>
      <c r="AH71" s="81"/>
      <c r="AI71" s="87" t="s">
        <v>1832</v>
      </c>
      <c r="AJ71" s="81" t="b">
        <v>0</v>
      </c>
      <c r="AK71" s="81">
        <v>4</v>
      </c>
      <c r="AL71" s="87" t="s">
        <v>1746</v>
      </c>
      <c r="AM71" s="81" t="s">
        <v>1881</v>
      </c>
      <c r="AN71" s="81" t="b">
        <v>0</v>
      </c>
      <c r="AO71" s="87" t="s">
        <v>1746</v>
      </c>
      <c r="AP71" s="81" t="s">
        <v>176</v>
      </c>
      <c r="AQ71" s="81">
        <v>0</v>
      </c>
      <c r="AR71" s="81">
        <v>0</v>
      </c>
      <c r="AS71" s="81"/>
      <c r="AT71" s="81"/>
      <c r="AU71" s="81"/>
      <c r="AV71" s="81"/>
      <c r="AW71" s="81"/>
      <c r="AX71" s="81"/>
      <c r="AY71" s="81"/>
      <c r="AZ71" s="81"/>
      <c r="BA71">
        <v>1</v>
      </c>
      <c r="BB71" s="80" t="str">
        <f>REPLACE(INDEX(GroupVertices[Group],MATCH(Edges13[[#This Row],[Vertex 1]],GroupVertices[Vertex],0)),1,1,"")</f>
        <v>1</v>
      </c>
      <c r="BC71" s="80" t="str">
        <f>REPLACE(INDEX(GroupVertices[Group],MATCH(Edges13[[#This Row],[Vertex 2]],GroupVertices[Vertex],0)),1,1,"")</f>
        <v>1</v>
      </c>
    </row>
    <row r="72" spans="1:55" ht="15">
      <c r="A72" s="66" t="s">
        <v>274</v>
      </c>
      <c r="B72" s="66" t="s">
        <v>321</v>
      </c>
      <c r="C72" s="67"/>
      <c r="D72" s="68"/>
      <c r="E72" s="69"/>
      <c r="F72" s="70"/>
      <c r="G72" s="67"/>
      <c r="H72" s="71"/>
      <c r="I72" s="72"/>
      <c r="J72" s="72"/>
      <c r="K72" s="34"/>
      <c r="L72" s="79">
        <v>182</v>
      </c>
      <c r="M72" s="79"/>
      <c r="N72" s="74"/>
      <c r="O72" s="81" t="s">
        <v>394</v>
      </c>
      <c r="P72" s="83">
        <v>43652.952256944445</v>
      </c>
      <c r="Q72" s="81" t="s">
        <v>426</v>
      </c>
      <c r="R72" s="85" t="s">
        <v>689</v>
      </c>
      <c r="S72" s="81" t="s">
        <v>747</v>
      </c>
      <c r="T72" s="81" t="s">
        <v>780</v>
      </c>
      <c r="U72" s="81"/>
      <c r="V72" s="85" t="s">
        <v>947</v>
      </c>
      <c r="W72" s="83">
        <v>43652.952256944445</v>
      </c>
      <c r="X72" s="85" t="s">
        <v>1075</v>
      </c>
      <c r="Y72" s="81"/>
      <c r="Z72" s="81"/>
      <c r="AA72" s="87" t="s">
        <v>1483</v>
      </c>
      <c r="AB72" s="81"/>
      <c r="AC72" s="81" t="b">
        <v>0</v>
      </c>
      <c r="AD72" s="81">
        <v>0</v>
      </c>
      <c r="AE72" s="87" t="s">
        <v>1832</v>
      </c>
      <c r="AF72" s="81" t="b">
        <v>1</v>
      </c>
      <c r="AG72" s="81" t="s">
        <v>1865</v>
      </c>
      <c r="AH72" s="81"/>
      <c r="AI72" s="87" t="s">
        <v>1805</v>
      </c>
      <c r="AJ72" s="81" t="b">
        <v>0</v>
      </c>
      <c r="AK72" s="81">
        <v>3</v>
      </c>
      <c r="AL72" s="87" t="s">
        <v>1624</v>
      </c>
      <c r="AM72" s="81" t="s">
        <v>1880</v>
      </c>
      <c r="AN72" s="81" t="b">
        <v>0</v>
      </c>
      <c r="AO72" s="87" t="s">
        <v>1624</v>
      </c>
      <c r="AP72" s="81" t="s">
        <v>176</v>
      </c>
      <c r="AQ72" s="81">
        <v>0</v>
      </c>
      <c r="AR72" s="81">
        <v>0</v>
      </c>
      <c r="AS72" s="81"/>
      <c r="AT72" s="81"/>
      <c r="AU72" s="81"/>
      <c r="AV72" s="81"/>
      <c r="AW72" s="81"/>
      <c r="AX72" s="81"/>
      <c r="AY72" s="81"/>
      <c r="AZ72" s="81"/>
      <c r="BA72">
        <v>1</v>
      </c>
      <c r="BB72" s="80" t="str">
        <f>REPLACE(INDEX(GroupVertices[Group],MATCH(Edges13[[#This Row],[Vertex 1]],GroupVertices[Vertex],0)),1,1,"")</f>
        <v>10</v>
      </c>
      <c r="BC72" s="80" t="str">
        <f>REPLACE(INDEX(GroupVertices[Group],MATCH(Edges13[[#This Row],[Vertex 2]],GroupVertices[Vertex],0)),1,1,"")</f>
        <v>10</v>
      </c>
    </row>
    <row r="73" spans="1:55" ht="15">
      <c r="A73" s="66" t="s">
        <v>275</v>
      </c>
      <c r="B73" s="66" t="s">
        <v>337</v>
      </c>
      <c r="C73" s="67"/>
      <c r="D73" s="68"/>
      <c r="E73" s="69"/>
      <c r="F73" s="70"/>
      <c r="G73" s="67"/>
      <c r="H73" s="71"/>
      <c r="I73" s="72"/>
      <c r="J73" s="72"/>
      <c r="K73" s="34"/>
      <c r="L73" s="79">
        <v>183</v>
      </c>
      <c r="M73" s="79"/>
      <c r="N73" s="74"/>
      <c r="O73" s="81" t="s">
        <v>394</v>
      </c>
      <c r="P73" s="83">
        <v>43653.02265046296</v>
      </c>
      <c r="Q73" s="81" t="s">
        <v>423</v>
      </c>
      <c r="R73" s="81"/>
      <c r="S73" s="81"/>
      <c r="T73" s="81"/>
      <c r="U73" s="81"/>
      <c r="V73" s="85" t="s">
        <v>948</v>
      </c>
      <c r="W73" s="83">
        <v>43653.02265046296</v>
      </c>
      <c r="X73" s="85" t="s">
        <v>1076</v>
      </c>
      <c r="Y73" s="81"/>
      <c r="Z73" s="81"/>
      <c r="AA73" s="87" t="s">
        <v>1484</v>
      </c>
      <c r="AB73" s="81"/>
      <c r="AC73" s="81" t="b">
        <v>0</v>
      </c>
      <c r="AD73" s="81">
        <v>0</v>
      </c>
      <c r="AE73" s="87" t="s">
        <v>1832</v>
      </c>
      <c r="AF73" s="81" t="b">
        <v>0</v>
      </c>
      <c r="AG73" s="81" t="s">
        <v>1864</v>
      </c>
      <c r="AH73" s="81"/>
      <c r="AI73" s="87" t="s">
        <v>1832</v>
      </c>
      <c r="AJ73" s="81" t="b">
        <v>0</v>
      </c>
      <c r="AK73" s="81">
        <v>14</v>
      </c>
      <c r="AL73" s="87" t="s">
        <v>1612</v>
      </c>
      <c r="AM73" s="81" t="s">
        <v>1879</v>
      </c>
      <c r="AN73" s="81" t="b">
        <v>0</v>
      </c>
      <c r="AO73" s="87" t="s">
        <v>1612</v>
      </c>
      <c r="AP73" s="81" t="s">
        <v>176</v>
      </c>
      <c r="AQ73" s="81">
        <v>0</v>
      </c>
      <c r="AR73" s="81">
        <v>0</v>
      </c>
      <c r="AS73" s="81"/>
      <c r="AT73" s="81"/>
      <c r="AU73" s="81"/>
      <c r="AV73" s="81"/>
      <c r="AW73" s="81"/>
      <c r="AX73" s="81"/>
      <c r="AY73" s="81"/>
      <c r="AZ73" s="81"/>
      <c r="BA73">
        <v>1</v>
      </c>
      <c r="BB73" s="80" t="str">
        <f>REPLACE(INDEX(GroupVertices[Group],MATCH(Edges13[[#This Row],[Vertex 1]],GroupVertices[Vertex],0)),1,1,"")</f>
        <v>2</v>
      </c>
      <c r="BC73" s="80" t="str">
        <f>REPLACE(INDEX(GroupVertices[Group],MATCH(Edges13[[#This Row],[Vertex 2]],GroupVertices[Vertex],0)),1,1,"")</f>
        <v>2</v>
      </c>
    </row>
    <row r="74" spans="1:55" ht="15">
      <c r="A74" s="66" t="s">
        <v>276</v>
      </c>
      <c r="B74" s="66" t="s">
        <v>323</v>
      </c>
      <c r="C74" s="67"/>
      <c r="D74" s="68"/>
      <c r="E74" s="69"/>
      <c r="F74" s="70"/>
      <c r="G74" s="67"/>
      <c r="H74" s="71"/>
      <c r="I74" s="72"/>
      <c r="J74" s="72"/>
      <c r="K74" s="34"/>
      <c r="L74" s="79">
        <v>186</v>
      </c>
      <c r="M74" s="79"/>
      <c r="N74" s="74"/>
      <c r="O74" s="81" t="s">
        <v>394</v>
      </c>
      <c r="P74" s="83">
        <v>43653.22976851852</v>
      </c>
      <c r="Q74" s="81" t="s">
        <v>431</v>
      </c>
      <c r="R74" s="85" t="s">
        <v>689</v>
      </c>
      <c r="S74" s="81" t="s">
        <v>747</v>
      </c>
      <c r="T74" s="81"/>
      <c r="U74" s="81"/>
      <c r="V74" s="85" t="s">
        <v>949</v>
      </c>
      <c r="W74" s="83">
        <v>43653.22976851852</v>
      </c>
      <c r="X74" s="85" t="s">
        <v>1077</v>
      </c>
      <c r="Y74" s="81"/>
      <c r="Z74" s="81"/>
      <c r="AA74" s="87" t="s">
        <v>1485</v>
      </c>
      <c r="AB74" s="81"/>
      <c r="AC74" s="81" t="b">
        <v>0</v>
      </c>
      <c r="AD74" s="81">
        <v>0</v>
      </c>
      <c r="AE74" s="87" t="s">
        <v>1832</v>
      </c>
      <c r="AF74" s="81" t="b">
        <v>1</v>
      </c>
      <c r="AG74" s="81" t="s">
        <v>1864</v>
      </c>
      <c r="AH74" s="81"/>
      <c r="AI74" s="87" t="s">
        <v>1805</v>
      </c>
      <c r="AJ74" s="81" t="b">
        <v>0</v>
      </c>
      <c r="AK74" s="81">
        <v>2</v>
      </c>
      <c r="AL74" s="87" t="s">
        <v>1630</v>
      </c>
      <c r="AM74" s="81" t="s">
        <v>1880</v>
      </c>
      <c r="AN74" s="81" t="b">
        <v>0</v>
      </c>
      <c r="AO74" s="87" t="s">
        <v>1630</v>
      </c>
      <c r="AP74" s="81" t="s">
        <v>176</v>
      </c>
      <c r="AQ74" s="81">
        <v>0</v>
      </c>
      <c r="AR74" s="81">
        <v>0</v>
      </c>
      <c r="AS74" s="81"/>
      <c r="AT74" s="81"/>
      <c r="AU74" s="81"/>
      <c r="AV74" s="81"/>
      <c r="AW74" s="81"/>
      <c r="AX74" s="81"/>
      <c r="AY74" s="81"/>
      <c r="AZ74" s="81"/>
      <c r="BA74">
        <v>1</v>
      </c>
      <c r="BB74" s="80" t="str">
        <f>REPLACE(INDEX(GroupVertices[Group],MATCH(Edges13[[#This Row],[Vertex 1]],GroupVertices[Vertex],0)),1,1,"")</f>
        <v>1</v>
      </c>
      <c r="BC74" s="80" t="str">
        <f>REPLACE(INDEX(GroupVertices[Group],MATCH(Edges13[[#This Row],[Vertex 2]],GroupVertices[Vertex],0)),1,1,"")</f>
        <v>1</v>
      </c>
    </row>
    <row r="75" spans="1:55" ht="15">
      <c r="A75" s="66" t="s">
        <v>277</v>
      </c>
      <c r="B75" s="66" t="s">
        <v>279</v>
      </c>
      <c r="C75" s="67"/>
      <c r="D75" s="68"/>
      <c r="E75" s="69"/>
      <c r="F75" s="70"/>
      <c r="G75" s="67"/>
      <c r="H75" s="71"/>
      <c r="I75" s="72"/>
      <c r="J75" s="72"/>
      <c r="K75" s="34"/>
      <c r="L75" s="79">
        <v>187</v>
      </c>
      <c r="M75" s="79"/>
      <c r="N75" s="74"/>
      <c r="O75" s="81" t="s">
        <v>394</v>
      </c>
      <c r="P75" s="83">
        <v>43646.49657407407</v>
      </c>
      <c r="Q75" s="81" t="s">
        <v>401</v>
      </c>
      <c r="R75" s="85" t="s">
        <v>682</v>
      </c>
      <c r="S75" s="81" t="s">
        <v>749</v>
      </c>
      <c r="T75" s="81" t="s">
        <v>348</v>
      </c>
      <c r="U75" s="81"/>
      <c r="V75" s="85" t="s">
        <v>950</v>
      </c>
      <c r="W75" s="83">
        <v>43646.49657407407</v>
      </c>
      <c r="X75" s="85" t="s">
        <v>1078</v>
      </c>
      <c r="Y75" s="81"/>
      <c r="Z75" s="81"/>
      <c r="AA75" s="87" t="s">
        <v>1486</v>
      </c>
      <c r="AB75" s="81"/>
      <c r="AC75" s="81" t="b">
        <v>0</v>
      </c>
      <c r="AD75" s="81">
        <v>0</v>
      </c>
      <c r="AE75" s="87" t="s">
        <v>1832</v>
      </c>
      <c r="AF75" s="81" t="b">
        <v>0</v>
      </c>
      <c r="AG75" s="81" t="s">
        <v>1864</v>
      </c>
      <c r="AH75" s="81"/>
      <c r="AI75" s="87" t="s">
        <v>1832</v>
      </c>
      <c r="AJ75" s="81" t="b">
        <v>0</v>
      </c>
      <c r="AK75" s="81">
        <v>4</v>
      </c>
      <c r="AL75" s="87" t="s">
        <v>1494</v>
      </c>
      <c r="AM75" s="81" t="s">
        <v>1891</v>
      </c>
      <c r="AN75" s="81" t="b">
        <v>0</v>
      </c>
      <c r="AO75" s="87" t="s">
        <v>1494</v>
      </c>
      <c r="AP75" s="81" t="s">
        <v>176</v>
      </c>
      <c r="AQ75" s="81">
        <v>0</v>
      </c>
      <c r="AR75" s="81">
        <v>0</v>
      </c>
      <c r="AS75" s="81"/>
      <c r="AT75" s="81"/>
      <c r="AU75" s="81"/>
      <c r="AV75" s="81"/>
      <c r="AW75" s="81"/>
      <c r="AX75" s="81"/>
      <c r="AY75" s="81"/>
      <c r="AZ75" s="81"/>
      <c r="BA75">
        <v>1</v>
      </c>
      <c r="BB75" s="80" t="str">
        <f>REPLACE(INDEX(GroupVertices[Group],MATCH(Edges13[[#This Row],[Vertex 1]],GroupVertices[Vertex],0)),1,1,"")</f>
        <v>3</v>
      </c>
      <c r="BC75" s="80" t="str">
        <f>REPLACE(INDEX(GroupVertices[Group],MATCH(Edges13[[#This Row],[Vertex 2]],GroupVertices[Vertex],0)),1,1,"")</f>
        <v>3</v>
      </c>
    </row>
    <row r="76" spans="1:55" ht="15">
      <c r="A76" s="66" t="s">
        <v>278</v>
      </c>
      <c r="B76" s="66" t="s">
        <v>277</v>
      </c>
      <c r="C76" s="67"/>
      <c r="D76" s="68"/>
      <c r="E76" s="69"/>
      <c r="F76" s="70"/>
      <c r="G76" s="67"/>
      <c r="H76" s="71"/>
      <c r="I76" s="72"/>
      <c r="J76" s="72"/>
      <c r="K76" s="34"/>
      <c r="L76" s="79">
        <v>192</v>
      </c>
      <c r="M76" s="79"/>
      <c r="N76" s="74"/>
      <c r="O76" s="81" t="s">
        <v>394</v>
      </c>
      <c r="P76" s="83">
        <v>43646.49700231481</v>
      </c>
      <c r="Q76" s="81" t="s">
        <v>432</v>
      </c>
      <c r="R76" s="85" t="s">
        <v>682</v>
      </c>
      <c r="S76" s="81" t="s">
        <v>749</v>
      </c>
      <c r="T76" s="81" t="s">
        <v>781</v>
      </c>
      <c r="U76" s="85" t="s">
        <v>840</v>
      </c>
      <c r="V76" s="85" t="s">
        <v>840</v>
      </c>
      <c r="W76" s="83">
        <v>43646.49700231481</v>
      </c>
      <c r="X76" s="85" t="s">
        <v>1079</v>
      </c>
      <c r="Y76" s="81"/>
      <c r="Z76" s="81"/>
      <c r="AA76" s="87" t="s">
        <v>1487</v>
      </c>
      <c r="AB76" s="81"/>
      <c r="AC76" s="81" t="b">
        <v>0</v>
      </c>
      <c r="AD76" s="81">
        <v>7</v>
      </c>
      <c r="AE76" s="87" t="s">
        <v>1832</v>
      </c>
      <c r="AF76" s="81" t="b">
        <v>0</v>
      </c>
      <c r="AG76" s="81" t="s">
        <v>1864</v>
      </c>
      <c r="AH76" s="81"/>
      <c r="AI76" s="87" t="s">
        <v>1832</v>
      </c>
      <c r="AJ76" s="81" t="b">
        <v>0</v>
      </c>
      <c r="AK76" s="81">
        <v>4</v>
      </c>
      <c r="AL76" s="87" t="s">
        <v>1832</v>
      </c>
      <c r="AM76" s="81" t="s">
        <v>1892</v>
      </c>
      <c r="AN76" s="81" t="b">
        <v>0</v>
      </c>
      <c r="AO76" s="87" t="s">
        <v>1487</v>
      </c>
      <c r="AP76" s="81" t="s">
        <v>176</v>
      </c>
      <c r="AQ76" s="81">
        <v>0</v>
      </c>
      <c r="AR76" s="81">
        <v>0</v>
      </c>
      <c r="AS76" s="81"/>
      <c r="AT76" s="81"/>
      <c r="AU76" s="81"/>
      <c r="AV76" s="81"/>
      <c r="AW76" s="81"/>
      <c r="AX76" s="81"/>
      <c r="AY76" s="81"/>
      <c r="AZ76" s="81"/>
      <c r="BA76">
        <v>1</v>
      </c>
      <c r="BB76" s="80" t="str">
        <f>REPLACE(INDEX(GroupVertices[Group],MATCH(Edges13[[#This Row],[Vertex 1]],GroupVertices[Vertex],0)),1,1,"")</f>
        <v>3</v>
      </c>
      <c r="BC76" s="80" t="str">
        <f>REPLACE(INDEX(GroupVertices[Group],MATCH(Edges13[[#This Row],[Vertex 2]],GroupVertices[Vertex],0)),1,1,"")</f>
        <v>3</v>
      </c>
    </row>
    <row r="77" spans="1:55" ht="15">
      <c r="A77" s="66" t="s">
        <v>279</v>
      </c>
      <c r="B77" s="66" t="s">
        <v>277</v>
      </c>
      <c r="C77" s="67"/>
      <c r="D77" s="68"/>
      <c r="E77" s="69"/>
      <c r="F77" s="70"/>
      <c r="G77" s="67"/>
      <c r="H77" s="71"/>
      <c r="I77" s="72"/>
      <c r="J77" s="72"/>
      <c r="K77" s="34"/>
      <c r="L77" s="79">
        <v>193</v>
      </c>
      <c r="M77" s="79"/>
      <c r="N77" s="74"/>
      <c r="O77" s="81" t="s">
        <v>394</v>
      </c>
      <c r="P77" s="83">
        <v>43646.56626157407</v>
      </c>
      <c r="Q77" s="81" t="s">
        <v>403</v>
      </c>
      <c r="R77" s="85" t="s">
        <v>682</v>
      </c>
      <c r="S77" s="81" t="s">
        <v>749</v>
      </c>
      <c r="T77" s="81" t="s">
        <v>348</v>
      </c>
      <c r="U77" s="81"/>
      <c r="V77" s="85" t="s">
        <v>951</v>
      </c>
      <c r="W77" s="83">
        <v>43646.56626157407</v>
      </c>
      <c r="X77" s="85" t="s">
        <v>1080</v>
      </c>
      <c r="Y77" s="81"/>
      <c r="Z77" s="81"/>
      <c r="AA77" s="87" t="s">
        <v>1488</v>
      </c>
      <c r="AB77" s="81"/>
      <c r="AC77" s="81" t="b">
        <v>0</v>
      </c>
      <c r="AD77" s="81">
        <v>0</v>
      </c>
      <c r="AE77" s="87" t="s">
        <v>1832</v>
      </c>
      <c r="AF77" s="81" t="b">
        <v>0</v>
      </c>
      <c r="AG77" s="81" t="s">
        <v>1864</v>
      </c>
      <c r="AH77" s="81"/>
      <c r="AI77" s="87" t="s">
        <v>1832</v>
      </c>
      <c r="AJ77" s="81" t="b">
        <v>0</v>
      </c>
      <c r="AK77" s="81">
        <v>4</v>
      </c>
      <c r="AL77" s="87" t="s">
        <v>1487</v>
      </c>
      <c r="AM77" s="81" t="s">
        <v>1882</v>
      </c>
      <c r="AN77" s="81" t="b">
        <v>0</v>
      </c>
      <c r="AO77" s="87" t="s">
        <v>1487</v>
      </c>
      <c r="AP77" s="81" t="s">
        <v>176</v>
      </c>
      <c r="AQ77" s="81">
        <v>0</v>
      </c>
      <c r="AR77" s="81">
        <v>0</v>
      </c>
      <c r="AS77" s="81"/>
      <c r="AT77" s="81"/>
      <c r="AU77" s="81"/>
      <c r="AV77" s="81"/>
      <c r="AW77" s="81"/>
      <c r="AX77" s="81"/>
      <c r="AY77" s="81"/>
      <c r="AZ77" s="81"/>
      <c r="BA77">
        <v>1</v>
      </c>
      <c r="BB77" s="80" t="str">
        <f>REPLACE(INDEX(GroupVertices[Group],MATCH(Edges13[[#This Row],[Vertex 1]],GroupVertices[Vertex],0)),1,1,"")</f>
        <v>3</v>
      </c>
      <c r="BC77" s="80" t="str">
        <f>REPLACE(INDEX(GroupVertices[Group],MATCH(Edges13[[#This Row],[Vertex 2]],GroupVertices[Vertex],0)),1,1,"")</f>
        <v>3</v>
      </c>
    </row>
    <row r="78" spans="1:55" ht="15">
      <c r="A78" s="66" t="s">
        <v>280</v>
      </c>
      <c r="B78" s="66" t="s">
        <v>277</v>
      </c>
      <c r="C78" s="67"/>
      <c r="D78" s="68"/>
      <c r="E78" s="69"/>
      <c r="F78" s="70"/>
      <c r="G78" s="67"/>
      <c r="H78" s="71"/>
      <c r="I78" s="72"/>
      <c r="J78" s="72"/>
      <c r="K78" s="34"/>
      <c r="L78" s="79">
        <v>194</v>
      </c>
      <c r="M78" s="79"/>
      <c r="N78" s="74"/>
      <c r="O78" s="81" t="s">
        <v>394</v>
      </c>
      <c r="P78" s="83">
        <v>43646.53071759259</v>
      </c>
      <c r="Q78" s="81" t="s">
        <v>403</v>
      </c>
      <c r="R78" s="85" t="s">
        <v>682</v>
      </c>
      <c r="S78" s="81" t="s">
        <v>749</v>
      </c>
      <c r="T78" s="81" t="s">
        <v>348</v>
      </c>
      <c r="U78" s="81"/>
      <c r="V78" s="85" t="s">
        <v>952</v>
      </c>
      <c r="W78" s="83">
        <v>43646.53071759259</v>
      </c>
      <c r="X78" s="85" t="s">
        <v>1081</v>
      </c>
      <c r="Y78" s="81"/>
      <c r="Z78" s="81"/>
      <c r="AA78" s="87" t="s">
        <v>1489</v>
      </c>
      <c r="AB78" s="81"/>
      <c r="AC78" s="81" t="b">
        <v>0</v>
      </c>
      <c r="AD78" s="81">
        <v>0</v>
      </c>
      <c r="AE78" s="87" t="s">
        <v>1832</v>
      </c>
      <c r="AF78" s="81" t="b">
        <v>0</v>
      </c>
      <c r="AG78" s="81" t="s">
        <v>1864</v>
      </c>
      <c r="AH78" s="81"/>
      <c r="AI78" s="87" t="s">
        <v>1832</v>
      </c>
      <c r="AJ78" s="81" t="b">
        <v>0</v>
      </c>
      <c r="AK78" s="81">
        <v>4</v>
      </c>
      <c r="AL78" s="87" t="s">
        <v>1487</v>
      </c>
      <c r="AM78" s="81" t="s">
        <v>1881</v>
      </c>
      <c r="AN78" s="81" t="b">
        <v>0</v>
      </c>
      <c r="AO78" s="87" t="s">
        <v>1487</v>
      </c>
      <c r="AP78" s="81" t="s">
        <v>176</v>
      </c>
      <c r="AQ78" s="81">
        <v>0</v>
      </c>
      <c r="AR78" s="81">
        <v>0</v>
      </c>
      <c r="AS78" s="81"/>
      <c r="AT78" s="81"/>
      <c r="AU78" s="81"/>
      <c r="AV78" s="81"/>
      <c r="AW78" s="81"/>
      <c r="AX78" s="81"/>
      <c r="AY78" s="81"/>
      <c r="AZ78" s="81"/>
      <c r="BA78">
        <v>1</v>
      </c>
      <c r="BB78" s="80" t="str">
        <f>REPLACE(INDEX(GroupVertices[Group],MATCH(Edges13[[#This Row],[Vertex 1]],GroupVertices[Vertex],0)),1,1,"")</f>
        <v>3</v>
      </c>
      <c r="BC78" s="80" t="str">
        <f>REPLACE(INDEX(GroupVertices[Group],MATCH(Edges13[[#This Row],[Vertex 2]],GroupVertices[Vertex],0)),1,1,"")</f>
        <v>3</v>
      </c>
    </row>
    <row r="79" spans="1:55" ht="15">
      <c r="A79" s="66" t="s">
        <v>278</v>
      </c>
      <c r="B79" s="66" t="s">
        <v>349</v>
      </c>
      <c r="C79" s="67"/>
      <c r="D79" s="68"/>
      <c r="E79" s="69"/>
      <c r="F79" s="70"/>
      <c r="G79" s="67"/>
      <c r="H79" s="71"/>
      <c r="I79" s="72"/>
      <c r="J79" s="72"/>
      <c r="K79" s="34"/>
      <c r="L79" s="79">
        <v>195</v>
      </c>
      <c r="M79" s="79"/>
      <c r="N79" s="74"/>
      <c r="O79" s="81" t="s">
        <v>394</v>
      </c>
      <c r="P79" s="83">
        <v>43646.49696759259</v>
      </c>
      <c r="Q79" s="81" t="s">
        <v>433</v>
      </c>
      <c r="R79" s="85" t="s">
        <v>682</v>
      </c>
      <c r="S79" s="81" t="s">
        <v>749</v>
      </c>
      <c r="T79" s="81" t="s">
        <v>782</v>
      </c>
      <c r="U79" s="85" t="s">
        <v>840</v>
      </c>
      <c r="V79" s="85" t="s">
        <v>840</v>
      </c>
      <c r="W79" s="83">
        <v>43646.49696759259</v>
      </c>
      <c r="X79" s="85" t="s">
        <v>1082</v>
      </c>
      <c r="Y79" s="81"/>
      <c r="Z79" s="81"/>
      <c r="AA79" s="87" t="s">
        <v>1490</v>
      </c>
      <c r="AB79" s="81"/>
      <c r="AC79" s="81" t="b">
        <v>0</v>
      </c>
      <c r="AD79" s="81">
        <v>7</v>
      </c>
      <c r="AE79" s="87" t="s">
        <v>1832</v>
      </c>
      <c r="AF79" s="81" t="b">
        <v>0</v>
      </c>
      <c r="AG79" s="81" t="s">
        <v>1864</v>
      </c>
      <c r="AH79" s="81"/>
      <c r="AI79" s="87" t="s">
        <v>1832</v>
      </c>
      <c r="AJ79" s="81" t="b">
        <v>0</v>
      </c>
      <c r="AK79" s="81">
        <v>3</v>
      </c>
      <c r="AL79" s="87" t="s">
        <v>1832</v>
      </c>
      <c r="AM79" s="81" t="s">
        <v>1892</v>
      </c>
      <c r="AN79" s="81" t="b">
        <v>0</v>
      </c>
      <c r="AO79" s="87" t="s">
        <v>1490</v>
      </c>
      <c r="AP79" s="81" t="s">
        <v>176</v>
      </c>
      <c r="AQ79" s="81">
        <v>0</v>
      </c>
      <c r="AR79" s="81">
        <v>0</v>
      </c>
      <c r="AS79" s="81"/>
      <c r="AT79" s="81"/>
      <c r="AU79" s="81"/>
      <c r="AV79" s="81"/>
      <c r="AW79" s="81"/>
      <c r="AX79" s="81"/>
      <c r="AY79" s="81"/>
      <c r="AZ79" s="81"/>
      <c r="BA79">
        <v>2</v>
      </c>
      <c r="BB79" s="80" t="str">
        <f>REPLACE(INDEX(GroupVertices[Group],MATCH(Edges13[[#This Row],[Vertex 1]],GroupVertices[Vertex],0)),1,1,"")</f>
        <v>3</v>
      </c>
      <c r="BC79" s="80" t="str">
        <f>REPLACE(INDEX(GroupVertices[Group],MATCH(Edges13[[#This Row],[Vertex 2]],GroupVertices[Vertex],0)),1,1,"")</f>
        <v>3</v>
      </c>
    </row>
    <row r="80" spans="1:55" ht="15">
      <c r="A80" s="66" t="s">
        <v>279</v>
      </c>
      <c r="B80" s="66" t="s">
        <v>278</v>
      </c>
      <c r="C80" s="67"/>
      <c r="D80" s="68"/>
      <c r="E80" s="69"/>
      <c r="F80" s="70"/>
      <c r="G80" s="67"/>
      <c r="H80" s="71"/>
      <c r="I80" s="72"/>
      <c r="J80" s="72"/>
      <c r="K80" s="34"/>
      <c r="L80" s="79">
        <v>216</v>
      </c>
      <c r="M80" s="79"/>
      <c r="N80" s="74"/>
      <c r="O80" s="81" t="s">
        <v>394</v>
      </c>
      <c r="P80" s="83">
        <v>43646.56636574074</v>
      </c>
      <c r="Q80" s="81" t="s">
        <v>434</v>
      </c>
      <c r="R80" s="85" t="s">
        <v>682</v>
      </c>
      <c r="S80" s="81" t="s">
        <v>749</v>
      </c>
      <c r="T80" s="81" t="s">
        <v>348</v>
      </c>
      <c r="U80" s="81"/>
      <c r="V80" s="85" t="s">
        <v>951</v>
      </c>
      <c r="W80" s="83">
        <v>43646.56636574074</v>
      </c>
      <c r="X80" s="85" t="s">
        <v>1083</v>
      </c>
      <c r="Y80" s="81"/>
      <c r="Z80" s="81"/>
      <c r="AA80" s="87" t="s">
        <v>1491</v>
      </c>
      <c r="AB80" s="81"/>
      <c r="AC80" s="81" t="b">
        <v>0</v>
      </c>
      <c r="AD80" s="81">
        <v>0</v>
      </c>
      <c r="AE80" s="87" t="s">
        <v>1832</v>
      </c>
      <c r="AF80" s="81" t="b">
        <v>0</v>
      </c>
      <c r="AG80" s="81" t="s">
        <v>1864</v>
      </c>
      <c r="AH80" s="81"/>
      <c r="AI80" s="87" t="s">
        <v>1832</v>
      </c>
      <c r="AJ80" s="81" t="b">
        <v>0</v>
      </c>
      <c r="AK80" s="81">
        <v>3</v>
      </c>
      <c r="AL80" s="87" t="s">
        <v>1490</v>
      </c>
      <c r="AM80" s="81" t="s">
        <v>1882</v>
      </c>
      <c r="AN80" s="81" t="b">
        <v>0</v>
      </c>
      <c r="AO80" s="87" t="s">
        <v>1490</v>
      </c>
      <c r="AP80" s="81" t="s">
        <v>176</v>
      </c>
      <c r="AQ80" s="81">
        <v>0</v>
      </c>
      <c r="AR80" s="81">
        <v>0</v>
      </c>
      <c r="AS80" s="81"/>
      <c r="AT80" s="81"/>
      <c r="AU80" s="81"/>
      <c r="AV80" s="81"/>
      <c r="AW80" s="81"/>
      <c r="AX80" s="81"/>
      <c r="AY80" s="81"/>
      <c r="AZ80" s="81"/>
      <c r="BA80">
        <v>2</v>
      </c>
      <c r="BB80" s="80" t="str">
        <f>REPLACE(INDEX(GroupVertices[Group],MATCH(Edges13[[#This Row],[Vertex 1]],GroupVertices[Vertex],0)),1,1,"")</f>
        <v>3</v>
      </c>
      <c r="BC80" s="80" t="str">
        <f>REPLACE(INDEX(GroupVertices[Group],MATCH(Edges13[[#This Row],[Vertex 2]],GroupVertices[Vertex],0)),1,1,"")</f>
        <v>3</v>
      </c>
    </row>
    <row r="81" spans="1:55" ht="15">
      <c r="A81" s="66" t="s">
        <v>279</v>
      </c>
      <c r="B81" s="66" t="s">
        <v>278</v>
      </c>
      <c r="C81" s="67"/>
      <c r="D81" s="68"/>
      <c r="E81" s="69"/>
      <c r="F81" s="70"/>
      <c r="G81" s="67"/>
      <c r="H81" s="71"/>
      <c r="I81" s="72"/>
      <c r="J81" s="72"/>
      <c r="K81" s="34"/>
      <c r="L81" s="79">
        <v>217</v>
      </c>
      <c r="M81" s="79"/>
      <c r="N81" s="74"/>
      <c r="O81" s="81" t="s">
        <v>395</v>
      </c>
      <c r="P81" s="83">
        <v>43646.571064814816</v>
      </c>
      <c r="Q81" s="81" t="s">
        <v>435</v>
      </c>
      <c r="R81" s="81"/>
      <c r="S81" s="81"/>
      <c r="T81" s="81"/>
      <c r="U81" s="81"/>
      <c r="V81" s="85" t="s">
        <v>951</v>
      </c>
      <c r="W81" s="83">
        <v>43646.571064814816</v>
      </c>
      <c r="X81" s="85" t="s">
        <v>1084</v>
      </c>
      <c r="Y81" s="81"/>
      <c r="Z81" s="81"/>
      <c r="AA81" s="87" t="s">
        <v>1492</v>
      </c>
      <c r="AB81" s="87" t="s">
        <v>1490</v>
      </c>
      <c r="AC81" s="81" t="b">
        <v>0</v>
      </c>
      <c r="AD81" s="81">
        <v>1</v>
      </c>
      <c r="AE81" s="87" t="s">
        <v>1838</v>
      </c>
      <c r="AF81" s="81" t="b">
        <v>0</v>
      </c>
      <c r="AG81" s="81" t="s">
        <v>1866</v>
      </c>
      <c r="AH81" s="81"/>
      <c r="AI81" s="87" t="s">
        <v>1832</v>
      </c>
      <c r="AJ81" s="81" t="b">
        <v>0</v>
      </c>
      <c r="AK81" s="81">
        <v>0</v>
      </c>
      <c r="AL81" s="87" t="s">
        <v>1832</v>
      </c>
      <c r="AM81" s="81" t="s">
        <v>1882</v>
      </c>
      <c r="AN81" s="81" t="b">
        <v>0</v>
      </c>
      <c r="AO81" s="87" t="s">
        <v>1490</v>
      </c>
      <c r="AP81" s="81" t="s">
        <v>176</v>
      </c>
      <c r="AQ81" s="81">
        <v>0</v>
      </c>
      <c r="AR81" s="81">
        <v>0</v>
      </c>
      <c r="AS81" s="81"/>
      <c r="AT81" s="81"/>
      <c r="AU81" s="81"/>
      <c r="AV81" s="81"/>
      <c r="AW81" s="81"/>
      <c r="AX81" s="81"/>
      <c r="AY81" s="81"/>
      <c r="AZ81" s="81"/>
      <c r="BA81">
        <v>1</v>
      </c>
      <c r="BB81" s="80" t="str">
        <f>REPLACE(INDEX(GroupVertices[Group],MATCH(Edges13[[#This Row],[Vertex 1]],GroupVertices[Vertex],0)),1,1,"")</f>
        <v>3</v>
      </c>
      <c r="BC81" s="80" t="str">
        <f>REPLACE(INDEX(GroupVertices[Group],MATCH(Edges13[[#This Row],[Vertex 2]],GroupVertices[Vertex],0)),1,1,"")</f>
        <v>3</v>
      </c>
    </row>
    <row r="82" spans="1:55" ht="15">
      <c r="A82" s="66" t="s">
        <v>280</v>
      </c>
      <c r="B82" s="66" t="s">
        <v>278</v>
      </c>
      <c r="C82" s="67"/>
      <c r="D82" s="68"/>
      <c r="E82" s="69"/>
      <c r="F82" s="70"/>
      <c r="G82" s="67"/>
      <c r="H82" s="71"/>
      <c r="I82" s="72"/>
      <c r="J82" s="72"/>
      <c r="K82" s="34"/>
      <c r="L82" s="79">
        <v>218</v>
      </c>
      <c r="M82" s="79"/>
      <c r="N82" s="74"/>
      <c r="O82" s="81" t="s">
        <v>394</v>
      </c>
      <c r="P82" s="83">
        <v>43646.500625</v>
      </c>
      <c r="Q82" s="81" t="s">
        <v>434</v>
      </c>
      <c r="R82" s="85" t="s">
        <v>682</v>
      </c>
      <c r="S82" s="81" t="s">
        <v>749</v>
      </c>
      <c r="T82" s="81" t="s">
        <v>348</v>
      </c>
      <c r="U82" s="81"/>
      <c r="V82" s="85" t="s">
        <v>952</v>
      </c>
      <c r="W82" s="83">
        <v>43646.500625</v>
      </c>
      <c r="X82" s="85" t="s">
        <v>1085</v>
      </c>
      <c r="Y82" s="81"/>
      <c r="Z82" s="81"/>
      <c r="AA82" s="87" t="s">
        <v>1493</v>
      </c>
      <c r="AB82" s="81"/>
      <c r="AC82" s="81" t="b">
        <v>0</v>
      </c>
      <c r="AD82" s="81">
        <v>0</v>
      </c>
      <c r="AE82" s="87" t="s">
        <v>1832</v>
      </c>
      <c r="AF82" s="81" t="b">
        <v>0</v>
      </c>
      <c r="AG82" s="81" t="s">
        <v>1864</v>
      </c>
      <c r="AH82" s="81"/>
      <c r="AI82" s="87" t="s">
        <v>1832</v>
      </c>
      <c r="AJ82" s="81" t="b">
        <v>0</v>
      </c>
      <c r="AK82" s="81">
        <v>3</v>
      </c>
      <c r="AL82" s="87" t="s">
        <v>1490</v>
      </c>
      <c r="AM82" s="81" t="s">
        <v>1881</v>
      </c>
      <c r="AN82" s="81" t="b">
        <v>0</v>
      </c>
      <c r="AO82" s="87" t="s">
        <v>1490</v>
      </c>
      <c r="AP82" s="81" t="s">
        <v>176</v>
      </c>
      <c r="AQ82" s="81">
        <v>0</v>
      </c>
      <c r="AR82" s="81">
        <v>0</v>
      </c>
      <c r="AS82" s="81"/>
      <c r="AT82" s="81"/>
      <c r="AU82" s="81"/>
      <c r="AV82" s="81"/>
      <c r="AW82" s="81"/>
      <c r="AX82" s="81"/>
      <c r="AY82" s="81"/>
      <c r="AZ82" s="81"/>
      <c r="BA82">
        <v>2</v>
      </c>
      <c r="BB82" s="80" t="str">
        <f>REPLACE(INDEX(GroupVertices[Group],MATCH(Edges13[[#This Row],[Vertex 1]],GroupVertices[Vertex],0)),1,1,"")</f>
        <v>3</v>
      </c>
      <c r="BC82" s="80" t="str">
        <f>REPLACE(INDEX(GroupVertices[Group],MATCH(Edges13[[#This Row],[Vertex 2]],GroupVertices[Vertex],0)),1,1,"")</f>
        <v>3</v>
      </c>
    </row>
    <row r="83" spans="1:55" ht="15">
      <c r="A83" s="66" t="s">
        <v>281</v>
      </c>
      <c r="B83" s="66" t="s">
        <v>349</v>
      </c>
      <c r="C83" s="67"/>
      <c r="D83" s="68"/>
      <c r="E83" s="69"/>
      <c r="F83" s="70"/>
      <c r="G83" s="67"/>
      <c r="H83" s="71"/>
      <c r="I83" s="72"/>
      <c r="J83" s="72"/>
      <c r="K83" s="34"/>
      <c r="L83" s="79">
        <v>220</v>
      </c>
      <c r="M83" s="79"/>
      <c r="N83" s="74"/>
      <c r="O83" s="81" t="s">
        <v>394</v>
      </c>
      <c r="P83" s="83">
        <v>43646.495833333334</v>
      </c>
      <c r="Q83" s="81" t="s">
        <v>436</v>
      </c>
      <c r="R83" s="85" t="s">
        <v>682</v>
      </c>
      <c r="S83" s="81" t="s">
        <v>749</v>
      </c>
      <c r="T83" s="81" t="s">
        <v>783</v>
      </c>
      <c r="U83" s="85" t="s">
        <v>840</v>
      </c>
      <c r="V83" s="85" t="s">
        <v>840</v>
      </c>
      <c r="W83" s="83">
        <v>43646.495833333334</v>
      </c>
      <c r="X83" s="85" t="s">
        <v>1086</v>
      </c>
      <c r="Y83" s="81"/>
      <c r="Z83" s="81"/>
      <c r="AA83" s="87" t="s">
        <v>1494</v>
      </c>
      <c r="AB83" s="81"/>
      <c r="AC83" s="81" t="b">
        <v>0</v>
      </c>
      <c r="AD83" s="81">
        <v>8</v>
      </c>
      <c r="AE83" s="87" t="s">
        <v>1832</v>
      </c>
      <c r="AF83" s="81" t="b">
        <v>0</v>
      </c>
      <c r="AG83" s="81" t="s">
        <v>1864</v>
      </c>
      <c r="AH83" s="81"/>
      <c r="AI83" s="87" t="s">
        <v>1832</v>
      </c>
      <c r="AJ83" s="81" t="b">
        <v>0</v>
      </c>
      <c r="AK83" s="81">
        <v>4</v>
      </c>
      <c r="AL83" s="87" t="s">
        <v>1832</v>
      </c>
      <c r="AM83" s="81" t="s">
        <v>1893</v>
      </c>
      <c r="AN83" s="81" t="b">
        <v>0</v>
      </c>
      <c r="AO83" s="87" t="s">
        <v>1494</v>
      </c>
      <c r="AP83" s="81" t="s">
        <v>176</v>
      </c>
      <c r="AQ83" s="81">
        <v>0</v>
      </c>
      <c r="AR83" s="81">
        <v>0</v>
      </c>
      <c r="AS83" s="81"/>
      <c r="AT83" s="81"/>
      <c r="AU83" s="81"/>
      <c r="AV83" s="81"/>
      <c r="AW83" s="81"/>
      <c r="AX83" s="81"/>
      <c r="AY83" s="81"/>
      <c r="AZ83" s="81"/>
      <c r="BA83">
        <v>2</v>
      </c>
      <c r="BB83" s="80" t="str">
        <f>REPLACE(INDEX(GroupVertices[Group],MATCH(Edges13[[#This Row],[Vertex 1]],GroupVertices[Vertex],0)),1,1,"")</f>
        <v>3</v>
      </c>
      <c r="BC83" s="80" t="str">
        <f>REPLACE(INDEX(GroupVertices[Group],MATCH(Edges13[[#This Row],[Vertex 2]],GroupVertices[Vertex],0)),1,1,"")</f>
        <v>3</v>
      </c>
    </row>
    <row r="84" spans="1:55" ht="15">
      <c r="A84" s="66" t="s">
        <v>281</v>
      </c>
      <c r="B84" s="66" t="s">
        <v>349</v>
      </c>
      <c r="C84" s="67"/>
      <c r="D84" s="68"/>
      <c r="E84" s="69"/>
      <c r="F84" s="70"/>
      <c r="G84" s="67"/>
      <c r="H84" s="71"/>
      <c r="I84" s="72"/>
      <c r="J84" s="72"/>
      <c r="K84" s="34"/>
      <c r="L84" s="79">
        <v>221</v>
      </c>
      <c r="M84" s="79"/>
      <c r="N84" s="74"/>
      <c r="O84" s="81" t="s">
        <v>394</v>
      </c>
      <c r="P84" s="83">
        <v>43653.495833333334</v>
      </c>
      <c r="Q84" s="81" t="s">
        <v>437</v>
      </c>
      <c r="R84" s="85" t="s">
        <v>682</v>
      </c>
      <c r="S84" s="81" t="s">
        <v>749</v>
      </c>
      <c r="T84" s="81" t="s">
        <v>783</v>
      </c>
      <c r="U84" s="85" t="s">
        <v>841</v>
      </c>
      <c r="V84" s="85" t="s">
        <v>841</v>
      </c>
      <c r="W84" s="83">
        <v>43653.495833333334</v>
      </c>
      <c r="X84" s="85" t="s">
        <v>1087</v>
      </c>
      <c r="Y84" s="81"/>
      <c r="Z84" s="81"/>
      <c r="AA84" s="87" t="s">
        <v>1495</v>
      </c>
      <c r="AB84" s="81"/>
      <c r="AC84" s="81" t="b">
        <v>0</v>
      </c>
      <c r="AD84" s="81">
        <v>4</v>
      </c>
      <c r="AE84" s="87" t="s">
        <v>1832</v>
      </c>
      <c r="AF84" s="81" t="b">
        <v>0</v>
      </c>
      <c r="AG84" s="81" t="s">
        <v>1864</v>
      </c>
      <c r="AH84" s="81"/>
      <c r="AI84" s="87" t="s">
        <v>1832</v>
      </c>
      <c r="AJ84" s="81" t="b">
        <v>0</v>
      </c>
      <c r="AK84" s="81">
        <v>2</v>
      </c>
      <c r="AL84" s="87" t="s">
        <v>1832</v>
      </c>
      <c r="AM84" s="81" t="s">
        <v>1893</v>
      </c>
      <c r="AN84" s="81" t="b">
        <v>0</v>
      </c>
      <c r="AO84" s="87" t="s">
        <v>1495</v>
      </c>
      <c r="AP84" s="81" t="s">
        <v>176</v>
      </c>
      <c r="AQ84" s="81">
        <v>0</v>
      </c>
      <c r="AR84" s="81">
        <v>0</v>
      </c>
      <c r="AS84" s="81"/>
      <c r="AT84" s="81"/>
      <c r="AU84" s="81"/>
      <c r="AV84" s="81"/>
      <c r="AW84" s="81"/>
      <c r="AX84" s="81"/>
      <c r="AY84" s="81"/>
      <c r="AZ84" s="81"/>
      <c r="BA84">
        <v>2</v>
      </c>
      <c r="BB84" s="80" t="str">
        <f>REPLACE(INDEX(GroupVertices[Group],MATCH(Edges13[[#This Row],[Vertex 1]],GroupVertices[Vertex],0)),1,1,"")</f>
        <v>3</v>
      </c>
      <c r="BC84" s="80" t="str">
        <f>REPLACE(INDEX(GroupVertices[Group],MATCH(Edges13[[#This Row],[Vertex 2]],GroupVertices[Vertex],0)),1,1,"")</f>
        <v>3</v>
      </c>
    </row>
    <row r="85" spans="1:55" ht="15">
      <c r="A85" s="66" t="s">
        <v>279</v>
      </c>
      <c r="B85" s="66" t="s">
        <v>349</v>
      </c>
      <c r="C85" s="67"/>
      <c r="D85" s="68"/>
      <c r="E85" s="69"/>
      <c r="F85" s="70"/>
      <c r="G85" s="67"/>
      <c r="H85" s="71"/>
      <c r="I85" s="72"/>
      <c r="J85" s="72"/>
      <c r="K85" s="34"/>
      <c r="L85" s="79">
        <v>222</v>
      </c>
      <c r="M85" s="79"/>
      <c r="N85" s="74"/>
      <c r="O85" s="81" t="s">
        <v>394</v>
      </c>
      <c r="P85" s="83">
        <v>43646.56967592592</v>
      </c>
      <c r="Q85" s="81" t="s">
        <v>438</v>
      </c>
      <c r="R85" s="81"/>
      <c r="S85" s="81"/>
      <c r="T85" s="81" t="s">
        <v>784</v>
      </c>
      <c r="U85" s="81"/>
      <c r="V85" s="85" t="s">
        <v>951</v>
      </c>
      <c r="W85" s="83">
        <v>43646.56967592592</v>
      </c>
      <c r="X85" s="85" t="s">
        <v>1088</v>
      </c>
      <c r="Y85" s="81"/>
      <c r="Z85" s="81"/>
      <c r="AA85" s="87" t="s">
        <v>1496</v>
      </c>
      <c r="AB85" s="87" t="s">
        <v>1494</v>
      </c>
      <c r="AC85" s="81" t="b">
        <v>0</v>
      </c>
      <c r="AD85" s="81">
        <v>2</v>
      </c>
      <c r="AE85" s="87" t="s">
        <v>1839</v>
      </c>
      <c r="AF85" s="81" t="b">
        <v>0</v>
      </c>
      <c r="AG85" s="81" t="s">
        <v>1864</v>
      </c>
      <c r="AH85" s="81"/>
      <c r="AI85" s="87" t="s">
        <v>1832</v>
      </c>
      <c r="AJ85" s="81" t="b">
        <v>0</v>
      </c>
      <c r="AK85" s="81">
        <v>1</v>
      </c>
      <c r="AL85" s="87" t="s">
        <v>1832</v>
      </c>
      <c r="AM85" s="81" t="s">
        <v>1882</v>
      </c>
      <c r="AN85" s="81" t="b">
        <v>0</v>
      </c>
      <c r="AO85" s="87" t="s">
        <v>1494</v>
      </c>
      <c r="AP85" s="81" t="s">
        <v>176</v>
      </c>
      <c r="AQ85" s="81">
        <v>0</v>
      </c>
      <c r="AR85" s="81">
        <v>0</v>
      </c>
      <c r="AS85" s="81"/>
      <c r="AT85" s="81"/>
      <c r="AU85" s="81"/>
      <c r="AV85" s="81"/>
      <c r="AW85" s="81"/>
      <c r="AX85" s="81"/>
      <c r="AY85" s="81"/>
      <c r="AZ85" s="81"/>
      <c r="BA85">
        <v>3</v>
      </c>
      <c r="BB85" s="80" t="str">
        <f>REPLACE(INDEX(GroupVertices[Group],MATCH(Edges13[[#This Row],[Vertex 1]],GroupVertices[Vertex],0)),1,1,"")</f>
        <v>3</v>
      </c>
      <c r="BC85" s="80" t="str">
        <f>REPLACE(INDEX(GroupVertices[Group],MATCH(Edges13[[#This Row],[Vertex 2]],GroupVertices[Vertex],0)),1,1,"")</f>
        <v>3</v>
      </c>
    </row>
    <row r="86" spans="1:55" ht="15">
      <c r="A86" s="66" t="s">
        <v>279</v>
      </c>
      <c r="B86" s="66" t="s">
        <v>349</v>
      </c>
      <c r="C86" s="67"/>
      <c r="D86" s="68"/>
      <c r="E86" s="69"/>
      <c r="F86" s="70"/>
      <c r="G86" s="67"/>
      <c r="H86" s="71"/>
      <c r="I86" s="72"/>
      <c r="J86" s="72"/>
      <c r="K86" s="34"/>
      <c r="L86" s="79">
        <v>224</v>
      </c>
      <c r="M86" s="79"/>
      <c r="N86" s="74"/>
      <c r="O86" s="81" t="s">
        <v>394</v>
      </c>
      <c r="P86" s="83">
        <v>43653.5008912037</v>
      </c>
      <c r="Q86" s="81" t="s">
        <v>439</v>
      </c>
      <c r="R86" s="81"/>
      <c r="S86" s="81"/>
      <c r="T86" s="81" t="s">
        <v>785</v>
      </c>
      <c r="U86" s="81"/>
      <c r="V86" s="85" t="s">
        <v>951</v>
      </c>
      <c r="W86" s="83">
        <v>43653.5008912037</v>
      </c>
      <c r="X86" s="85" t="s">
        <v>1089</v>
      </c>
      <c r="Y86" s="81"/>
      <c r="Z86" s="81"/>
      <c r="AA86" s="87" t="s">
        <v>1497</v>
      </c>
      <c r="AB86" s="87" t="s">
        <v>1495</v>
      </c>
      <c r="AC86" s="81" t="b">
        <v>0</v>
      </c>
      <c r="AD86" s="81">
        <v>2</v>
      </c>
      <c r="AE86" s="87" t="s">
        <v>1839</v>
      </c>
      <c r="AF86" s="81" t="b">
        <v>0</v>
      </c>
      <c r="AG86" s="81" t="s">
        <v>1864</v>
      </c>
      <c r="AH86" s="81"/>
      <c r="AI86" s="87" t="s">
        <v>1832</v>
      </c>
      <c r="AJ86" s="81" t="b">
        <v>0</v>
      </c>
      <c r="AK86" s="81">
        <v>1</v>
      </c>
      <c r="AL86" s="87" t="s">
        <v>1832</v>
      </c>
      <c r="AM86" s="81" t="s">
        <v>1882</v>
      </c>
      <c r="AN86" s="81" t="b">
        <v>0</v>
      </c>
      <c r="AO86" s="87" t="s">
        <v>1495</v>
      </c>
      <c r="AP86" s="81" t="s">
        <v>176</v>
      </c>
      <c r="AQ86" s="81">
        <v>0</v>
      </c>
      <c r="AR86" s="81">
        <v>0</v>
      </c>
      <c r="AS86" s="81"/>
      <c r="AT86" s="81"/>
      <c r="AU86" s="81"/>
      <c r="AV86" s="81"/>
      <c r="AW86" s="81"/>
      <c r="AX86" s="81"/>
      <c r="AY86" s="81"/>
      <c r="AZ86" s="81"/>
      <c r="BA86">
        <v>3</v>
      </c>
      <c r="BB86" s="80" t="str">
        <f>REPLACE(INDEX(GroupVertices[Group],MATCH(Edges13[[#This Row],[Vertex 1]],GroupVertices[Vertex],0)),1,1,"")</f>
        <v>3</v>
      </c>
      <c r="BC86" s="80" t="str">
        <f>REPLACE(INDEX(GroupVertices[Group],MATCH(Edges13[[#This Row],[Vertex 2]],GroupVertices[Vertex],0)),1,1,"")</f>
        <v>3</v>
      </c>
    </row>
    <row r="87" spans="1:55" ht="15">
      <c r="A87" s="66" t="s">
        <v>280</v>
      </c>
      <c r="B87" s="66" t="s">
        <v>349</v>
      </c>
      <c r="C87" s="67"/>
      <c r="D87" s="68"/>
      <c r="E87" s="69"/>
      <c r="F87" s="70"/>
      <c r="G87" s="67"/>
      <c r="H87" s="71"/>
      <c r="I87" s="72"/>
      <c r="J87" s="72"/>
      <c r="K87" s="34"/>
      <c r="L87" s="79">
        <v>225</v>
      </c>
      <c r="M87" s="79"/>
      <c r="N87" s="74"/>
      <c r="O87" s="81" t="s">
        <v>394</v>
      </c>
      <c r="P87" s="83">
        <v>43653.50570601852</v>
      </c>
      <c r="Q87" s="81" t="s">
        <v>440</v>
      </c>
      <c r="R87" s="81"/>
      <c r="S87" s="81"/>
      <c r="T87" s="81" t="s">
        <v>348</v>
      </c>
      <c r="U87" s="81"/>
      <c r="V87" s="85" t="s">
        <v>952</v>
      </c>
      <c r="W87" s="83">
        <v>43653.50570601852</v>
      </c>
      <c r="X87" s="85" t="s">
        <v>1090</v>
      </c>
      <c r="Y87" s="81"/>
      <c r="Z87" s="81"/>
      <c r="AA87" s="87" t="s">
        <v>1498</v>
      </c>
      <c r="AB87" s="81"/>
      <c r="AC87" s="81" t="b">
        <v>0</v>
      </c>
      <c r="AD87" s="81">
        <v>0</v>
      </c>
      <c r="AE87" s="87" t="s">
        <v>1832</v>
      </c>
      <c r="AF87" s="81" t="b">
        <v>0</v>
      </c>
      <c r="AG87" s="81" t="s">
        <v>1864</v>
      </c>
      <c r="AH87" s="81"/>
      <c r="AI87" s="87" t="s">
        <v>1832</v>
      </c>
      <c r="AJ87" s="81" t="b">
        <v>0</v>
      </c>
      <c r="AK87" s="81">
        <v>1</v>
      </c>
      <c r="AL87" s="87" t="s">
        <v>1497</v>
      </c>
      <c r="AM87" s="81" t="s">
        <v>1881</v>
      </c>
      <c r="AN87" s="81" t="b">
        <v>0</v>
      </c>
      <c r="AO87" s="87" t="s">
        <v>1497</v>
      </c>
      <c r="AP87" s="81" t="s">
        <v>176</v>
      </c>
      <c r="AQ87" s="81">
        <v>0</v>
      </c>
      <c r="AR87" s="81">
        <v>0</v>
      </c>
      <c r="AS87" s="81"/>
      <c r="AT87" s="81"/>
      <c r="AU87" s="81"/>
      <c r="AV87" s="81"/>
      <c r="AW87" s="81"/>
      <c r="AX87" s="81"/>
      <c r="AY87" s="81"/>
      <c r="AZ87" s="81"/>
      <c r="BA87">
        <v>1</v>
      </c>
      <c r="BB87" s="80" t="str">
        <f>REPLACE(INDEX(GroupVertices[Group],MATCH(Edges13[[#This Row],[Vertex 1]],GroupVertices[Vertex],0)),1,1,"")</f>
        <v>3</v>
      </c>
      <c r="BC87" s="80" t="str">
        <f>REPLACE(INDEX(GroupVertices[Group],MATCH(Edges13[[#This Row],[Vertex 2]],GroupVertices[Vertex],0)),1,1,"")</f>
        <v>3</v>
      </c>
    </row>
    <row r="88" spans="1:55" ht="15">
      <c r="A88" s="66" t="s">
        <v>279</v>
      </c>
      <c r="B88" s="66" t="s">
        <v>365</v>
      </c>
      <c r="C88" s="67"/>
      <c r="D88" s="68"/>
      <c r="E88" s="69"/>
      <c r="F88" s="70"/>
      <c r="G88" s="67"/>
      <c r="H88" s="71"/>
      <c r="I88" s="72"/>
      <c r="J88" s="72"/>
      <c r="K88" s="34"/>
      <c r="L88" s="79">
        <v>238</v>
      </c>
      <c r="M88" s="79"/>
      <c r="N88" s="74"/>
      <c r="O88" s="81" t="s">
        <v>394</v>
      </c>
      <c r="P88" s="83">
        <v>43653.49722222222</v>
      </c>
      <c r="Q88" s="81" t="s">
        <v>441</v>
      </c>
      <c r="R88" s="85" t="s">
        <v>682</v>
      </c>
      <c r="S88" s="81" t="s">
        <v>749</v>
      </c>
      <c r="T88" s="81" t="s">
        <v>348</v>
      </c>
      <c r="U88" s="81"/>
      <c r="V88" s="85" t="s">
        <v>951</v>
      </c>
      <c r="W88" s="83">
        <v>43653.49722222222</v>
      </c>
      <c r="X88" s="85" t="s">
        <v>1091</v>
      </c>
      <c r="Y88" s="81"/>
      <c r="Z88" s="81"/>
      <c r="AA88" s="87" t="s">
        <v>1499</v>
      </c>
      <c r="AB88" s="81"/>
      <c r="AC88" s="81" t="b">
        <v>0</v>
      </c>
      <c r="AD88" s="81">
        <v>0</v>
      </c>
      <c r="AE88" s="87" t="s">
        <v>1832</v>
      </c>
      <c r="AF88" s="81" t="b">
        <v>0</v>
      </c>
      <c r="AG88" s="81" t="s">
        <v>1864</v>
      </c>
      <c r="AH88" s="81"/>
      <c r="AI88" s="87" t="s">
        <v>1832</v>
      </c>
      <c r="AJ88" s="81" t="b">
        <v>0</v>
      </c>
      <c r="AK88" s="81">
        <v>2</v>
      </c>
      <c r="AL88" s="87" t="s">
        <v>1495</v>
      </c>
      <c r="AM88" s="81" t="s">
        <v>1882</v>
      </c>
      <c r="AN88" s="81" t="b">
        <v>0</v>
      </c>
      <c r="AO88" s="87" t="s">
        <v>1495</v>
      </c>
      <c r="AP88" s="81" t="s">
        <v>176</v>
      </c>
      <c r="AQ88" s="81">
        <v>0</v>
      </c>
      <c r="AR88" s="81">
        <v>0</v>
      </c>
      <c r="AS88" s="81"/>
      <c r="AT88" s="81"/>
      <c r="AU88" s="81"/>
      <c r="AV88" s="81"/>
      <c r="AW88" s="81"/>
      <c r="AX88" s="81"/>
      <c r="AY88" s="81"/>
      <c r="AZ88" s="81"/>
      <c r="BA88">
        <v>1</v>
      </c>
      <c r="BB88" s="80" t="str">
        <f>REPLACE(INDEX(GroupVertices[Group],MATCH(Edges13[[#This Row],[Vertex 1]],GroupVertices[Vertex],0)),1,1,"")</f>
        <v>3</v>
      </c>
      <c r="BC88" s="80" t="str">
        <f>REPLACE(INDEX(GroupVertices[Group],MATCH(Edges13[[#This Row],[Vertex 2]],GroupVertices[Vertex],0)),1,1,"")</f>
        <v>3</v>
      </c>
    </row>
    <row r="89" spans="1:55" ht="15">
      <c r="A89" s="66" t="s">
        <v>280</v>
      </c>
      <c r="B89" s="66" t="s">
        <v>365</v>
      </c>
      <c r="C89" s="67"/>
      <c r="D89" s="68"/>
      <c r="E89" s="69"/>
      <c r="F89" s="70"/>
      <c r="G89" s="67"/>
      <c r="H89" s="71"/>
      <c r="I89" s="72"/>
      <c r="J89" s="72"/>
      <c r="K89" s="34"/>
      <c r="L89" s="79">
        <v>239</v>
      </c>
      <c r="M89" s="79"/>
      <c r="N89" s="74"/>
      <c r="O89" s="81" t="s">
        <v>394</v>
      </c>
      <c r="P89" s="83">
        <v>43653.50577546296</v>
      </c>
      <c r="Q89" s="81" t="s">
        <v>441</v>
      </c>
      <c r="R89" s="85" t="s">
        <v>682</v>
      </c>
      <c r="S89" s="81" t="s">
        <v>749</v>
      </c>
      <c r="T89" s="81" t="s">
        <v>348</v>
      </c>
      <c r="U89" s="81"/>
      <c r="V89" s="85" t="s">
        <v>952</v>
      </c>
      <c r="W89" s="83">
        <v>43653.50577546296</v>
      </c>
      <c r="X89" s="85" t="s">
        <v>1092</v>
      </c>
      <c r="Y89" s="81"/>
      <c r="Z89" s="81"/>
      <c r="AA89" s="87" t="s">
        <v>1500</v>
      </c>
      <c r="AB89" s="81"/>
      <c r="AC89" s="81" t="b">
        <v>0</v>
      </c>
      <c r="AD89" s="81">
        <v>0</v>
      </c>
      <c r="AE89" s="87" t="s">
        <v>1832</v>
      </c>
      <c r="AF89" s="81" t="b">
        <v>0</v>
      </c>
      <c r="AG89" s="81" t="s">
        <v>1864</v>
      </c>
      <c r="AH89" s="81"/>
      <c r="AI89" s="87" t="s">
        <v>1832</v>
      </c>
      <c r="AJ89" s="81" t="b">
        <v>0</v>
      </c>
      <c r="AK89" s="81">
        <v>2</v>
      </c>
      <c r="AL89" s="87" t="s">
        <v>1495</v>
      </c>
      <c r="AM89" s="81" t="s">
        <v>1881</v>
      </c>
      <c r="AN89" s="81" t="b">
        <v>0</v>
      </c>
      <c r="AO89" s="87" t="s">
        <v>1495</v>
      </c>
      <c r="AP89" s="81" t="s">
        <v>176</v>
      </c>
      <c r="AQ89" s="81">
        <v>0</v>
      </c>
      <c r="AR89" s="81">
        <v>0</v>
      </c>
      <c r="AS89" s="81"/>
      <c r="AT89" s="81"/>
      <c r="AU89" s="81"/>
      <c r="AV89" s="81"/>
      <c r="AW89" s="81"/>
      <c r="AX89" s="81"/>
      <c r="AY89" s="81"/>
      <c r="AZ89" s="81"/>
      <c r="BA89">
        <v>1</v>
      </c>
      <c r="BB89" s="80" t="str">
        <f>REPLACE(INDEX(GroupVertices[Group],MATCH(Edges13[[#This Row],[Vertex 1]],GroupVertices[Vertex],0)),1,1,"")</f>
        <v>3</v>
      </c>
      <c r="BC89" s="80" t="str">
        <f>REPLACE(INDEX(GroupVertices[Group],MATCH(Edges13[[#This Row],[Vertex 2]],GroupVertices[Vertex],0)),1,1,"")</f>
        <v>3</v>
      </c>
    </row>
    <row r="90" spans="1:55" ht="15">
      <c r="A90" s="66" t="s">
        <v>279</v>
      </c>
      <c r="B90" s="66" t="s">
        <v>347</v>
      </c>
      <c r="C90" s="67"/>
      <c r="D90" s="68"/>
      <c r="E90" s="69"/>
      <c r="F90" s="70"/>
      <c r="G90" s="67"/>
      <c r="H90" s="71"/>
      <c r="I90" s="72"/>
      <c r="J90" s="72"/>
      <c r="K90" s="34"/>
      <c r="L90" s="79">
        <v>249</v>
      </c>
      <c r="M90" s="79"/>
      <c r="N90" s="74"/>
      <c r="O90" s="81" t="s">
        <v>394</v>
      </c>
      <c r="P90" s="83">
        <v>43646.56655092593</v>
      </c>
      <c r="Q90" s="81" t="s">
        <v>401</v>
      </c>
      <c r="R90" s="85" t="s">
        <v>682</v>
      </c>
      <c r="S90" s="81" t="s">
        <v>749</v>
      </c>
      <c r="T90" s="81" t="s">
        <v>348</v>
      </c>
      <c r="U90" s="81"/>
      <c r="V90" s="85" t="s">
        <v>951</v>
      </c>
      <c r="W90" s="83">
        <v>43646.56655092593</v>
      </c>
      <c r="X90" s="85" t="s">
        <v>1093</v>
      </c>
      <c r="Y90" s="81"/>
      <c r="Z90" s="81"/>
      <c r="AA90" s="87" t="s">
        <v>1501</v>
      </c>
      <c r="AB90" s="81"/>
      <c r="AC90" s="81" t="b">
        <v>0</v>
      </c>
      <c r="AD90" s="81">
        <v>0</v>
      </c>
      <c r="AE90" s="87" t="s">
        <v>1832</v>
      </c>
      <c r="AF90" s="81" t="b">
        <v>0</v>
      </c>
      <c r="AG90" s="81" t="s">
        <v>1864</v>
      </c>
      <c r="AH90" s="81"/>
      <c r="AI90" s="87" t="s">
        <v>1832</v>
      </c>
      <c r="AJ90" s="81" t="b">
        <v>0</v>
      </c>
      <c r="AK90" s="81">
        <v>4</v>
      </c>
      <c r="AL90" s="87" t="s">
        <v>1494</v>
      </c>
      <c r="AM90" s="81" t="s">
        <v>1882</v>
      </c>
      <c r="AN90" s="81" t="b">
        <v>0</v>
      </c>
      <c r="AO90" s="87" t="s">
        <v>1494</v>
      </c>
      <c r="AP90" s="81" t="s">
        <v>176</v>
      </c>
      <c r="AQ90" s="81">
        <v>0</v>
      </c>
      <c r="AR90" s="81">
        <v>0</v>
      </c>
      <c r="AS90" s="81"/>
      <c r="AT90" s="81"/>
      <c r="AU90" s="81"/>
      <c r="AV90" s="81"/>
      <c r="AW90" s="81"/>
      <c r="AX90" s="81"/>
      <c r="AY90" s="81"/>
      <c r="AZ90" s="81"/>
      <c r="BA90">
        <v>6</v>
      </c>
      <c r="BB90" s="80" t="str">
        <f>REPLACE(INDEX(GroupVertices[Group],MATCH(Edges13[[#This Row],[Vertex 1]],GroupVertices[Vertex],0)),1,1,"")</f>
        <v>3</v>
      </c>
      <c r="BC90" s="80" t="str">
        <f>REPLACE(INDEX(GroupVertices[Group],MATCH(Edges13[[#This Row],[Vertex 2]],GroupVertices[Vertex],0)),1,1,"")</f>
        <v>3</v>
      </c>
    </row>
    <row r="91" spans="1:55" ht="15">
      <c r="A91" s="66" t="s">
        <v>280</v>
      </c>
      <c r="B91" s="66" t="s">
        <v>279</v>
      </c>
      <c r="C91" s="67"/>
      <c r="D91" s="68"/>
      <c r="E91" s="69"/>
      <c r="F91" s="70"/>
      <c r="G91" s="67"/>
      <c r="H91" s="71"/>
      <c r="I91" s="72"/>
      <c r="J91" s="72"/>
      <c r="K91" s="34"/>
      <c r="L91" s="79">
        <v>275</v>
      </c>
      <c r="M91" s="79"/>
      <c r="N91" s="74"/>
      <c r="O91" s="81" t="s">
        <v>394</v>
      </c>
      <c r="P91" s="83">
        <v>43646.50050925926</v>
      </c>
      <c r="Q91" s="81" t="s">
        <v>401</v>
      </c>
      <c r="R91" s="85" t="s">
        <v>682</v>
      </c>
      <c r="S91" s="81" t="s">
        <v>749</v>
      </c>
      <c r="T91" s="81" t="s">
        <v>348</v>
      </c>
      <c r="U91" s="81"/>
      <c r="V91" s="85" t="s">
        <v>952</v>
      </c>
      <c r="W91" s="83">
        <v>43646.50050925926</v>
      </c>
      <c r="X91" s="85" t="s">
        <v>1094</v>
      </c>
      <c r="Y91" s="81"/>
      <c r="Z91" s="81"/>
      <c r="AA91" s="87" t="s">
        <v>1502</v>
      </c>
      <c r="AB91" s="81"/>
      <c r="AC91" s="81" t="b">
        <v>0</v>
      </c>
      <c r="AD91" s="81">
        <v>0</v>
      </c>
      <c r="AE91" s="87" t="s">
        <v>1832</v>
      </c>
      <c r="AF91" s="81" t="b">
        <v>0</v>
      </c>
      <c r="AG91" s="81" t="s">
        <v>1864</v>
      </c>
      <c r="AH91" s="81"/>
      <c r="AI91" s="87" t="s">
        <v>1832</v>
      </c>
      <c r="AJ91" s="81" t="b">
        <v>0</v>
      </c>
      <c r="AK91" s="81">
        <v>4</v>
      </c>
      <c r="AL91" s="87" t="s">
        <v>1494</v>
      </c>
      <c r="AM91" s="81" t="s">
        <v>1881</v>
      </c>
      <c r="AN91" s="81" t="b">
        <v>0</v>
      </c>
      <c r="AO91" s="87" t="s">
        <v>1494</v>
      </c>
      <c r="AP91" s="81" t="s">
        <v>176</v>
      </c>
      <c r="AQ91" s="81">
        <v>0</v>
      </c>
      <c r="AR91" s="81">
        <v>0</v>
      </c>
      <c r="AS91" s="81"/>
      <c r="AT91" s="81"/>
      <c r="AU91" s="81"/>
      <c r="AV91" s="81"/>
      <c r="AW91" s="81"/>
      <c r="AX91" s="81"/>
      <c r="AY91" s="81"/>
      <c r="AZ91" s="81"/>
      <c r="BA91">
        <v>4</v>
      </c>
      <c r="BB91" s="80" t="str">
        <f>REPLACE(INDEX(GroupVertices[Group],MATCH(Edges13[[#This Row],[Vertex 1]],GroupVertices[Vertex],0)),1,1,"")</f>
        <v>3</v>
      </c>
      <c r="BC91" s="80" t="str">
        <f>REPLACE(INDEX(GroupVertices[Group],MATCH(Edges13[[#This Row],[Vertex 2]],GroupVertices[Vertex],0)),1,1,"")</f>
        <v>3</v>
      </c>
    </row>
    <row r="92" spans="1:55" ht="15">
      <c r="A92" s="66" t="s">
        <v>280</v>
      </c>
      <c r="B92" s="66" t="s">
        <v>319</v>
      </c>
      <c r="C92" s="67"/>
      <c r="D92" s="68"/>
      <c r="E92" s="69"/>
      <c r="F92" s="70"/>
      <c r="G92" s="67"/>
      <c r="H92" s="71"/>
      <c r="I92" s="72"/>
      <c r="J92" s="72"/>
      <c r="K92" s="34"/>
      <c r="L92" s="79">
        <v>301</v>
      </c>
      <c r="M92" s="79"/>
      <c r="N92" s="74"/>
      <c r="O92" s="81" t="s">
        <v>394</v>
      </c>
      <c r="P92" s="83">
        <v>43652.40403935185</v>
      </c>
      <c r="Q92" s="81" t="s">
        <v>425</v>
      </c>
      <c r="R92" s="81"/>
      <c r="S92" s="81"/>
      <c r="T92" s="81"/>
      <c r="U92" s="81"/>
      <c r="V92" s="85" t="s">
        <v>952</v>
      </c>
      <c r="W92" s="83">
        <v>43652.40403935185</v>
      </c>
      <c r="X92" s="85" t="s">
        <v>1095</v>
      </c>
      <c r="Y92" s="81"/>
      <c r="Z92" s="81"/>
      <c r="AA92" s="87" t="s">
        <v>1503</v>
      </c>
      <c r="AB92" s="81"/>
      <c r="AC92" s="81" t="b">
        <v>0</v>
      </c>
      <c r="AD92" s="81">
        <v>0</v>
      </c>
      <c r="AE92" s="87" t="s">
        <v>1832</v>
      </c>
      <c r="AF92" s="81" t="b">
        <v>0</v>
      </c>
      <c r="AG92" s="81" t="s">
        <v>1864</v>
      </c>
      <c r="AH92" s="81"/>
      <c r="AI92" s="87" t="s">
        <v>1832</v>
      </c>
      <c r="AJ92" s="81" t="b">
        <v>0</v>
      </c>
      <c r="AK92" s="81">
        <v>3</v>
      </c>
      <c r="AL92" s="87" t="s">
        <v>1620</v>
      </c>
      <c r="AM92" s="81" t="s">
        <v>1881</v>
      </c>
      <c r="AN92" s="81" t="b">
        <v>0</v>
      </c>
      <c r="AO92" s="87" t="s">
        <v>1620</v>
      </c>
      <c r="AP92" s="81" t="s">
        <v>176</v>
      </c>
      <c r="AQ92" s="81">
        <v>0</v>
      </c>
      <c r="AR92" s="81">
        <v>0</v>
      </c>
      <c r="AS92" s="81"/>
      <c r="AT92" s="81"/>
      <c r="AU92" s="81"/>
      <c r="AV92" s="81"/>
      <c r="AW92" s="81"/>
      <c r="AX92" s="81"/>
      <c r="AY92" s="81"/>
      <c r="AZ92" s="81"/>
      <c r="BA92">
        <v>1</v>
      </c>
      <c r="BB92" s="80" t="str">
        <f>REPLACE(INDEX(GroupVertices[Group],MATCH(Edges13[[#This Row],[Vertex 1]],GroupVertices[Vertex],0)),1,1,"")</f>
        <v>3</v>
      </c>
      <c r="BC92" s="80" t="str">
        <f>REPLACE(INDEX(GroupVertices[Group],MATCH(Edges13[[#This Row],[Vertex 2]],GroupVertices[Vertex],0)),1,1,"")</f>
        <v>1</v>
      </c>
    </row>
    <row r="93" spans="1:55" ht="15">
      <c r="A93" s="66" t="s">
        <v>282</v>
      </c>
      <c r="B93" s="66" t="s">
        <v>358</v>
      </c>
      <c r="C93" s="67"/>
      <c r="D93" s="68"/>
      <c r="E93" s="69"/>
      <c r="F93" s="70"/>
      <c r="G93" s="67"/>
      <c r="H93" s="71"/>
      <c r="I93" s="72"/>
      <c r="J93" s="72"/>
      <c r="K93" s="34"/>
      <c r="L93" s="79">
        <v>306</v>
      </c>
      <c r="M93" s="79"/>
      <c r="N93" s="74"/>
      <c r="O93" s="81" t="s">
        <v>394</v>
      </c>
      <c r="P93" s="83">
        <v>43653.57538194444</v>
      </c>
      <c r="Q93" s="81" t="s">
        <v>421</v>
      </c>
      <c r="R93" s="81"/>
      <c r="S93" s="81"/>
      <c r="T93" s="81"/>
      <c r="U93" s="81"/>
      <c r="V93" s="85" t="s">
        <v>953</v>
      </c>
      <c r="W93" s="83">
        <v>43653.57538194444</v>
      </c>
      <c r="X93" s="85" t="s">
        <v>1096</v>
      </c>
      <c r="Y93" s="81"/>
      <c r="Z93" s="81"/>
      <c r="AA93" s="87" t="s">
        <v>1504</v>
      </c>
      <c r="AB93" s="81"/>
      <c r="AC93" s="81" t="b">
        <v>0</v>
      </c>
      <c r="AD93" s="81">
        <v>0</v>
      </c>
      <c r="AE93" s="87" t="s">
        <v>1832</v>
      </c>
      <c r="AF93" s="81" t="b">
        <v>0</v>
      </c>
      <c r="AG93" s="81" t="s">
        <v>1864</v>
      </c>
      <c r="AH93" s="81"/>
      <c r="AI93" s="87" t="s">
        <v>1832</v>
      </c>
      <c r="AJ93" s="81" t="b">
        <v>0</v>
      </c>
      <c r="AK93" s="81">
        <v>3</v>
      </c>
      <c r="AL93" s="87" t="s">
        <v>1743</v>
      </c>
      <c r="AM93" s="81" t="s">
        <v>1879</v>
      </c>
      <c r="AN93" s="81" t="b">
        <v>0</v>
      </c>
      <c r="AO93" s="87" t="s">
        <v>1743</v>
      </c>
      <c r="AP93" s="81" t="s">
        <v>176</v>
      </c>
      <c r="AQ93" s="81">
        <v>0</v>
      </c>
      <c r="AR93" s="81">
        <v>0</v>
      </c>
      <c r="AS93" s="81"/>
      <c r="AT93" s="81"/>
      <c r="AU93" s="81"/>
      <c r="AV93" s="81"/>
      <c r="AW93" s="81"/>
      <c r="AX93" s="81"/>
      <c r="AY93" s="81"/>
      <c r="AZ93" s="81"/>
      <c r="BA93">
        <v>1</v>
      </c>
      <c r="BB93" s="80" t="str">
        <f>REPLACE(INDEX(GroupVertices[Group],MATCH(Edges13[[#This Row],[Vertex 1]],GroupVertices[Vertex],0)),1,1,"")</f>
        <v>1</v>
      </c>
      <c r="BC93" s="80" t="str">
        <f>REPLACE(INDEX(GroupVertices[Group],MATCH(Edges13[[#This Row],[Vertex 2]],GroupVertices[Vertex],0)),1,1,"")</f>
        <v>1</v>
      </c>
    </row>
    <row r="94" spans="1:55" ht="15">
      <c r="A94" s="66" t="s">
        <v>283</v>
      </c>
      <c r="B94" s="66" t="s">
        <v>366</v>
      </c>
      <c r="C94" s="67"/>
      <c r="D94" s="68"/>
      <c r="E94" s="69"/>
      <c r="F94" s="70"/>
      <c r="G94" s="67"/>
      <c r="H94" s="71"/>
      <c r="I94" s="72"/>
      <c r="J94" s="72"/>
      <c r="K94" s="34"/>
      <c r="L94" s="79">
        <v>308</v>
      </c>
      <c r="M94" s="79"/>
      <c r="N94" s="74"/>
      <c r="O94" s="81" t="s">
        <v>395</v>
      </c>
      <c r="P94" s="83">
        <v>43647.215787037036</v>
      </c>
      <c r="Q94" s="81" t="s">
        <v>442</v>
      </c>
      <c r="R94" s="81"/>
      <c r="S94" s="81"/>
      <c r="T94" s="81"/>
      <c r="U94" s="81"/>
      <c r="V94" s="85" t="s">
        <v>954</v>
      </c>
      <c r="W94" s="83">
        <v>43647.215787037036</v>
      </c>
      <c r="X94" s="85" t="s">
        <v>1097</v>
      </c>
      <c r="Y94" s="81"/>
      <c r="Z94" s="81"/>
      <c r="AA94" s="87" t="s">
        <v>1505</v>
      </c>
      <c r="AB94" s="87" t="s">
        <v>1823</v>
      </c>
      <c r="AC94" s="81" t="b">
        <v>0</v>
      </c>
      <c r="AD94" s="81">
        <v>0</v>
      </c>
      <c r="AE94" s="87" t="s">
        <v>1840</v>
      </c>
      <c r="AF94" s="81" t="b">
        <v>0</v>
      </c>
      <c r="AG94" s="81" t="s">
        <v>1867</v>
      </c>
      <c r="AH94" s="81"/>
      <c r="AI94" s="87" t="s">
        <v>1832</v>
      </c>
      <c r="AJ94" s="81" t="b">
        <v>0</v>
      </c>
      <c r="AK94" s="81">
        <v>0</v>
      </c>
      <c r="AL94" s="87" t="s">
        <v>1832</v>
      </c>
      <c r="AM94" s="81" t="s">
        <v>1881</v>
      </c>
      <c r="AN94" s="81" t="b">
        <v>0</v>
      </c>
      <c r="AO94" s="87" t="s">
        <v>1823</v>
      </c>
      <c r="AP94" s="81" t="s">
        <v>176</v>
      </c>
      <c r="AQ94" s="81">
        <v>0</v>
      </c>
      <c r="AR94" s="81">
        <v>0</v>
      </c>
      <c r="AS94" s="81"/>
      <c r="AT94" s="81"/>
      <c r="AU94" s="81"/>
      <c r="AV94" s="81"/>
      <c r="AW94" s="81"/>
      <c r="AX94" s="81"/>
      <c r="AY94" s="81"/>
      <c r="AZ94" s="81"/>
      <c r="BA94">
        <v>1</v>
      </c>
      <c r="BB94" s="80" t="str">
        <f>REPLACE(INDEX(GroupVertices[Group],MATCH(Edges13[[#This Row],[Vertex 1]],GroupVertices[Vertex],0)),1,1,"")</f>
        <v>8</v>
      </c>
      <c r="BC94" s="80" t="str">
        <f>REPLACE(INDEX(GroupVertices[Group],MATCH(Edges13[[#This Row],[Vertex 2]],GroupVertices[Vertex],0)),1,1,"")</f>
        <v>8</v>
      </c>
    </row>
    <row r="95" spans="1:55" ht="15">
      <c r="A95" s="66" t="s">
        <v>283</v>
      </c>
      <c r="B95" s="66" t="s">
        <v>366</v>
      </c>
      <c r="C95" s="67"/>
      <c r="D95" s="68"/>
      <c r="E95" s="69"/>
      <c r="F95" s="70"/>
      <c r="G95" s="67"/>
      <c r="H95" s="71"/>
      <c r="I95" s="72"/>
      <c r="J95" s="72"/>
      <c r="K95" s="34"/>
      <c r="L95" s="79">
        <v>309</v>
      </c>
      <c r="M95" s="79"/>
      <c r="N95" s="74"/>
      <c r="O95" s="81" t="s">
        <v>394</v>
      </c>
      <c r="P95" s="83">
        <v>43653.44149305556</v>
      </c>
      <c r="Q95" s="81" t="s">
        <v>443</v>
      </c>
      <c r="R95" s="81"/>
      <c r="S95" s="81"/>
      <c r="T95" s="81"/>
      <c r="U95" s="81"/>
      <c r="V95" s="85" t="s">
        <v>954</v>
      </c>
      <c r="W95" s="83">
        <v>43653.44149305556</v>
      </c>
      <c r="X95" s="85" t="s">
        <v>1098</v>
      </c>
      <c r="Y95" s="81"/>
      <c r="Z95" s="81"/>
      <c r="AA95" s="87" t="s">
        <v>1506</v>
      </c>
      <c r="AB95" s="87" t="s">
        <v>1824</v>
      </c>
      <c r="AC95" s="81" t="b">
        <v>0</v>
      </c>
      <c r="AD95" s="81">
        <v>1</v>
      </c>
      <c r="AE95" s="87" t="s">
        <v>1841</v>
      </c>
      <c r="AF95" s="81" t="b">
        <v>0</v>
      </c>
      <c r="AG95" s="81" t="s">
        <v>1864</v>
      </c>
      <c r="AH95" s="81"/>
      <c r="AI95" s="87" t="s">
        <v>1832</v>
      </c>
      <c r="AJ95" s="81" t="b">
        <v>0</v>
      </c>
      <c r="AK95" s="81">
        <v>0</v>
      </c>
      <c r="AL95" s="87" t="s">
        <v>1832</v>
      </c>
      <c r="AM95" s="81" t="s">
        <v>1881</v>
      </c>
      <c r="AN95" s="81" t="b">
        <v>0</v>
      </c>
      <c r="AO95" s="87" t="s">
        <v>1824</v>
      </c>
      <c r="AP95" s="81" t="s">
        <v>176</v>
      </c>
      <c r="AQ95" s="81">
        <v>0</v>
      </c>
      <c r="AR95" s="81">
        <v>0</v>
      </c>
      <c r="AS95" s="81"/>
      <c r="AT95" s="81"/>
      <c r="AU95" s="81"/>
      <c r="AV95" s="81"/>
      <c r="AW95" s="81"/>
      <c r="AX95" s="81"/>
      <c r="AY95" s="81"/>
      <c r="AZ95" s="81"/>
      <c r="BA95">
        <v>1</v>
      </c>
      <c r="BB95" s="80" t="str">
        <f>REPLACE(INDEX(GroupVertices[Group],MATCH(Edges13[[#This Row],[Vertex 1]],GroupVertices[Vertex],0)),1,1,"")</f>
        <v>8</v>
      </c>
      <c r="BC95" s="80" t="str">
        <f>REPLACE(INDEX(GroupVertices[Group],MATCH(Edges13[[#This Row],[Vertex 2]],GroupVertices[Vertex],0)),1,1,"")</f>
        <v>8</v>
      </c>
    </row>
    <row r="96" spans="1:55" ht="15">
      <c r="A96" s="66" t="s">
        <v>283</v>
      </c>
      <c r="B96" s="66" t="s">
        <v>368</v>
      </c>
      <c r="C96" s="67"/>
      <c r="D96" s="68"/>
      <c r="E96" s="69"/>
      <c r="F96" s="70"/>
      <c r="G96" s="67"/>
      <c r="H96" s="71"/>
      <c r="I96" s="72"/>
      <c r="J96" s="72"/>
      <c r="K96" s="34"/>
      <c r="L96" s="79">
        <v>311</v>
      </c>
      <c r="M96" s="79"/>
      <c r="N96" s="74"/>
      <c r="O96" s="81" t="s">
        <v>395</v>
      </c>
      <c r="P96" s="83">
        <v>43653.44462962963</v>
      </c>
      <c r="Q96" s="81" t="s">
        <v>444</v>
      </c>
      <c r="R96" s="81"/>
      <c r="S96" s="81"/>
      <c r="T96" s="81" t="s">
        <v>786</v>
      </c>
      <c r="U96" s="81"/>
      <c r="V96" s="85" t="s">
        <v>954</v>
      </c>
      <c r="W96" s="83">
        <v>43653.44462962963</v>
      </c>
      <c r="X96" s="85" t="s">
        <v>1099</v>
      </c>
      <c r="Y96" s="81"/>
      <c r="Z96" s="81"/>
      <c r="AA96" s="87" t="s">
        <v>1507</v>
      </c>
      <c r="AB96" s="81"/>
      <c r="AC96" s="81" t="b">
        <v>0</v>
      </c>
      <c r="AD96" s="81">
        <v>0</v>
      </c>
      <c r="AE96" s="87" t="s">
        <v>1842</v>
      </c>
      <c r="AF96" s="81" t="b">
        <v>0</v>
      </c>
      <c r="AG96" s="81" t="s">
        <v>1864</v>
      </c>
      <c r="AH96" s="81"/>
      <c r="AI96" s="87" t="s">
        <v>1832</v>
      </c>
      <c r="AJ96" s="81" t="b">
        <v>0</v>
      </c>
      <c r="AK96" s="81">
        <v>0</v>
      </c>
      <c r="AL96" s="87" t="s">
        <v>1832</v>
      </c>
      <c r="AM96" s="81" t="s">
        <v>1881</v>
      </c>
      <c r="AN96" s="81" t="b">
        <v>0</v>
      </c>
      <c r="AO96" s="87" t="s">
        <v>1507</v>
      </c>
      <c r="AP96" s="81" t="s">
        <v>176</v>
      </c>
      <c r="AQ96" s="81">
        <v>0</v>
      </c>
      <c r="AR96" s="81">
        <v>0</v>
      </c>
      <c r="AS96" s="81"/>
      <c r="AT96" s="81"/>
      <c r="AU96" s="81"/>
      <c r="AV96" s="81"/>
      <c r="AW96" s="81"/>
      <c r="AX96" s="81"/>
      <c r="AY96" s="81"/>
      <c r="AZ96" s="81"/>
      <c r="BA96">
        <v>1</v>
      </c>
      <c r="BB96" s="80" t="str">
        <f>REPLACE(INDEX(GroupVertices[Group],MATCH(Edges13[[#This Row],[Vertex 1]],GroupVertices[Vertex],0)),1,1,"")</f>
        <v>8</v>
      </c>
      <c r="BC96" s="80" t="str">
        <f>REPLACE(INDEX(GroupVertices[Group],MATCH(Edges13[[#This Row],[Vertex 2]],GroupVertices[Vertex],0)),1,1,"")</f>
        <v>8</v>
      </c>
    </row>
    <row r="97" spans="1:55" ht="15">
      <c r="A97" s="66" t="s">
        <v>283</v>
      </c>
      <c r="B97" s="66" t="s">
        <v>369</v>
      </c>
      <c r="C97" s="67"/>
      <c r="D97" s="68"/>
      <c r="E97" s="69"/>
      <c r="F97" s="70"/>
      <c r="G97" s="67"/>
      <c r="H97" s="71"/>
      <c r="I97" s="72"/>
      <c r="J97" s="72"/>
      <c r="K97" s="34"/>
      <c r="L97" s="79">
        <v>312</v>
      </c>
      <c r="M97" s="79"/>
      <c r="N97" s="74"/>
      <c r="O97" s="81" t="s">
        <v>395</v>
      </c>
      <c r="P97" s="83">
        <v>43647.22143518519</v>
      </c>
      <c r="Q97" s="81" t="s">
        <v>445</v>
      </c>
      <c r="R97" s="81"/>
      <c r="S97" s="81"/>
      <c r="T97" s="81"/>
      <c r="U97" s="81"/>
      <c r="V97" s="85" t="s">
        <v>954</v>
      </c>
      <c r="W97" s="83">
        <v>43647.22143518519</v>
      </c>
      <c r="X97" s="85" t="s">
        <v>1100</v>
      </c>
      <c r="Y97" s="81"/>
      <c r="Z97" s="81"/>
      <c r="AA97" s="87" t="s">
        <v>1508</v>
      </c>
      <c r="AB97" s="87" t="s">
        <v>1825</v>
      </c>
      <c r="AC97" s="81" t="b">
        <v>0</v>
      </c>
      <c r="AD97" s="81">
        <v>0</v>
      </c>
      <c r="AE97" s="87" t="s">
        <v>1843</v>
      </c>
      <c r="AF97" s="81" t="b">
        <v>0</v>
      </c>
      <c r="AG97" s="81" t="s">
        <v>1868</v>
      </c>
      <c r="AH97" s="81"/>
      <c r="AI97" s="87" t="s">
        <v>1832</v>
      </c>
      <c r="AJ97" s="81" t="b">
        <v>0</v>
      </c>
      <c r="AK97" s="81">
        <v>0</v>
      </c>
      <c r="AL97" s="87" t="s">
        <v>1832</v>
      </c>
      <c r="AM97" s="81" t="s">
        <v>1881</v>
      </c>
      <c r="AN97" s="81" t="b">
        <v>0</v>
      </c>
      <c r="AO97" s="87" t="s">
        <v>1825</v>
      </c>
      <c r="AP97" s="81" t="s">
        <v>176</v>
      </c>
      <c r="AQ97" s="81">
        <v>0</v>
      </c>
      <c r="AR97" s="81">
        <v>0</v>
      </c>
      <c r="AS97" s="81"/>
      <c r="AT97" s="81"/>
      <c r="AU97" s="81"/>
      <c r="AV97" s="81"/>
      <c r="AW97" s="81"/>
      <c r="AX97" s="81"/>
      <c r="AY97" s="81"/>
      <c r="AZ97" s="81"/>
      <c r="BA97">
        <v>1</v>
      </c>
      <c r="BB97" s="80" t="str">
        <f>REPLACE(INDEX(GroupVertices[Group],MATCH(Edges13[[#This Row],[Vertex 1]],GroupVertices[Vertex],0)),1,1,"")</f>
        <v>8</v>
      </c>
      <c r="BC97" s="80" t="str">
        <f>REPLACE(INDEX(GroupVertices[Group],MATCH(Edges13[[#This Row],[Vertex 2]],GroupVertices[Vertex],0)),1,1,"")</f>
        <v>8</v>
      </c>
    </row>
    <row r="98" spans="1:55" ht="15">
      <c r="A98" s="66" t="s">
        <v>283</v>
      </c>
      <c r="B98" s="66" t="s">
        <v>369</v>
      </c>
      <c r="C98" s="67"/>
      <c r="D98" s="68"/>
      <c r="E98" s="69"/>
      <c r="F98" s="70"/>
      <c r="G98" s="67"/>
      <c r="H98" s="71"/>
      <c r="I98" s="72"/>
      <c r="J98" s="72"/>
      <c r="K98" s="34"/>
      <c r="L98" s="79">
        <v>313</v>
      </c>
      <c r="M98" s="79"/>
      <c r="N98" s="74"/>
      <c r="O98" s="81" t="s">
        <v>394</v>
      </c>
      <c r="P98" s="83">
        <v>43654.337002314816</v>
      </c>
      <c r="Q98" s="81" t="s">
        <v>446</v>
      </c>
      <c r="R98" s="81"/>
      <c r="S98" s="81"/>
      <c r="T98" s="81" t="s">
        <v>787</v>
      </c>
      <c r="U98" s="81"/>
      <c r="V98" s="85" t="s">
        <v>954</v>
      </c>
      <c r="W98" s="83">
        <v>43654.337002314816</v>
      </c>
      <c r="X98" s="85" t="s">
        <v>1101</v>
      </c>
      <c r="Y98" s="81"/>
      <c r="Z98" s="81"/>
      <c r="AA98" s="87" t="s">
        <v>1509</v>
      </c>
      <c r="AB98" s="87" t="s">
        <v>1826</v>
      </c>
      <c r="AC98" s="81" t="b">
        <v>0</v>
      </c>
      <c r="AD98" s="81">
        <v>0</v>
      </c>
      <c r="AE98" s="87" t="s">
        <v>1844</v>
      </c>
      <c r="AF98" s="81" t="b">
        <v>0</v>
      </c>
      <c r="AG98" s="81" t="s">
        <v>1865</v>
      </c>
      <c r="AH98" s="81"/>
      <c r="AI98" s="87" t="s">
        <v>1832</v>
      </c>
      <c r="AJ98" s="81" t="b">
        <v>0</v>
      </c>
      <c r="AK98" s="81">
        <v>0</v>
      </c>
      <c r="AL98" s="87" t="s">
        <v>1832</v>
      </c>
      <c r="AM98" s="81" t="s">
        <v>1881</v>
      </c>
      <c r="AN98" s="81" t="b">
        <v>0</v>
      </c>
      <c r="AO98" s="87" t="s">
        <v>1826</v>
      </c>
      <c r="AP98" s="81" t="s">
        <v>176</v>
      </c>
      <c r="AQ98" s="81">
        <v>0</v>
      </c>
      <c r="AR98" s="81">
        <v>0</v>
      </c>
      <c r="AS98" s="81"/>
      <c r="AT98" s="81"/>
      <c r="AU98" s="81"/>
      <c r="AV98" s="81"/>
      <c r="AW98" s="81"/>
      <c r="AX98" s="81"/>
      <c r="AY98" s="81"/>
      <c r="AZ98" s="81"/>
      <c r="BA98">
        <v>1</v>
      </c>
      <c r="BB98" s="80" t="str">
        <f>REPLACE(INDEX(GroupVertices[Group],MATCH(Edges13[[#This Row],[Vertex 1]],GroupVertices[Vertex],0)),1,1,"")</f>
        <v>8</v>
      </c>
      <c r="BC98" s="80" t="str">
        <f>REPLACE(INDEX(GroupVertices[Group],MATCH(Edges13[[#This Row],[Vertex 2]],GroupVertices[Vertex],0)),1,1,"")</f>
        <v>8</v>
      </c>
    </row>
    <row r="99" spans="1:55" ht="15">
      <c r="A99" s="66" t="s">
        <v>284</v>
      </c>
      <c r="B99" s="66" t="s">
        <v>328</v>
      </c>
      <c r="C99" s="67"/>
      <c r="D99" s="68"/>
      <c r="E99" s="69"/>
      <c r="F99" s="70"/>
      <c r="G99" s="67"/>
      <c r="H99" s="71"/>
      <c r="I99" s="72"/>
      <c r="J99" s="72"/>
      <c r="K99" s="34"/>
      <c r="L99" s="79">
        <v>315</v>
      </c>
      <c r="M99" s="79"/>
      <c r="N99" s="74"/>
      <c r="O99" s="81" t="s">
        <v>394</v>
      </c>
      <c r="P99" s="83">
        <v>43654.68579861111</v>
      </c>
      <c r="Q99" s="81" t="s">
        <v>447</v>
      </c>
      <c r="R99" s="85" t="s">
        <v>691</v>
      </c>
      <c r="S99" s="81" t="s">
        <v>751</v>
      </c>
      <c r="T99" s="81" t="s">
        <v>788</v>
      </c>
      <c r="U99" s="81"/>
      <c r="V99" s="85" t="s">
        <v>955</v>
      </c>
      <c r="W99" s="83">
        <v>43654.68579861111</v>
      </c>
      <c r="X99" s="85" t="s">
        <v>1102</v>
      </c>
      <c r="Y99" s="81"/>
      <c r="Z99" s="81"/>
      <c r="AA99" s="87" t="s">
        <v>1510</v>
      </c>
      <c r="AB99" s="81"/>
      <c r="AC99" s="81" t="b">
        <v>0</v>
      </c>
      <c r="AD99" s="81">
        <v>0</v>
      </c>
      <c r="AE99" s="87" t="s">
        <v>1832</v>
      </c>
      <c r="AF99" s="81" t="b">
        <v>1</v>
      </c>
      <c r="AG99" s="81" t="s">
        <v>1864</v>
      </c>
      <c r="AH99" s="81"/>
      <c r="AI99" s="87" t="s">
        <v>1812</v>
      </c>
      <c r="AJ99" s="81" t="b">
        <v>0</v>
      </c>
      <c r="AK99" s="81">
        <v>2</v>
      </c>
      <c r="AL99" s="87" t="s">
        <v>1649</v>
      </c>
      <c r="AM99" s="81" t="s">
        <v>1879</v>
      </c>
      <c r="AN99" s="81" t="b">
        <v>0</v>
      </c>
      <c r="AO99" s="87" t="s">
        <v>1649</v>
      </c>
      <c r="AP99" s="81" t="s">
        <v>176</v>
      </c>
      <c r="AQ99" s="81">
        <v>0</v>
      </c>
      <c r="AR99" s="81">
        <v>0</v>
      </c>
      <c r="AS99" s="81"/>
      <c r="AT99" s="81"/>
      <c r="AU99" s="81"/>
      <c r="AV99" s="81"/>
      <c r="AW99" s="81"/>
      <c r="AX99" s="81"/>
      <c r="AY99" s="81"/>
      <c r="AZ99" s="81"/>
      <c r="BA99">
        <v>1</v>
      </c>
      <c r="BB99" s="80" t="str">
        <f>REPLACE(INDEX(GroupVertices[Group],MATCH(Edges13[[#This Row],[Vertex 1]],GroupVertices[Vertex],0)),1,1,"")</f>
        <v>2</v>
      </c>
      <c r="BC99" s="80" t="str">
        <f>REPLACE(INDEX(GroupVertices[Group],MATCH(Edges13[[#This Row],[Vertex 2]],GroupVertices[Vertex],0)),1,1,"")</f>
        <v>2</v>
      </c>
    </row>
    <row r="100" spans="1:55" ht="15">
      <c r="A100" s="66" t="s">
        <v>285</v>
      </c>
      <c r="B100" s="66" t="s">
        <v>288</v>
      </c>
      <c r="C100" s="67"/>
      <c r="D100" s="68"/>
      <c r="E100" s="69"/>
      <c r="F100" s="70"/>
      <c r="G100" s="67"/>
      <c r="H100" s="71"/>
      <c r="I100" s="72"/>
      <c r="J100" s="72"/>
      <c r="K100" s="34"/>
      <c r="L100" s="79">
        <v>316</v>
      </c>
      <c r="M100" s="79"/>
      <c r="N100" s="74"/>
      <c r="O100" s="81" t="s">
        <v>394</v>
      </c>
      <c r="P100" s="83">
        <v>43655.22486111111</v>
      </c>
      <c r="Q100" s="81" t="s">
        <v>448</v>
      </c>
      <c r="R100" s="81"/>
      <c r="S100" s="81"/>
      <c r="T100" s="81"/>
      <c r="U100" s="81"/>
      <c r="V100" s="85" t="s">
        <v>956</v>
      </c>
      <c r="W100" s="83">
        <v>43655.22486111111</v>
      </c>
      <c r="X100" s="85" t="s">
        <v>1103</v>
      </c>
      <c r="Y100" s="81"/>
      <c r="Z100" s="81"/>
      <c r="AA100" s="87" t="s">
        <v>1511</v>
      </c>
      <c r="AB100" s="81"/>
      <c r="AC100" s="81" t="b">
        <v>0</v>
      </c>
      <c r="AD100" s="81">
        <v>0</v>
      </c>
      <c r="AE100" s="87" t="s">
        <v>1832</v>
      </c>
      <c r="AF100" s="81" t="b">
        <v>0</v>
      </c>
      <c r="AG100" s="81" t="s">
        <v>1864</v>
      </c>
      <c r="AH100" s="81"/>
      <c r="AI100" s="87" t="s">
        <v>1832</v>
      </c>
      <c r="AJ100" s="81" t="b">
        <v>0</v>
      </c>
      <c r="AK100" s="81">
        <v>2</v>
      </c>
      <c r="AL100" s="87" t="s">
        <v>1517</v>
      </c>
      <c r="AM100" s="81" t="s">
        <v>1881</v>
      </c>
      <c r="AN100" s="81" t="b">
        <v>0</v>
      </c>
      <c r="AO100" s="87" t="s">
        <v>1517</v>
      </c>
      <c r="AP100" s="81" t="s">
        <v>176</v>
      </c>
      <c r="AQ100" s="81">
        <v>0</v>
      </c>
      <c r="AR100" s="81">
        <v>0</v>
      </c>
      <c r="AS100" s="81"/>
      <c r="AT100" s="81"/>
      <c r="AU100" s="81"/>
      <c r="AV100" s="81"/>
      <c r="AW100" s="81"/>
      <c r="AX100" s="81"/>
      <c r="AY100" s="81"/>
      <c r="AZ100" s="81"/>
      <c r="BA100">
        <v>1</v>
      </c>
      <c r="BB100" s="80" t="str">
        <f>REPLACE(INDEX(GroupVertices[Group],MATCH(Edges13[[#This Row],[Vertex 1]],GroupVertices[Vertex],0)),1,1,"")</f>
        <v>4</v>
      </c>
      <c r="BC100" s="80" t="str">
        <f>REPLACE(INDEX(GroupVertices[Group],MATCH(Edges13[[#This Row],[Vertex 2]],GroupVertices[Vertex],0)),1,1,"")</f>
        <v>4</v>
      </c>
    </row>
    <row r="101" spans="1:55" ht="15">
      <c r="A101" s="66" t="s">
        <v>286</v>
      </c>
      <c r="B101" s="66" t="s">
        <v>373</v>
      </c>
      <c r="C101" s="67"/>
      <c r="D101" s="68"/>
      <c r="E101" s="69"/>
      <c r="F101" s="70"/>
      <c r="G101" s="67"/>
      <c r="H101" s="71"/>
      <c r="I101" s="72"/>
      <c r="J101" s="72"/>
      <c r="K101" s="34"/>
      <c r="L101" s="79">
        <v>324</v>
      </c>
      <c r="M101" s="79"/>
      <c r="N101" s="74"/>
      <c r="O101" s="81" t="s">
        <v>394</v>
      </c>
      <c r="P101" s="83">
        <v>43654.67386574074</v>
      </c>
      <c r="Q101" s="81" t="s">
        <v>449</v>
      </c>
      <c r="R101" s="81"/>
      <c r="S101" s="81"/>
      <c r="T101" s="81" t="s">
        <v>789</v>
      </c>
      <c r="U101" s="81"/>
      <c r="V101" s="85" t="s">
        <v>957</v>
      </c>
      <c r="W101" s="83">
        <v>43654.67386574074</v>
      </c>
      <c r="X101" s="85" t="s">
        <v>1104</v>
      </c>
      <c r="Y101" s="81"/>
      <c r="Z101" s="81"/>
      <c r="AA101" s="87" t="s">
        <v>1512</v>
      </c>
      <c r="AB101" s="87" t="s">
        <v>1514</v>
      </c>
      <c r="AC101" s="81" t="b">
        <v>0</v>
      </c>
      <c r="AD101" s="81">
        <v>0</v>
      </c>
      <c r="AE101" s="87" t="s">
        <v>1845</v>
      </c>
      <c r="AF101" s="81" t="b">
        <v>0</v>
      </c>
      <c r="AG101" s="81" t="s">
        <v>1864</v>
      </c>
      <c r="AH101" s="81"/>
      <c r="AI101" s="87" t="s">
        <v>1832</v>
      </c>
      <c r="AJ101" s="81" t="b">
        <v>0</v>
      </c>
      <c r="AK101" s="81">
        <v>0</v>
      </c>
      <c r="AL101" s="87" t="s">
        <v>1832</v>
      </c>
      <c r="AM101" s="81" t="s">
        <v>1880</v>
      </c>
      <c r="AN101" s="81" t="b">
        <v>0</v>
      </c>
      <c r="AO101" s="87" t="s">
        <v>1514</v>
      </c>
      <c r="AP101" s="81" t="s">
        <v>176</v>
      </c>
      <c r="AQ101" s="81">
        <v>0</v>
      </c>
      <c r="AR101" s="81">
        <v>0</v>
      </c>
      <c r="AS101" s="81"/>
      <c r="AT101" s="81"/>
      <c r="AU101" s="81"/>
      <c r="AV101" s="81"/>
      <c r="AW101" s="81"/>
      <c r="AX101" s="81"/>
      <c r="AY101" s="81"/>
      <c r="AZ101" s="81"/>
      <c r="BA101">
        <v>1</v>
      </c>
      <c r="BB101" s="80" t="str">
        <f>REPLACE(INDEX(GroupVertices[Group],MATCH(Edges13[[#This Row],[Vertex 1]],GroupVertices[Vertex],0)),1,1,"")</f>
        <v>4</v>
      </c>
      <c r="BC101" s="80" t="str">
        <f>REPLACE(INDEX(GroupVertices[Group],MATCH(Edges13[[#This Row],[Vertex 2]],GroupVertices[Vertex],0)),1,1,"")</f>
        <v>4</v>
      </c>
    </row>
    <row r="102" spans="1:55" ht="15">
      <c r="A102" s="66" t="s">
        <v>286</v>
      </c>
      <c r="B102" s="66" t="s">
        <v>375</v>
      </c>
      <c r="C102" s="67"/>
      <c r="D102" s="68"/>
      <c r="E102" s="69"/>
      <c r="F102" s="70"/>
      <c r="G102" s="67"/>
      <c r="H102" s="71"/>
      <c r="I102" s="72"/>
      <c r="J102" s="72"/>
      <c r="K102" s="34"/>
      <c r="L102" s="79">
        <v>326</v>
      </c>
      <c r="M102" s="79"/>
      <c r="N102" s="74"/>
      <c r="O102" s="81" t="s">
        <v>394</v>
      </c>
      <c r="P102" s="83">
        <v>43654.66741898148</v>
      </c>
      <c r="Q102" s="81" t="s">
        <v>450</v>
      </c>
      <c r="R102" s="81"/>
      <c r="S102" s="81"/>
      <c r="T102" s="81" t="s">
        <v>790</v>
      </c>
      <c r="U102" s="81"/>
      <c r="V102" s="85" t="s">
        <v>957</v>
      </c>
      <c r="W102" s="83">
        <v>43654.66741898148</v>
      </c>
      <c r="X102" s="85" t="s">
        <v>1105</v>
      </c>
      <c r="Y102" s="81"/>
      <c r="Z102" s="81"/>
      <c r="AA102" s="87" t="s">
        <v>1513</v>
      </c>
      <c r="AB102" s="87" t="s">
        <v>1527</v>
      </c>
      <c r="AC102" s="81" t="b">
        <v>0</v>
      </c>
      <c r="AD102" s="81">
        <v>1</v>
      </c>
      <c r="AE102" s="87" t="s">
        <v>1846</v>
      </c>
      <c r="AF102" s="81" t="b">
        <v>0</v>
      </c>
      <c r="AG102" s="81" t="s">
        <v>1864</v>
      </c>
      <c r="AH102" s="81"/>
      <c r="AI102" s="87" t="s">
        <v>1832</v>
      </c>
      <c r="AJ102" s="81" t="b">
        <v>0</v>
      </c>
      <c r="AK102" s="81">
        <v>0</v>
      </c>
      <c r="AL102" s="87" t="s">
        <v>1832</v>
      </c>
      <c r="AM102" s="81" t="s">
        <v>1880</v>
      </c>
      <c r="AN102" s="81" t="b">
        <v>0</v>
      </c>
      <c r="AO102" s="87" t="s">
        <v>1527</v>
      </c>
      <c r="AP102" s="81" t="s">
        <v>176</v>
      </c>
      <c r="AQ102" s="81">
        <v>0</v>
      </c>
      <c r="AR102" s="81">
        <v>0</v>
      </c>
      <c r="AS102" s="81"/>
      <c r="AT102" s="81"/>
      <c r="AU102" s="81"/>
      <c r="AV102" s="81"/>
      <c r="AW102" s="81"/>
      <c r="AX102" s="81"/>
      <c r="AY102" s="81"/>
      <c r="AZ102" s="81"/>
      <c r="BA102">
        <v>3</v>
      </c>
      <c r="BB102" s="80" t="str">
        <f>REPLACE(INDEX(GroupVertices[Group],MATCH(Edges13[[#This Row],[Vertex 1]],GroupVertices[Vertex],0)),1,1,"")</f>
        <v>4</v>
      </c>
      <c r="BC102" s="80" t="str">
        <f>REPLACE(INDEX(GroupVertices[Group],MATCH(Edges13[[#This Row],[Vertex 2]],GroupVertices[Vertex],0)),1,1,"")</f>
        <v>4</v>
      </c>
    </row>
    <row r="103" spans="1:55" ht="15">
      <c r="A103" s="66" t="s">
        <v>286</v>
      </c>
      <c r="B103" s="66" t="s">
        <v>375</v>
      </c>
      <c r="C103" s="67"/>
      <c r="D103" s="68"/>
      <c r="E103" s="69"/>
      <c r="F103" s="70"/>
      <c r="G103" s="67"/>
      <c r="H103" s="71"/>
      <c r="I103" s="72"/>
      <c r="J103" s="72"/>
      <c r="K103" s="34"/>
      <c r="L103" s="79">
        <v>327</v>
      </c>
      <c r="M103" s="79"/>
      <c r="N103" s="74"/>
      <c r="O103" s="81" t="s">
        <v>394</v>
      </c>
      <c r="P103" s="83">
        <v>43654.66924768518</v>
      </c>
      <c r="Q103" s="81" t="s">
        <v>451</v>
      </c>
      <c r="R103" s="81"/>
      <c r="S103" s="81"/>
      <c r="T103" s="81" t="s">
        <v>791</v>
      </c>
      <c r="U103" s="81"/>
      <c r="V103" s="85" t="s">
        <v>957</v>
      </c>
      <c r="W103" s="83">
        <v>43654.66924768518</v>
      </c>
      <c r="X103" s="85" t="s">
        <v>1106</v>
      </c>
      <c r="Y103" s="81"/>
      <c r="Z103" s="81"/>
      <c r="AA103" s="87" t="s">
        <v>1514</v>
      </c>
      <c r="AB103" s="87" t="s">
        <v>1527</v>
      </c>
      <c r="AC103" s="81" t="b">
        <v>0</v>
      </c>
      <c r="AD103" s="81">
        <v>0</v>
      </c>
      <c r="AE103" s="87" t="s">
        <v>1846</v>
      </c>
      <c r="AF103" s="81" t="b">
        <v>0</v>
      </c>
      <c r="AG103" s="81" t="s">
        <v>1864</v>
      </c>
      <c r="AH103" s="81"/>
      <c r="AI103" s="87" t="s">
        <v>1832</v>
      </c>
      <c r="AJ103" s="81" t="b">
        <v>0</v>
      </c>
      <c r="AK103" s="81">
        <v>0</v>
      </c>
      <c r="AL103" s="87" t="s">
        <v>1832</v>
      </c>
      <c r="AM103" s="81" t="s">
        <v>1880</v>
      </c>
      <c r="AN103" s="81" t="b">
        <v>0</v>
      </c>
      <c r="AO103" s="87" t="s">
        <v>1527</v>
      </c>
      <c r="AP103" s="81" t="s">
        <v>176</v>
      </c>
      <c r="AQ103" s="81">
        <v>0</v>
      </c>
      <c r="AR103" s="81">
        <v>0</v>
      </c>
      <c r="AS103" s="81"/>
      <c r="AT103" s="81"/>
      <c r="AU103" s="81"/>
      <c r="AV103" s="81"/>
      <c r="AW103" s="81"/>
      <c r="AX103" s="81"/>
      <c r="AY103" s="81"/>
      <c r="AZ103" s="81"/>
      <c r="BA103">
        <v>3</v>
      </c>
      <c r="BB103" s="80" t="str">
        <f>REPLACE(INDEX(GroupVertices[Group],MATCH(Edges13[[#This Row],[Vertex 1]],GroupVertices[Vertex],0)),1,1,"")</f>
        <v>4</v>
      </c>
      <c r="BC103" s="80" t="str">
        <f>REPLACE(INDEX(GroupVertices[Group],MATCH(Edges13[[#This Row],[Vertex 2]],GroupVertices[Vertex],0)),1,1,"")</f>
        <v>4</v>
      </c>
    </row>
    <row r="104" spans="1:55" ht="15">
      <c r="A104" s="66" t="s">
        <v>287</v>
      </c>
      <c r="B104" s="66" t="s">
        <v>288</v>
      </c>
      <c r="C104" s="67"/>
      <c r="D104" s="68"/>
      <c r="E104" s="69"/>
      <c r="F104" s="70"/>
      <c r="G104" s="67"/>
      <c r="H104" s="71"/>
      <c r="I104" s="72"/>
      <c r="J104" s="72"/>
      <c r="K104" s="34"/>
      <c r="L104" s="79">
        <v>329</v>
      </c>
      <c r="M104" s="79"/>
      <c r="N104" s="74"/>
      <c r="O104" s="81" t="s">
        <v>394</v>
      </c>
      <c r="P104" s="83">
        <v>43654.67423611111</v>
      </c>
      <c r="Q104" s="81" t="s">
        <v>452</v>
      </c>
      <c r="R104" s="81"/>
      <c r="S104" s="81"/>
      <c r="T104" s="81"/>
      <c r="U104" s="81"/>
      <c r="V104" s="85" t="s">
        <v>958</v>
      </c>
      <c r="W104" s="83">
        <v>43654.67423611111</v>
      </c>
      <c r="X104" s="85" t="s">
        <v>1107</v>
      </c>
      <c r="Y104" s="81"/>
      <c r="Z104" s="81"/>
      <c r="AA104" s="87" t="s">
        <v>1515</v>
      </c>
      <c r="AB104" s="87" t="s">
        <v>1521</v>
      </c>
      <c r="AC104" s="81" t="b">
        <v>0</v>
      </c>
      <c r="AD104" s="81">
        <v>0</v>
      </c>
      <c r="AE104" s="87" t="s">
        <v>1845</v>
      </c>
      <c r="AF104" s="81" t="b">
        <v>0</v>
      </c>
      <c r="AG104" s="81" t="s">
        <v>1864</v>
      </c>
      <c r="AH104" s="81"/>
      <c r="AI104" s="87" t="s">
        <v>1832</v>
      </c>
      <c r="AJ104" s="81" t="b">
        <v>0</v>
      </c>
      <c r="AK104" s="81">
        <v>0</v>
      </c>
      <c r="AL104" s="87" t="s">
        <v>1832</v>
      </c>
      <c r="AM104" s="81" t="s">
        <v>1880</v>
      </c>
      <c r="AN104" s="81" t="b">
        <v>0</v>
      </c>
      <c r="AO104" s="87" t="s">
        <v>1521</v>
      </c>
      <c r="AP104" s="81" t="s">
        <v>176</v>
      </c>
      <c r="AQ104" s="81">
        <v>0</v>
      </c>
      <c r="AR104" s="81">
        <v>0</v>
      </c>
      <c r="AS104" s="81" t="s">
        <v>1903</v>
      </c>
      <c r="AT104" s="81" t="s">
        <v>1907</v>
      </c>
      <c r="AU104" s="81" t="s">
        <v>1911</v>
      </c>
      <c r="AV104" s="81" t="s">
        <v>1916</v>
      </c>
      <c r="AW104" s="81" t="s">
        <v>1921</v>
      </c>
      <c r="AX104" s="81" t="s">
        <v>1926</v>
      </c>
      <c r="AY104" s="81" t="s">
        <v>1930</v>
      </c>
      <c r="AZ104" s="85" t="s">
        <v>1932</v>
      </c>
      <c r="BA104">
        <v>1</v>
      </c>
      <c r="BB104" s="80" t="str">
        <f>REPLACE(INDEX(GroupVertices[Group],MATCH(Edges13[[#This Row],[Vertex 1]],GroupVertices[Vertex],0)),1,1,"")</f>
        <v>4</v>
      </c>
      <c r="BC104" s="80" t="str">
        <f>REPLACE(INDEX(GroupVertices[Group],MATCH(Edges13[[#This Row],[Vertex 2]],GroupVertices[Vertex],0)),1,1,"")</f>
        <v>4</v>
      </c>
    </row>
    <row r="105" spans="1:55" ht="15">
      <c r="A105" s="66" t="s">
        <v>288</v>
      </c>
      <c r="B105" s="66" t="s">
        <v>287</v>
      </c>
      <c r="C105" s="67"/>
      <c r="D105" s="68"/>
      <c r="E105" s="69"/>
      <c r="F105" s="70"/>
      <c r="G105" s="67"/>
      <c r="H105" s="71"/>
      <c r="I105" s="72"/>
      <c r="J105" s="72"/>
      <c r="K105" s="34"/>
      <c r="L105" s="79">
        <v>330</v>
      </c>
      <c r="M105" s="79"/>
      <c r="N105" s="74"/>
      <c r="O105" s="81" t="s">
        <v>394</v>
      </c>
      <c r="P105" s="83">
        <v>43654.6921875</v>
      </c>
      <c r="Q105" s="81" t="s">
        <v>453</v>
      </c>
      <c r="R105" s="81"/>
      <c r="S105" s="81"/>
      <c r="T105" s="81" t="s">
        <v>792</v>
      </c>
      <c r="U105" s="81"/>
      <c r="V105" s="85" t="s">
        <v>959</v>
      </c>
      <c r="W105" s="83">
        <v>43654.6921875</v>
      </c>
      <c r="X105" s="85" t="s">
        <v>1108</v>
      </c>
      <c r="Y105" s="81"/>
      <c r="Z105" s="81"/>
      <c r="AA105" s="87" t="s">
        <v>1516</v>
      </c>
      <c r="AB105" s="81"/>
      <c r="AC105" s="81" t="b">
        <v>0</v>
      </c>
      <c r="AD105" s="81">
        <v>0</v>
      </c>
      <c r="AE105" s="87" t="s">
        <v>1832</v>
      </c>
      <c r="AF105" s="81" t="b">
        <v>0</v>
      </c>
      <c r="AG105" s="81" t="s">
        <v>1864</v>
      </c>
      <c r="AH105" s="81"/>
      <c r="AI105" s="87" t="s">
        <v>1832</v>
      </c>
      <c r="AJ105" s="81" t="b">
        <v>0</v>
      </c>
      <c r="AK105" s="81">
        <v>1</v>
      </c>
      <c r="AL105" s="87" t="s">
        <v>1521</v>
      </c>
      <c r="AM105" s="81" t="s">
        <v>1880</v>
      </c>
      <c r="AN105" s="81" t="b">
        <v>0</v>
      </c>
      <c r="AO105" s="87" t="s">
        <v>1521</v>
      </c>
      <c r="AP105" s="81" t="s">
        <v>176</v>
      </c>
      <c r="AQ105" s="81">
        <v>0</v>
      </c>
      <c r="AR105" s="81">
        <v>0</v>
      </c>
      <c r="AS105" s="81"/>
      <c r="AT105" s="81"/>
      <c r="AU105" s="81"/>
      <c r="AV105" s="81"/>
      <c r="AW105" s="81"/>
      <c r="AX105" s="81"/>
      <c r="AY105" s="81"/>
      <c r="AZ105" s="81"/>
      <c r="BA105">
        <v>1</v>
      </c>
      <c r="BB105" s="80" t="str">
        <f>REPLACE(INDEX(GroupVertices[Group],MATCH(Edges13[[#This Row],[Vertex 1]],GroupVertices[Vertex],0)),1,1,"")</f>
        <v>4</v>
      </c>
      <c r="BC105" s="80" t="str">
        <f>REPLACE(INDEX(GroupVertices[Group],MATCH(Edges13[[#This Row],[Vertex 2]],GroupVertices[Vertex],0)),1,1,"")</f>
        <v>4</v>
      </c>
    </row>
    <row r="106" spans="1:55" ht="15">
      <c r="A106" s="66" t="s">
        <v>289</v>
      </c>
      <c r="B106" s="66" t="s">
        <v>288</v>
      </c>
      <c r="C106" s="67"/>
      <c r="D106" s="68"/>
      <c r="E106" s="69"/>
      <c r="F106" s="70"/>
      <c r="G106" s="67"/>
      <c r="H106" s="71"/>
      <c r="I106" s="72"/>
      <c r="J106" s="72"/>
      <c r="K106" s="34"/>
      <c r="L106" s="79">
        <v>336</v>
      </c>
      <c r="M106" s="79"/>
      <c r="N106" s="74"/>
      <c r="O106" s="81" t="s">
        <v>394</v>
      </c>
      <c r="P106" s="83">
        <v>43654.71288194445</v>
      </c>
      <c r="Q106" s="81" t="s">
        <v>454</v>
      </c>
      <c r="R106" s="81" t="s">
        <v>692</v>
      </c>
      <c r="S106" s="81" t="s">
        <v>753</v>
      </c>
      <c r="T106" s="81"/>
      <c r="U106" s="81"/>
      <c r="V106" s="85" t="s">
        <v>960</v>
      </c>
      <c r="W106" s="83">
        <v>43654.71288194445</v>
      </c>
      <c r="X106" s="85" t="s">
        <v>1109</v>
      </c>
      <c r="Y106" s="81"/>
      <c r="Z106" s="81"/>
      <c r="AA106" s="87" t="s">
        <v>1517</v>
      </c>
      <c r="AB106" s="87" t="s">
        <v>1515</v>
      </c>
      <c r="AC106" s="81" t="b">
        <v>0</v>
      </c>
      <c r="AD106" s="81">
        <v>2</v>
      </c>
      <c r="AE106" s="87" t="s">
        <v>1847</v>
      </c>
      <c r="AF106" s="81" t="b">
        <v>0</v>
      </c>
      <c r="AG106" s="81" t="s">
        <v>1864</v>
      </c>
      <c r="AH106" s="81"/>
      <c r="AI106" s="87" t="s">
        <v>1832</v>
      </c>
      <c r="AJ106" s="81" t="b">
        <v>0</v>
      </c>
      <c r="AK106" s="81">
        <v>1</v>
      </c>
      <c r="AL106" s="87" t="s">
        <v>1832</v>
      </c>
      <c r="AM106" s="81" t="s">
        <v>1881</v>
      </c>
      <c r="AN106" s="81" t="b">
        <v>0</v>
      </c>
      <c r="AO106" s="87" t="s">
        <v>1515</v>
      </c>
      <c r="AP106" s="81" t="s">
        <v>176</v>
      </c>
      <c r="AQ106" s="81">
        <v>0</v>
      </c>
      <c r="AR106" s="81">
        <v>0</v>
      </c>
      <c r="AS106" s="81"/>
      <c r="AT106" s="81"/>
      <c r="AU106" s="81"/>
      <c r="AV106" s="81"/>
      <c r="AW106" s="81"/>
      <c r="AX106" s="81"/>
      <c r="AY106" s="81"/>
      <c r="AZ106" s="81"/>
      <c r="BA106">
        <v>1</v>
      </c>
      <c r="BB106" s="80" t="str">
        <f>REPLACE(INDEX(GroupVertices[Group],MATCH(Edges13[[#This Row],[Vertex 1]],GroupVertices[Vertex],0)),1,1,"")</f>
        <v>4</v>
      </c>
      <c r="BC106" s="80" t="str">
        <f>REPLACE(INDEX(GroupVertices[Group],MATCH(Edges13[[#This Row],[Vertex 2]],GroupVertices[Vertex],0)),1,1,"")</f>
        <v>4</v>
      </c>
    </row>
    <row r="107" spans="1:55" ht="15">
      <c r="A107" s="66" t="s">
        <v>290</v>
      </c>
      <c r="B107" s="66" t="s">
        <v>288</v>
      </c>
      <c r="C107" s="67"/>
      <c r="D107" s="68"/>
      <c r="E107" s="69"/>
      <c r="F107" s="70"/>
      <c r="G107" s="67"/>
      <c r="H107" s="71"/>
      <c r="I107" s="72"/>
      <c r="J107" s="72"/>
      <c r="K107" s="34"/>
      <c r="L107" s="79">
        <v>337</v>
      </c>
      <c r="M107" s="79"/>
      <c r="N107" s="74"/>
      <c r="O107" s="81" t="s">
        <v>394</v>
      </c>
      <c r="P107" s="83">
        <v>43654.678935185184</v>
      </c>
      <c r="Q107" s="81" t="s">
        <v>455</v>
      </c>
      <c r="R107" s="81" t="s">
        <v>693</v>
      </c>
      <c r="S107" s="81" t="s">
        <v>754</v>
      </c>
      <c r="T107" s="81" t="s">
        <v>793</v>
      </c>
      <c r="U107" s="85" t="s">
        <v>842</v>
      </c>
      <c r="V107" s="85" t="s">
        <v>842</v>
      </c>
      <c r="W107" s="83">
        <v>43654.678935185184</v>
      </c>
      <c r="X107" s="85" t="s">
        <v>1110</v>
      </c>
      <c r="Y107" s="81"/>
      <c r="Z107" s="81"/>
      <c r="AA107" s="87" t="s">
        <v>1518</v>
      </c>
      <c r="AB107" s="87" t="s">
        <v>1515</v>
      </c>
      <c r="AC107" s="81" t="b">
        <v>0</v>
      </c>
      <c r="AD107" s="81">
        <v>0</v>
      </c>
      <c r="AE107" s="87" t="s">
        <v>1847</v>
      </c>
      <c r="AF107" s="81" t="b">
        <v>0</v>
      </c>
      <c r="AG107" s="81" t="s">
        <v>1864</v>
      </c>
      <c r="AH107" s="81"/>
      <c r="AI107" s="87" t="s">
        <v>1832</v>
      </c>
      <c r="AJ107" s="81" t="b">
        <v>0</v>
      </c>
      <c r="AK107" s="81">
        <v>1</v>
      </c>
      <c r="AL107" s="87" t="s">
        <v>1832</v>
      </c>
      <c r="AM107" s="81" t="s">
        <v>1879</v>
      </c>
      <c r="AN107" s="81" t="b">
        <v>0</v>
      </c>
      <c r="AO107" s="87" t="s">
        <v>1515</v>
      </c>
      <c r="AP107" s="81" t="s">
        <v>176</v>
      </c>
      <c r="AQ107" s="81">
        <v>0</v>
      </c>
      <c r="AR107" s="81">
        <v>0</v>
      </c>
      <c r="AS107" s="81"/>
      <c r="AT107" s="81"/>
      <c r="AU107" s="81"/>
      <c r="AV107" s="81"/>
      <c r="AW107" s="81"/>
      <c r="AX107" s="81"/>
      <c r="AY107" s="81"/>
      <c r="AZ107" s="81"/>
      <c r="BA107">
        <v>3</v>
      </c>
      <c r="BB107" s="80" t="str">
        <f>REPLACE(INDEX(GroupVertices[Group],MATCH(Edges13[[#This Row],[Vertex 1]],GroupVertices[Vertex],0)),1,1,"")</f>
        <v>4</v>
      </c>
      <c r="BC107" s="80" t="str">
        <f>REPLACE(INDEX(GroupVertices[Group],MATCH(Edges13[[#This Row],[Vertex 2]],GroupVertices[Vertex],0)),1,1,"")</f>
        <v>4</v>
      </c>
    </row>
    <row r="108" spans="1:55" ht="15">
      <c r="A108" s="66" t="s">
        <v>290</v>
      </c>
      <c r="B108" s="66" t="s">
        <v>288</v>
      </c>
      <c r="C108" s="67"/>
      <c r="D108" s="68"/>
      <c r="E108" s="69"/>
      <c r="F108" s="70"/>
      <c r="G108" s="67"/>
      <c r="H108" s="71"/>
      <c r="I108" s="72"/>
      <c r="J108" s="72"/>
      <c r="K108" s="34"/>
      <c r="L108" s="79">
        <v>338</v>
      </c>
      <c r="M108" s="79"/>
      <c r="N108" s="74"/>
      <c r="O108" s="81" t="s">
        <v>394</v>
      </c>
      <c r="P108" s="83">
        <v>43654.72681712963</v>
      </c>
      <c r="Q108" s="81" t="s">
        <v>448</v>
      </c>
      <c r="R108" s="81"/>
      <c r="S108" s="81"/>
      <c r="T108" s="81"/>
      <c r="U108" s="81"/>
      <c r="V108" s="85" t="s">
        <v>961</v>
      </c>
      <c r="W108" s="83">
        <v>43654.72681712963</v>
      </c>
      <c r="X108" s="85" t="s">
        <v>1111</v>
      </c>
      <c r="Y108" s="81"/>
      <c r="Z108" s="81"/>
      <c r="AA108" s="87" t="s">
        <v>1519</v>
      </c>
      <c r="AB108" s="81"/>
      <c r="AC108" s="81" t="b">
        <v>0</v>
      </c>
      <c r="AD108" s="81">
        <v>0</v>
      </c>
      <c r="AE108" s="87" t="s">
        <v>1832</v>
      </c>
      <c r="AF108" s="81" t="b">
        <v>0</v>
      </c>
      <c r="AG108" s="81" t="s">
        <v>1864</v>
      </c>
      <c r="AH108" s="81"/>
      <c r="AI108" s="87" t="s">
        <v>1832</v>
      </c>
      <c r="AJ108" s="81" t="b">
        <v>0</v>
      </c>
      <c r="AK108" s="81">
        <v>1</v>
      </c>
      <c r="AL108" s="87" t="s">
        <v>1517</v>
      </c>
      <c r="AM108" s="81" t="s">
        <v>1879</v>
      </c>
      <c r="AN108" s="81" t="b">
        <v>0</v>
      </c>
      <c r="AO108" s="87" t="s">
        <v>1517</v>
      </c>
      <c r="AP108" s="81" t="s">
        <v>176</v>
      </c>
      <c r="AQ108" s="81">
        <v>0</v>
      </c>
      <c r="AR108" s="81">
        <v>0</v>
      </c>
      <c r="AS108" s="81"/>
      <c r="AT108" s="81"/>
      <c r="AU108" s="81"/>
      <c r="AV108" s="81"/>
      <c r="AW108" s="81"/>
      <c r="AX108" s="81"/>
      <c r="AY108" s="81"/>
      <c r="AZ108" s="81"/>
      <c r="BA108">
        <v>3</v>
      </c>
      <c r="BB108" s="80" t="str">
        <f>REPLACE(INDEX(GroupVertices[Group],MATCH(Edges13[[#This Row],[Vertex 1]],GroupVertices[Vertex],0)),1,1,"")</f>
        <v>4</v>
      </c>
      <c r="BC108" s="80" t="str">
        <f>REPLACE(INDEX(GroupVertices[Group],MATCH(Edges13[[#This Row],[Vertex 2]],GroupVertices[Vertex],0)),1,1,"")</f>
        <v>4</v>
      </c>
    </row>
    <row r="109" spans="1:55" ht="15">
      <c r="A109" s="66" t="s">
        <v>290</v>
      </c>
      <c r="B109" s="66" t="s">
        <v>288</v>
      </c>
      <c r="C109" s="67"/>
      <c r="D109" s="68"/>
      <c r="E109" s="69"/>
      <c r="F109" s="70"/>
      <c r="G109" s="67"/>
      <c r="H109" s="71"/>
      <c r="I109" s="72"/>
      <c r="J109" s="72"/>
      <c r="K109" s="34"/>
      <c r="L109" s="79">
        <v>339</v>
      </c>
      <c r="M109" s="79"/>
      <c r="N109" s="74"/>
      <c r="O109" s="81" t="s">
        <v>394</v>
      </c>
      <c r="P109" s="83">
        <v>43654.72690972222</v>
      </c>
      <c r="Q109" s="81" t="s">
        <v>456</v>
      </c>
      <c r="R109" s="81"/>
      <c r="S109" s="81"/>
      <c r="T109" s="81"/>
      <c r="U109" s="81"/>
      <c r="V109" s="85" t="s">
        <v>961</v>
      </c>
      <c r="W109" s="83">
        <v>43654.72690972222</v>
      </c>
      <c r="X109" s="85" t="s">
        <v>1112</v>
      </c>
      <c r="Y109" s="81"/>
      <c r="Z109" s="81"/>
      <c r="AA109" s="87" t="s">
        <v>1520</v>
      </c>
      <c r="AB109" s="81"/>
      <c r="AC109" s="81" t="b">
        <v>0</v>
      </c>
      <c r="AD109" s="81">
        <v>0</v>
      </c>
      <c r="AE109" s="87" t="s">
        <v>1832</v>
      </c>
      <c r="AF109" s="81" t="b">
        <v>1</v>
      </c>
      <c r="AG109" s="81" t="s">
        <v>1864</v>
      </c>
      <c r="AH109" s="81"/>
      <c r="AI109" s="87" t="s">
        <v>1871</v>
      </c>
      <c r="AJ109" s="81" t="b">
        <v>0</v>
      </c>
      <c r="AK109" s="81">
        <v>1</v>
      </c>
      <c r="AL109" s="87" t="s">
        <v>1524</v>
      </c>
      <c r="AM109" s="81" t="s">
        <v>1879</v>
      </c>
      <c r="AN109" s="81" t="b">
        <v>0</v>
      </c>
      <c r="AO109" s="87" t="s">
        <v>1524</v>
      </c>
      <c r="AP109" s="81" t="s">
        <v>176</v>
      </c>
      <c r="AQ109" s="81">
        <v>0</v>
      </c>
      <c r="AR109" s="81">
        <v>0</v>
      </c>
      <c r="AS109" s="81"/>
      <c r="AT109" s="81"/>
      <c r="AU109" s="81"/>
      <c r="AV109" s="81"/>
      <c r="AW109" s="81"/>
      <c r="AX109" s="81"/>
      <c r="AY109" s="81"/>
      <c r="AZ109" s="81"/>
      <c r="BA109">
        <v>3</v>
      </c>
      <c r="BB109" s="80" t="str">
        <f>REPLACE(INDEX(GroupVertices[Group],MATCH(Edges13[[#This Row],[Vertex 1]],GroupVertices[Vertex],0)),1,1,"")</f>
        <v>4</v>
      </c>
      <c r="BC109" s="80" t="str">
        <f>REPLACE(INDEX(GroupVertices[Group],MATCH(Edges13[[#This Row],[Vertex 2]],GroupVertices[Vertex],0)),1,1,"")</f>
        <v>4</v>
      </c>
    </row>
    <row r="110" spans="1:55" ht="15">
      <c r="A110" s="66" t="s">
        <v>286</v>
      </c>
      <c r="B110" s="66" t="s">
        <v>288</v>
      </c>
      <c r="C110" s="67"/>
      <c r="D110" s="68"/>
      <c r="E110" s="69"/>
      <c r="F110" s="70"/>
      <c r="G110" s="67"/>
      <c r="H110" s="71"/>
      <c r="I110" s="72"/>
      <c r="J110" s="72"/>
      <c r="K110" s="34"/>
      <c r="L110" s="79">
        <v>340</v>
      </c>
      <c r="M110" s="79"/>
      <c r="N110" s="74"/>
      <c r="O110" s="81" t="s">
        <v>394</v>
      </c>
      <c r="P110" s="83">
        <v>43654.67061342593</v>
      </c>
      <c r="Q110" s="81" t="s">
        <v>457</v>
      </c>
      <c r="R110" s="81"/>
      <c r="S110" s="81"/>
      <c r="T110" s="81" t="s">
        <v>794</v>
      </c>
      <c r="U110" s="81"/>
      <c r="V110" s="85" t="s">
        <v>957</v>
      </c>
      <c r="W110" s="83">
        <v>43654.67061342593</v>
      </c>
      <c r="X110" s="85" t="s">
        <v>1113</v>
      </c>
      <c r="Y110" s="81"/>
      <c r="Z110" s="81"/>
      <c r="AA110" s="87" t="s">
        <v>1521</v>
      </c>
      <c r="AB110" s="87" t="s">
        <v>1528</v>
      </c>
      <c r="AC110" s="81" t="b">
        <v>0</v>
      </c>
      <c r="AD110" s="81">
        <v>3</v>
      </c>
      <c r="AE110" s="87" t="s">
        <v>1846</v>
      </c>
      <c r="AF110" s="81" t="b">
        <v>0</v>
      </c>
      <c r="AG110" s="81" t="s">
        <v>1864</v>
      </c>
      <c r="AH110" s="81"/>
      <c r="AI110" s="87" t="s">
        <v>1832</v>
      </c>
      <c r="AJ110" s="81" t="b">
        <v>0</v>
      </c>
      <c r="AK110" s="81">
        <v>1</v>
      </c>
      <c r="AL110" s="87" t="s">
        <v>1832</v>
      </c>
      <c r="AM110" s="81" t="s">
        <v>1880</v>
      </c>
      <c r="AN110" s="81" t="b">
        <v>0</v>
      </c>
      <c r="AO110" s="87" t="s">
        <v>1528</v>
      </c>
      <c r="AP110" s="81" t="s">
        <v>176</v>
      </c>
      <c r="AQ110" s="81">
        <v>0</v>
      </c>
      <c r="AR110" s="81">
        <v>0</v>
      </c>
      <c r="AS110" s="81"/>
      <c r="AT110" s="81"/>
      <c r="AU110" s="81"/>
      <c r="AV110" s="81"/>
      <c r="AW110" s="81"/>
      <c r="AX110" s="81"/>
      <c r="AY110" s="81"/>
      <c r="AZ110" s="81"/>
      <c r="BA110">
        <v>5</v>
      </c>
      <c r="BB110" s="80" t="str">
        <f>REPLACE(INDEX(GroupVertices[Group],MATCH(Edges13[[#This Row],[Vertex 1]],GroupVertices[Vertex],0)),1,1,"")</f>
        <v>4</v>
      </c>
      <c r="BC110" s="80" t="str">
        <f>REPLACE(INDEX(GroupVertices[Group],MATCH(Edges13[[#This Row],[Vertex 2]],GroupVertices[Vertex],0)),1,1,"")</f>
        <v>4</v>
      </c>
    </row>
    <row r="111" spans="1:55" ht="15">
      <c r="A111" s="66" t="s">
        <v>286</v>
      </c>
      <c r="B111" s="66" t="s">
        <v>288</v>
      </c>
      <c r="C111" s="67"/>
      <c r="D111" s="68"/>
      <c r="E111" s="69"/>
      <c r="F111" s="70"/>
      <c r="G111" s="67"/>
      <c r="H111" s="71"/>
      <c r="I111" s="72"/>
      <c r="J111" s="72"/>
      <c r="K111" s="34"/>
      <c r="L111" s="79">
        <v>341</v>
      </c>
      <c r="M111" s="79"/>
      <c r="N111" s="74"/>
      <c r="O111" s="81" t="s">
        <v>394</v>
      </c>
      <c r="P111" s="83">
        <v>43654.676666666666</v>
      </c>
      <c r="Q111" s="81" t="s">
        <v>458</v>
      </c>
      <c r="R111" s="81"/>
      <c r="S111" s="81"/>
      <c r="T111" s="81"/>
      <c r="U111" s="81"/>
      <c r="V111" s="85" t="s">
        <v>957</v>
      </c>
      <c r="W111" s="83">
        <v>43654.676666666666</v>
      </c>
      <c r="X111" s="85" t="s">
        <v>1114</v>
      </c>
      <c r="Y111" s="81"/>
      <c r="Z111" s="81"/>
      <c r="AA111" s="87" t="s">
        <v>1522</v>
      </c>
      <c r="AB111" s="87" t="s">
        <v>1515</v>
      </c>
      <c r="AC111" s="81" t="b">
        <v>0</v>
      </c>
      <c r="AD111" s="81">
        <v>2</v>
      </c>
      <c r="AE111" s="87" t="s">
        <v>1847</v>
      </c>
      <c r="AF111" s="81" t="b">
        <v>0</v>
      </c>
      <c r="AG111" s="81" t="s">
        <v>1864</v>
      </c>
      <c r="AH111" s="81"/>
      <c r="AI111" s="87" t="s">
        <v>1832</v>
      </c>
      <c r="AJ111" s="81" t="b">
        <v>0</v>
      </c>
      <c r="AK111" s="81">
        <v>0</v>
      </c>
      <c r="AL111" s="87" t="s">
        <v>1832</v>
      </c>
      <c r="AM111" s="81" t="s">
        <v>1880</v>
      </c>
      <c r="AN111" s="81" t="b">
        <v>0</v>
      </c>
      <c r="AO111" s="87" t="s">
        <v>1515</v>
      </c>
      <c r="AP111" s="81" t="s">
        <v>176</v>
      </c>
      <c r="AQ111" s="81">
        <v>0</v>
      </c>
      <c r="AR111" s="81">
        <v>0</v>
      </c>
      <c r="AS111" s="81"/>
      <c r="AT111" s="81"/>
      <c r="AU111" s="81"/>
      <c r="AV111" s="81"/>
      <c r="AW111" s="81"/>
      <c r="AX111" s="81"/>
      <c r="AY111" s="81"/>
      <c r="AZ111" s="81"/>
      <c r="BA111">
        <v>5</v>
      </c>
      <c r="BB111" s="80" t="str">
        <f>REPLACE(INDEX(GroupVertices[Group],MATCH(Edges13[[#This Row],[Vertex 1]],GroupVertices[Vertex],0)),1,1,"")</f>
        <v>4</v>
      </c>
      <c r="BC111" s="80" t="str">
        <f>REPLACE(INDEX(GroupVertices[Group],MATCH(Edges13[[#This Row],[Vertex 2]],GroupVertices[Vertex],0)),1,1,"")</f>
        <v>4</v>
      </c>
    </row>
    <row r="112" spans="1:55" ht="15">
      <c r="A112" s="66" t="s">
        <v>286</v>
      </c>
      <c r="B112" s="66" t="s">
        <v>288</v>
      </c>
      <c r="C112" s="67"/>
      <c r="D112" s="68"/>
      <c r="E112" s="69"/>
      <c r="F112" s="70"/>
      <c r="G112" s="67"/>
      <c r="H112" s="71"/>
      <c r="I112" s="72"/>
      <c r="J112" s="72"/>
      <c r="K112" s="34"/>
      <c r="L112" s="79">
        <v>342</v>
      </c>
      <c r="M112" s="79"/>
      <c r="N112" s="74"/>
      <c r="O112" s="81" t="s">
        <v>394</v>
      </c>
      <c r="P112" s="83">
        <v>43654.68305555556</v>
      </c>
      <c r="Q112" s="81" t="s">
        <v>459</v>
      </c>
      <c r="R112" s="81"/>
      <c r="S112" s="81"/>
      <c r="T112" s="81"/>
      <c r="U112" s="81"/>
      <c r="V112" s="85" t="s">
        <v>957</v>
      </c>
      <c r="W112" s="83">
        <v>43654.68305555556</v>
      </c>
      <c r="X112" s="85" t="s">
        <v>1115</v>
      </c>
      <c r="Y112" s="81"/>
      <c r="Z112" s="81"/>
      <c r="AA112" s="87" t="s">
        <v>1523</v>
      </c>
      <c r="AB112" s="81"/>
      <c r="AC112" s="81" t="b">
        <v>0</v>
      </c>
      <c r="AD112" s="81">
        <v>0</v>
      </c>
      <c r="AE112" s="87" t="s">
        <v>1832</v>
      </c>
      <c r="AF112" s="81" t="b">
        <v>0</v>
      </c>
      <c r="AG112" s="81" t="s">
        <v>1864</v>
      </c>
      <c r="AH112" s="81"/>
      <c r="AI112" s="87" t="s">
        <v>1832</v>
      </c>
      <c r="AJ112" s="81" t="b">
        <v>0</v>
      </c>
      <c r="AK112" s="81">
        <v>1</v>
      </c>
      <c r="AL112" s="87" t="s">
        <v>1518</v>
      </c>
      <c r="AM112" s="81" t="s">
        <v>1880</v>
      </c>
      <c r="AN112" s="81" t="b">
        <v>0</v>
      </c>
      <c r="AO112" s="87" t="s">
        <v>1518</v>
      </c>
      <c r="AP112" s="81" t="s">
        <v>176</v>
      </c>
      <c r="AQ112" s="81">
        <v>0</v>
      </c>
      <c r="AR112" s="81">
        <v>0</v>
      </c>
      <c r="AS112" s="81"/>
      <c r="AT112" s="81"/>
      <c r="AU112" s="81"/>
      <c r="AV112" s="81"/>
      <c r="AW112" s="81"/>
      <c r="AX112" s="81"/>
      <c r="AY112" s="81"/>
      <c r="AZ112" s="81"/>
      <c r="BA112">
        <v>5</v>
      </c>
      <c r="BB112" s="80" t="str">
        <f>REPLACE(INDEX(GroupVertices[Group],MATCH(Edges13[[#This Row],[Vertex 1]],GroupVertices[Vertex],0)),1,1,"")</f>
        <v>4</v>
      </c>
      <c r="BC112" s="80" t="str">
        <f>REPLACE(INDEX(GroupVertices[Group],MATCH(Edges13[[#This Row],[Vertex 2]],GroupVertices[Vertex],0)),1,1,"")</f>
        <v>4</v>
      </c>
    </row>
    <row r="113" spans="1:55" ht="15">
      <c r="A113" s="66" t="s">
        <v>286</v>
      </c>
      <c r="B113" s="66" t="s">
        <v>288</v>
      </c>
      <c r="C113" s="67"/>
      <c r="D113" s="68"/>
      <c r="E113" s="69"/>
      <c r="F113" s="70"/>
      <c r="G113" s="67"/>
      <c r="H113" s="71"/>
      <c r="I113" s="72"/>
      <c r="J113" s="72"/>
      <c r="K113" s="34"/>
      <c r="L113" s="79">
        <v>343</v>
      </c>
      <c r="M113" s="79"/>
      <c r="N113" s="74"/>
      <c r="O113" s="81" t="s">
        <v>394</v>
      </c>
      <c r="P113" s="83">
        <v>43654.712800925925</v>
      </c>
      <c r="Q113" s="81" t="s">
        <v>460</v>
      </c>
      <c r="R113" s="85" t="s">
        <v>694</v>
      </c>
      <c r="S113" s="81" t="s">
        <v>747</v>
      </c>
      <c r="T113" s="81"/>
      <c r="U113" s="81"/>
      <c r="V113" s="85" t="s">
        <v>957</v>
      </c>
      <c r="W113" s="83">
        <v>43654.712800925925</v>
      </c>
      <c r="X113" s="85" t="s">
        <v>1116</v>
      </c>
      <c r="Y113" s="81"/>
      <c r="Z113" s="81"/>
      <c r="AA113" s="87" t="s">
        <v>1524</v>
      </c>
      <c r="AB113" s="87" t="s">
        <v>1515</v>
      </c>
      <c r="AC113" s="81" t="b">
        <v>0</v>
      </c>
      <c r="AD113" s="81">
        <v>1</v>
      </c>
      <c r="AE113" s="87" t="s">
        <v>1847</v>
      </c>
      <c r="AF113" s="81" t="b">
        <v>1</v>
      </c>
      <c r="AG113" s="81" t="s">
        <v>1864</v>
      </c>
      <c r="AH113" s="81"/>
      <c r="AI113" s="87" t="s">
        <v>1871</v>
      </c>
      <c r="AJ113" s="81" t="b">
        <v>0</v>
      </c>
      <c r="AK113" s="81">
        <v>1</v>
      </c>
      <c r="AL113" s="87" t="s">
        <v>1832</v>
      </c>
      <c r="AM113" s="81" t="s">
        <v>1880</v>
      </c>
      <c r="AN113" s="81" t="b">
        <v>0</v>
      </c>
      <c r="AO113" s="87" t="s">
        <v>1515</v>
      </c>
      <c r="AP113" s="81" t="s">
        <v>176</v>
      </c>
      <c r="AQ113" s="81">
        <v>0</v>
      </c>
      <c r="AR113" s="81">
        <v>0</v>
      </c>
      <c r="AS113" s="81"/>
      <c r="AT113" s="81"/>
      <c r="AU113" s="81"/>
      <c r="AV113" s="81"/>
      <c r="AW113" s="81"/>
      <c r="AX113" s="81"/>
      <c r="AY113" s="81"/>
      <c r="AZ113" s="81"/>
      <c r="BA113">
        <v>5</v>
      </c>
      <c r="BB113" s="80" t="str">
        <f>REPLACE(INDEX(GroupVertices[Group],MATCH(Edges13[[#This Row],[Vertex 1]],GroupVertices[Vertex],0)),1,1,"")</f>
        <v>4</v>
      </c>
      <c r="BC113" s="80" t="str">
        <f>REPLACE(INDEX(GroupVertices[Group],MATCH(Edges13[[#This Row],[Vertex 2]],GroupVertices[Vertex],0)),1,1,"")</f>
        <v>4</v>
      </c>
    </row>
    <row r="114" spans="1:55" ht="15">
      <c r="A114" s="66" t="s">
        <v>286</v>
      </c>
      <c r="B114" s="66" t="s">
        <v>288</v>
      </c>
      <c r="C114" s="67"/>
      <c r="D114" s="68"/>
      <c r="E114" s="69"/>
      <c r="F114" s="70"/>
      <c r="G114" s="67"/>
      <c r="H114" s="71"/>
      <c r="I114" s="72"/>
      <c r="J114" s="72"/>
      <c r="K114" s="34"/>
      <c r="L114" s="79">
        <v>344</v>
      </c>
      <c r="M114" s="79"/>
      <c r="N114" s="74"/>
      <c r="O114" s="81" t="s">
        <v>394</v>
      </c>
      <c r="P114" s="83">
        <v>43655.03158564815</v>
      </c>
      <c r="Q114" s="81" t="s">
        <v>448</v>
      </c>
      <c r="R114" s="81"/>
      <c r="S114" s="81"/>
      <c r="T114" s="81"/>
      <c r="U114" s="81"/>
      <c r="V114" s="85" t="s">
        <v>957</v>
      </c>
      <c r="W114" s="83">
        <v>43655.03158564815</v>
      </c>
      <c r="X114" s="85" t="s">
        <v>1117</v>
      </c>
      <c r="Y114" s="81"/>
      <c r="Z114" s="81"/>
      <c r="AA114" s="87" t="s">
        <v>1525</v>
      </c>
      <c r="AB114" s="81"/>
      <c r="AC114" s="81" t="b">
        <v>0</v>
      </c>
      <c r="AD114" s="81">
        <v>0</v>
      </c>
      <c r="AE114" s="87" t="s">
        <v>1832</v>
      </c>
      <c r="AF114" s="81" t="b">
        <v>0</v>
      </c>
      <c r="AG114" s="81" t="s">
        <v>1864</v>
      </c>
      <c r="AH114" s="81"/>
      <c r="AI114" s="87" t="s">
        <v>1832</v>
      </c>
      <c r="AJ114" s="81" t="b">
        <v>0</v>
      </c>
      <c r="AK114" s="81">
        <v>2</v>
      </c>
      <c r="AL114" s="87" t="s">
        <v>1517</v>
      </c>
      <c r="AM114" s="81" t="s">
        <v>1880</v>
      </c>
      <c r="AN114" s="81" t="b">
        <v>0</v>
      </c>
      <c r="AO114" s="87" t="s">
        <v>1517</v>
      </c>
      <c r="AP114" s="81" t="s">
        <v>176</v>
      </c>
      <c r="AQ114" s="81">
        <v>0</v>
      </c>
      <c r="AR114" s="81">
        <v>0</v>
      </c>
      <c r="AS114" s="81"/>
      <c r="AT114" s="81"/>
      <c r="AU114" s="81"/>
      <c r="AV114" s="81"/>
      <c r="AW114" s="81"/>
      <c r="AX114" s="81"/>
      <c r="AY114" s="81"/>
      <c r="AZ114" s="81"/>
      <c r="BA114">
        <v>5</v>
      </c>
      <c r="BB114" s="80" t="str">
        <f>REPLACE(INDEX(GroupVertices[Group],MATCH(Edges13[[#This Row],[Vertex 1]],GroupVertices[Vertex],0)),1,1,"")</f>
        <v>4</v>
      </c>
      <c r="BC114" s="80" t="str">
        <f>REPLACE(INDEX(GroupVertices[Group],MATCH(Edges13[[#This Row],[Vertex 2]],GroupVertices[Vertex],0)),1,1,"")</f>
        <v>4</v>
      </c>
    </row>
    <row r="115" spans="1:55" ht="15">
      <c r="A115" s="66" t="s">
        <v>290</v>
      </c>
      <c r="B115" s="66" t="s">
        <v>371</v>
      </c>
      <c r="C115" s="67"/>
      <c r="D115" s="68"/>
      <c r="E115" s="69"/>
      <c r="F115" s="70"/>
      <c r="G115" s="67"/>
      <c r="H115" s="71"/>
      <c r="I115" s="72"/>
      <c r="J115" s="72"/>
      <c r="K115" s="34"/>
      <c r="L115" s="79">
        <v>347</v>
      </c>
      <c r="M115" s="79"/>
      <c r="N115" s="74"/>
      <c r="O115" s="81" t="s">
        <v>394</v>
      </c>
      <c r="P115" s="83">
        <v>43654.65940972222</v>
      </c>
      <c r="Q115" s="81" t="s">
        <v>461</v>
      </c>
      <c r="R115" s="81"/>
      <c r="S115" s="81"/>
      <c r="T115" s="81"/>
      <c r="U115" s="81"/>
      <c r="V115" s="85" t="s">
        <v>961</v>
      </c>
      <c r="W115" s="83">
        <v>43654.65940972222</v>
      </c>
      <c r="X115" s="85" t="s">
        <v>1118</v>
      </c>
      <c r="Y115" s="81"/>
      <c r="Z115" s="81"/>
      <c r="AA115" s="87" t="s">
        <v>1526</v>
      </c>
      <c r="AB115" s="81"/>
      <c r="AC115" s="81" t="b">
        <v>0</v>
      </c>
      <c r="AD115" s="81">
        <v>0</v>
      </c>
      <c r="AE115" s="87" t="s">
        <v>1832</v>
      </c>
      <c r="AF115" s="81" t="b">
        <v>1</v>
      </c>
      <c r="AG115" s="81" t="s">
        <v>1864</v>
      </c>
      <c r="AH115" s="81"/>
      <c r="AI115" s="87" t="s">
        <v>1872</v>
      </c>
      <c r="AJ115" s="81" t="b">
        <v>0</v>
      </c>
      <c r="AK115" s="81">
        <v>1</v>
      </c>
      <c r="AL115" s="87" t="s">
        <v>1529</v>
      </c>
      <c r="AM115" s="81" t="s">
        <v>1879</v>
      </c>
      <c r="AN115" s="81" t="b">
        <v>0</v>
      </c>
      <c r="AO115" s="87" t="s">
        <v>1529</v>
      </c>
      <c r="AP115" s="81" t="s">
        <v>176</v>
      </c>
      <c r="AQ115" s="81">
        <v>0</v>
      </c>
      <c r="AR115" s="81">
        <v>0</v>
      </c>
      <c r="AS115" s="81"/>
      <c r="AT115" s="81"/>
      <c r="AU115" s="81"/>
      <c r="AV115" s="81"/>
      <c r="AW115" s="81"/>
      <c r="AX115" s="81"/>
      <c r="AY115" s="81"/>
      <c r="AZ115" s="81"/>
      <c r="BA115">
        <v>6</v>
      </c>
      <c r="BB115" s="80" t="str">
        <f>REPLACE(INDEX(GroupVertices[Group],MATCH(Edges13[[#This Row],[Vertex 1]],GroupVertices[Vertex],0)),1,1,"")</f>
        <v>4</v>
      </c>
      <c r="BC115" s="80" t="str">
        <f>REPLACE(INDEX(GroupVertices[Group],MATCH(Edges13[[#This Row],[Vertex 2]],GroupVertices[Vertex],0)),1,1,"")</f>
        <v>4</v>
      </c>
    </row>
    <row r="116" spans="1:55" ht="15">
      <c r="A116" s="66" t="s">
        <v>290</v>
      </c>
      <c r="B116" s="66" t="s">
        <v>303</v>
      </c>
      <c r="C116" s="67"/>
      <c r="D116" s="68"/>
      <c r="E116" s="69"/>
      <c r="F116" s="70"/>
      <c r="G116" s="67"/>
      <c r="H116" s="71"/>
      <c r="I116" s="72"/>
      <c r="J116" s="72"/>
      <c r="K116" s="34"/>
      <c r="L116" s="79">
        <v>350</v>
      </c>
      <c r="M116" s="79"/>
      <c r="N116" s="74"/>
      <c r="O116" s="81" t="s">
        <v>394</v>
      </c>
      <c r="P116" s="83">
        <v>43654.66153935185</v>
      </c>
      <c r="Q116" s="81" t="s">
        <v>462</v>
      </c>
      <c r="R116" s="85" t="s">
        <v>695</v>
      </c>
      <c r="S116" s="81" t="s">
        <v>755</v>
      </c>
      <c r="T116" s="81" t="s">
        <v>795</v>
      </c>
      <c r="U116" s="85" t="s">
        <v>843</v>
      </c>
      <c r="V116" s="85" t="s">
        <v>843</v>
      </c>
      <c r="W116" s="83">
        <v>43654.66153935185</v>
      </c>
      <c r="X116" s="85" t="s">
        <v>1119</v>
      </c>
      <c r="Y116" s="81"/>
      <c r="Z116" s="81"/>
      <c r="AA116" s="87" t="s">
        <v>1527</v>
      </c>
      <c r="AB116" s="87" t="s">
        <v>1529</v>
      </c>
      <c r="AC116" s="81" t="b">
        <v>0</v>
      </c>
      <c r="AD116" s="81">
        <v>1</v>
      </c>
      <c r="AE116" s="87" t="s">
        <v>1845</v>
      </c>
      <c r="AF116" s="81" t="b">
        <v>0</v>
      </c>
      <c r="AG116" s="81" t="s">
        <v>1864</v>
      </c>
      <c r="AH116" s="81"/>
      <c r="AI116" s="87" t="s">
        <v>1832</v>
      </c>
      <c r="AJ116" s="81" t="b">
        <v>0</v>
      </c>
      <c r="AK116" s="81">
        <v>0</v>
      </c>
      <c r="AL116" s="87" t="s">
        <v>1832</v>
      </c>
      <c r="AM116" s="81" t="s">
        <v>1879</v>
      </c>
      <c r="AN116" s="81" t="b">
        <v>0</v>
      </c>
      <c r="AO116" s="87" t="s">
        <v>1529</v>
      </c>
      <c r="AP116" s="81" t="s">
        <v>176</v>
      </c>
      <c r="AQ116" s="81">
        <v>0</v>
      </c>
      <c r="AR116" s="81">
        <v>0</v>
      </c>
      <c r="AS116" s="81"/>
      <c r="AT116" s="81"/>
      <c r="AU116" s="81"/>
      <c r="AV116" s="81"/>
      <c r="AW116" s="81"/>
      <c r="AX116" s="81"/>
      <c r="AY116" s="81"/>
      <c r="AZ116" s="81"/>
      <c r="BA116">
        <v>5</v>
      </c>
      <c r="BB116" s="80" t="str">
        <f>REPLACE(INDEX(GroupVertices[Group],MATCH(Edges13[[#This Row],[Vertex 1]],GroupVertices[Vertex],0)),1,1,"")</f>
        <v>4</v>
      </c>
      <c r="BC116" s="80" t="str">
        <f>REPLACE(INDEX(GroupVertices[Group],MATCH(Edges13[[#This Row],[Vertex 2]],GroupVertices[Vertex],0)),1,1,"")</f>
        <v>1</v>
      </c>
    </row>
    <row r="117" spans="1:55" ht="15">
      <c r="A117" s="66" t="s">
        <v>290</v>
      </c>
      <c r="B117" s="66" t="s">
        <v>287</v>
      </c>
      <c r="C117" s="67"/>
      <c r="D117" s="68"/>
      <c r="E117" s="69"/>
      <c r="F117" s="70"/>
      <c r="G117" s="67"/>
      <c r="H117" s="71"/>
      <c r="I117" s="72"/>
      <c r="J117" s="72"/>
      <c r="K117" s="34"/>
      <c r="L117" s="79">
        <v>354</v>
      </c>
      <c r="M117" s="79"/>
      <c r="N117" s="74"/>
      <c r="O117" s="81" t="s">
        <v>394</v>
      </c>
      <c r="P117" s="83">
        <v>43654.66861111111</v>
      </c>
      <c r="Q117" s="81" t="s">
        <v>463</v>
      </c>
      <c r="R117" s="81"/>
      <c r="S117" s="81"/>
      <c r="T117" s="81"/>
      <c r="U117" s="81"/>
      <c r="V117" s="85" t="s">
        <v>961</v>
      </c>
      <c r="W117" s="83">
        <v>43654.66861111111</v>
      </c>
      <c r="X117" s="85" t="s">
        <v>1120</v>
      </c>
      <c r="Y117" s="81"/>
      <c r="Z117" s="81"/>
      <c r="AA117" s="87" t="s">
        <v>1528</v>
      </c>
      <c r="AB117" s="87" t="s">
        <v>1531</v>
      </c>
      <c r="AC117" s="81" t="b">
        <v>0</v>
      </c>
      <c r="AD117" s="81">
        <v>1</v>
      </c>
      <c r="AE117" s="87" t="s">
        <v>1845</v>
      </c>
      <c r="AF117" s="81" t="b">
        <v>0</v>
      </c>
      <c r="AG117" s="81" t="s">
        <v>1864</v>
      </c>
      <c r="AH117" s="81"/>
      <c r="AI117" s="87" t="s">
        <v>1832</v>
      </c>
      <c r="AJ117" s="81" t="b">
        <v>0</v>
      </c>
      <c r="AK117" s="81">
        <v>1</v>
      </c>
      <c r="AL117" s="87" t="s">
        <v>1832</v>
      </c>
      <c r="AM117" s="81" t="s">
        <v>1879</v>
      </c>
      <c r="AN117" s="81" t="b">
        <v>0</v>
      </c>
      <c r="AO117" s="87" t="s">
        <v>1531</v>
      </c>
      <c r="AP117" s="81" t="s">
        <v>176</v>
      </c>
      <c r="AQ117" s="81">
        <v>0</v>
      </c>
      <c r="AR117" s="81">
        <v>0</v>
      </c>
      <c r="AS117" s="81"/>
      <c r="AT117" s="81"/>
      <c r="AU117" s="81"/>
      <c r="AV117" s="81"/>
      <c r="AW117" s="81"/>
      <c r="AX117" s="81"/>
      <c r="AY117" s="81"/>
      <c r="AZ117" s="81"/>
      <c r="BA117">
        <v>3</v>
      </c>
      <c r="BB117" s="80" t="str">
        <f>REPLACE(INDEX(GroupVertices[Group],MATCH(Edges13[[#This Row],[Vertex 1]],GroupVertices[Vertex],0)),1,1,"")</f>
        <v>4</v>
      </c>
      <c r="BC117" s="80" t="str">
        <f>REPLACE(INDEX(GroupVertices[Group],MATCH(Edges13[[#This Row],[Vertex 2]],GroupVertices[Vertex],0)),1,1,"")</f>
        <v>4</v>
      </c>
    </row>
    <row r="118" spans="1:55" ht="15">
      <c r="A118" s="66" t="s">
        <v>286</v>
      </c>
      <c r="B118" s="66" t="s">
        <v>290</v>
      </c>
      <c r="C118" s="67"/>
      <c r="D118" s="68"/>
      <c r="E118" s="69"/>
      <c r="F118" s="70"/>
      <c r="G118" s="67"/>
      <c r="H118" s="71"/>
      <c r="I118" s="72"/>
      <c r="J118" s="72"/>
      <c r="K118" s="34"/>
      <c r="L118" s="79">
        <v>375</v>
      </c>
      <c r="M118" s="79"/>
      <c r="N118" s="74"/>
      <c r="O118" s="81" t="s">
        <v>394</v>
      </c>
      <c r="P118" s="83">
        <v>43654.65891203703</v>
      </c>
      <c r="Q118" s="81" t="s">
        <v>464</v>
      </c>
      <c r="R118" s="85" t="s">
        <v>696</v>
      </c>
      <c r="S118" s="81" t="s">
        <v>747</v>
      </c>
      <c r="T118" s="81" t="s">
        <v>788</v>
      </c>
      <c r="U118" s="81"/>
      <c r="V118" s="85" t="s">
        <v>957</v>
      </c>
      <c r="W118" s="83">
        <v>43654.65891203703</v>
      </c>
      <c r="X118" s="85" t="s">
        <v>1121</v>
      </c>
      <c r="Y118" s="81"/>
      <c r="Z118" s="81"/>
      <c r="AA118" s="87" t="s">
        <v>1529</v>
      </c>
      <c r="AB118" s="81"/>
      <c r="AC118" s="81" t="b">
        <v>0</v>
      </c>
      <c r="AD118" s="81">
        <v>3</v>
      </c>
      <c r="AE118" s="87" t="s">
        <v>1832</v>
      </c>
      <c r="AF118" s="81" t="b">
        <v>1</v>
      </c>
      <c r="AG118" s="81" t="s">
        <v>1864</v>
      </c>
      <c r="AH118" s="81"/>
      <c r="AI118" s="87" t="s">
        <v>1872</v>
      </c>
      <c r="AJ118" s="81" t="b">
        <v>0</v>
      </c>
      <c r="AK118" s="81">
        <v>1</v>
      </c>
      <c r="AL118" s="87" t="s">
        <v>1832</v>
      </c>
      <c r="AM118" s="81" t="s">
        <v>1880</v>
      </c>
      <c r="AN118" s="81" t="b">
        <v>0</v>
      </c>
      <c r="AO118" s="87" t="s">
        <v>1529</v>
      </c>
      <c r="AP118" s="81" t="s">
        <v>176</v>
      </c>
      <c r="AQ118" s="81">
        <v>0</v>
      </c>
      <c r="AR118" s="81">
        <v>0</v>
      </c>
      <c r="AS118" s="81"/>
      <c r="AT118" s="81"/>
      <c r="AU118" s="81"/>
      <c r="AV118" s="81"/>
      <c r="AW118" s="81"/>
      <c r="AX118" s="81"/>
      <c r="AY118" s="81"/>
      <c r="AZ118" s="81"/>
      <c r="BA118">
        <v>7</v>
      </c>
      <c r="BB118" s="80" t="str">
        <f>REPLACE(INDEX(GroupVertices[Group],MATCH(Edges13[[#This Row],[Vertex 1]],GroupVertices[Vertex],0)),1,1,"")</f>
        <v>4</v>
      </c>
      <c r="BC118" s="80" t="str">
        <f>REPLACE(INDEX(GroupVertices[Group],MATCH(Edges13[[#This Row],[Vertex 2]],GroupVertices[Vertex],0)),1,1,"")</f>
        <v>4</v>
      </c>
    </row>
    <row r="119" spans="1:55" ht="15">
      <c r="A119" s="66" t="s">
        <v>286</v>
      </c>
      <c r="B119" s="66" t="s">
        <v>290</v>
      </c>
      <c r="C119" s="67"/>
      <c r="D119" s="68"/>
      <c r="E119" s="69"/>
      <c r="F119" s="70"/>
      <c r="G119" s="67"/>
      <c r="H119" s="71"/>
      <c r="I119" s="72"/>
      <c r="J119" s="72"/>
      <c r="K119" s="34"/>
      <c r="L119" s="79">
        <v>376</v>
      </c>
      <c r="M119" s="79"/>
      <c r="N119" s="74"/>
      <c r="O119" s="81" t="s">
        <v>394</v>
      </c>
      <c r="P119" s="83">
        <v>43654.664606481485</v>
      </c>
      <c r="Q119" s="81" t="s">
        <v>465</v>
      </c>
      <c r="R119" s="81"/>
      <c r="S119" s="81"/>
      <c r="T119" s="81"/>
      <c r="U119" s="81"/>
      <c r="V119" s="85" t="s">
        <v>957</v>
      </c>
      <c r="W119" s="83">
        <v>43654.664606481485</v>
      </c>
      <c r="X119" s="85" t="s">
        <v>1122</v>
      </c>
      <c r="Y119" s="81"/>
      <c r="Z119" s="81"/>
      <c r="AA119" s="87" t="s">
        <v>1530</v>
      </c>
      <c r="AB119" s="81"/>
      <c r="AC119" s="81" t="b">
        <v>0</v>
      </c>
      <c r="AD119" s="81">
        <v>0</v>
      </c>
      <c r="AE119" s="87" t="s">
        <v>1832</v>
      </c>
      <c r="AF119" s="81" t="b">
        <v>0</v>
      </c>
      <c r="AG119" s="81" t="s">
        <v>1864</v>
      </c>
      <c r="AH119" s="81"/>
      <c r="AI119" s="87" t="s">
        <v>1832</v>
      </c>
      <c r="AJ119" s="81" t="b">
        <v>0</v>
      </c>
      <c r="AK119" s="81">
        <v>0</v>
      </c>
      <c r="AL119" s="87" t="s">
        <v>1527</v>
      </c>
      <c r="AM119" s="81" t="s">
        <v>1880</v>
      </c>
      <c r="AN119" s="81" t="b">
        <v>0</v>
      </c>
      <c r="AO119" s="87" t="s">
        <v>1527</v>
      </c>
      <c r="AP119" s="81" t="s">
        <v>176</v>
      </c>
      <c r="AQ119" s="81">
        <v>0</v>
      </c>
      <c r="AR119" s="81">
        <v>0</v>
      </c>
      <c r="AS119" s="81"/>
      <c r="AT119" s="81"/>
      <c r="AU119" s="81"/>
      <c r="AV119" s="81"/>
      <c r="AW119" s="81"/>
      <c r="AX119" s="81"/>
      <c r="AY119" s="81"/>
      <c r="AZ119" s="81"/>
      <c r="BA119">
        <v>7</v>
      </c>
      <c r="BB119" s="80" t="str">
        <f>REPLACE(INDEX(GroupVertices[Group],MATCH(Edges13[[#This Row],[Vertex 1]],GroupVertices[Vertex],0)),1,1,"")</f>
        <v>4</v>
      </c>
      <c r="BC119" s="80" t="str">
        <f>REPLACE(INDEX(GroupVertices[Group],MATCH(Edges13[[#This Row],[Vertex 2]],GroupVertices[Vertex],0)),1,1,"")</f>
        <v>4</v>
      </c>
    </row>
    <row r="120" spans="1:55" ht="15">
      <c r="A120" s="66" t="s">
        <v>286</v>
      </c>
      <c r="B120" s="66" t="s">
        <v>290</v>
      </c>
      <c r="C120" s="67"/>
      <c r="D120" s="68"/>
      <c r="E120" s="69"/>
      <c r="F120" s="70"/>
      <c r="G120" s="67"/>
      <c r="H120" s="71"/>
      <c r="I120" s="72"/>
      <c r="J120" s="72"/>
      <c r="K120" s="34"/>
      <c r="L120" s="79">
        <v>377</v>
      </c>
      <c r="M120" s="79"/>
      <c r="N120" s="74"/>
      <c r="O120" s="81" t="s">
        <v>395</v>
      </c>
      <c r="P120" s="83">
        <v>43654.66605324074</v>
      </c>
      <c r="Q120" s="81" t="s">
        <v>466</v>
      </c>
      <c r="R120" s="81"/>
      <c r="S120" s="81"/>
      <c r="T120" s="81" t="s">
        <v>796</v>
      </c>
      <c r="U120" s="81"/>
      <c r="V120" s="85" t="s">
        <v>957</v>
      </c>
      <c r="W120" s="83">
        <v>43654.66605324074</v>
      </c>
      <c r="X120" s="85" t="s">
        <v>1123</v>
      </c>
      <c r="Y120" s="81"/>
      <c r="Z120" s="81"/>
      <c r="AA120" s="87" t="s">
        <v>1531</v>
      </c>
      <c r="AB120" s="87" t="s">
        <v>1527</v>
      </c>
      <c r="AC120" s="81" t="b">
        <v>0</v>
      </c>
      <c r="AD120" s="81">
        <v>0</v>
      </c>
      <c r="AE120" s="87" t="s">
        <v>1846</v>
      </c>
      <c r="AF120" s="81" t="b">
        <v>0</v>
      </c>
      <c r="AG120" s="81" t="s">
        <v>1864</v>
      </c>
      <c r="AH120" s="81"/>
      <c r="AI120" s="87" t="s">
        <v>1832</v>
      </c>
      <c r="AJ120" s="81" t="b">
        <v>0</v>
      </c>
      <c r="AK120" s="81">
        <v>0</v>
      </c>
      <c r="AL120" s="87" t="s">
        <v>1832</v>
      </c>
      <c r="AM120" s="81" t="s">
        <v>1880</v>
      </c>
      <c r="AN120" s="81" t="b">
        <v>0</v>
      </c>
      <c r="AO120" s="87" t="s">
        <v>1527</v>
      </c>
      <c r="AP120" s="81" t="s">
        <v>176</v>
      </c>
      <c r="AQ120" s="81">
        <v>0</v>
      </c>
      <c r="AR120" s="81">
        <v>0</v>
      </c>
      <c r="AS120" s="81"/>
      <c r="AT120" s="81"/>
      <c r="AU120" s="81"/>
      <c r="AV120" s="81"/>
      <c r="AW120" s="81"/>
      <c r="AX120" s="81"/>
      <c r="AY120" s="81"/>
      <c r="AZ120" s="81"/>
      <c r="BA120">
        <v>5</v>
      </c>
      <c r="BB120" s="80" t="str">
        <f>REPLACE(INDEX(GroupVertices[Group],MATCH(Edges13[[#This Row],[Vertex 1]],GroupVertices[Vertex],0)),1,1,"")</f>
        <v>4</v>
      </c>
      <c r="BC120" s="80" t="str">
        <f>REPLACE(INDEX(GroupVertices[Group],MATCH(Edges13[[#This Row],[Vertex 2]],GroupVertices[Vertex],0)),1,1,"")</f>
        <v>4</v>
      </c>
    </row>
    <row r="121" spans="1:55" ht="15">
      <c r="A121" s="66" t="s">
        <v>286</v>
      </c>
      <c r="B121" s="66" t="s">
        <v>290</v>
      </c>
      <c r="C121" s="67"/>
      <c r="D121" s="68"/>
      <c r="E121" s="69"/>
      <c r="F121" s="70"/>
      <c r="G121" s="67"/>
      <c r="H121" s="71"/>
      <c r="I121" s="72"/>
      <c r="J121" s="72"/>
      <c r="K121" s="34"/>
      <c r="L121" s="79">
        <v>380</v>
      </c>
      <c r="M121" s="79"/>
      <c r="N121" s="74"/>
      <c r="O121" s="81" t="s">
        <v>394</v>
      </c>
      <c r="P121" s="83">
        <v>43654.66952546296</v>
      </c>
      <c r="Q121" s="81" t="s">
        <v>467</v>
      </c>
      <c r="R121" s="81"/>
      <c r="S121" s="81"/>
      <c r="T121" s="81"/>
      <c r="U121" s="81"/>
      <c r="V121" s="85" t="s">
        <v>957</v>
      </c>
      <c r="W121" s="83">
        <v>43654.66952546296</v>
      </c>
      <c r="X121" s="85" t="s">
        <v>1124</v>
      </c>
      <c r="Y121" s="81"/>
      <c r="Z121" s="81"/>
      <c r="AA121" s="87" t="s">
        <v>1532</v>
      </c>
      <c r="AB121" s="81"/>
      <c r="AC121" s="81" t="b">
        <v>0</v>
      </c>
      <c r="AD121" s="81">
        <v>0</v>
      </c>
      <c r="AE121" s="87" t="s">
        <v>1832</v>
      </c>
      <c r="AF121" s="81" t="b">
        <v>0</v>
      </c>
      <c r="AG121" s="81" t="s">
        <v>1864</v>
      </c>
      <c r="AH121" s="81"/>
      <c r="AI121" s="87" t="s">
        <v>1832</v>
      </c>
      <c r="AJ121" s="81" t="b">
        <v>0</v>
      </c>
      <c r="AK121" s="81">
        <v>1</v>
      </c>
      <c r="AL121" s="87" t="s">
        <v>1528</v>
      </c>
      <c r="AM121" s="81" t="s">
        <v>1880</v>
      </c>
      <c r="AN121" s="81" t="b">
        <v>0</v>
      </c>
      <c r="AO121" s="87" t="s">
        <v>1528</v>
      </c>
      <c r="AP121" s="81" t="s">
        <v>176</v>
      </c>
      <c r="AQ121" s="81">
        <v>0</v>
      </c>
      <c r="AR121" s="81">
        <v>0</v>
      </c>
      <c r="AS121" s="81"/>
      <c r="AT121" s="81"/>
      <c r="AU121" s="81"/>
      <c r="AV121" s="81"/>
      <c r="AW121" s="81"/>
      <c r="AX121" s="81"/>
      <c r="AY121" s="81"/>
      <c r="AZ121" s="81"/>
      <c r="BA121">
        <v>7</v>
      </c>
      <c r="BB121" s="80" t="str">
        <f>REPLACE(INDEX(GroupVertices[Group],MATCH(Edges13[[#This Row],[Vertex 1]],GroupVertices[Vertex],0)),1,1,"")</f>
        <v>4</v>
      </c>
      <c r="BC121" s="80" t="str">
        <f>REPLACE(INDEX(GroupVertices[Group],MATCH(Edges13[[#This Row],[Vertex 2]],GroupVertices[Vertex],0)),1,1,"")</f>
        <v>4</v>
      </c>
    </row>
    <row r="122" spans="1:55" ht="15">
      <c r="A122" s="66" t="s">
        <v>286</v>
      </c>
      <c r="B122" s="66" t="s">
        <v>371</v>
      </c>
      <c r="C122" s="67"/>
      <c r="D122" s="68"/>
      <c r="E122" s="69"/>
      <c r="F122" s="70"/>
      <c r="G122" s="67"/>
      <c r="H122" s="71"/>
      <c r="I122" s="72"/>
      <c r="J122" s="72"/>
      <c r="K122" s="34"/>
      <c r="L122" s="79">
        <v>414</v>
      </c>
      <c r="M122" s="79"/>
      <c r="N122" s="74"/>
      <c r="O122" s="81" t="s">
        <v>394</v>
      </c>
      <c r="P122" s="83">
        <v>43655.26006944444</v>
      </c>
      <c r="Q122" s="81" t="s">
        <v>468</v>
      </c>
      <c r="R122" s="85" t="s">
        <v>697</v>
      </c>
      <c r="S122" s="81" t="s">
        <v>747</v>
      </c>
      <c r="T122" s="81" t="s">
        <v>797</v>
      </c>
      <c r="U122" s="81"/>
      <c r="V122" s="85" t="s">
        <v>957</v>
      </c>
      <c r="W122" s="83">
        <v>43655.26006944444</v>
      </c>
      <c r="X122" s="85" t="s">
        <v>1125</v>
      </c>
      <c r="Y122" s="81"/>
      <c r="Z122" s="81"/>
      <c r="AA122" s="87" t="s">
        <v>1533</v>
      </c>
      <c r="AB122" s="81"/>
      <c r="AC122" s="81" t="b">
        <v>0</v>
      </c>
      <c r="AD122" s="81">
        <v>1</v>
      </c>
      <c r="AE122" s="87" t="s">
        <v>1832</v>
      </c>
      <c r="AF122" s="81" t="b">
        <v>1</v>
      </c>
      <c r="AG122" s="81" t="s">
        <v>1864</v>
      </c>
      <c r="AH122" s="81"/>
      <c r="AI122" s="87" t="s">
        <v>1873</v>
      </c>
      <c r="AJ122" s="81" t="b">
        <v>0</v>
      </c>
      <c r="AK122" s="81">
        <v>0</v>
      </c>
      <c r="AL122" s="87" t="s">
        <v>1832</v>
      </c>
      <c r="AM122" s="81" t="s">
        <v>1880</v>
      </c>
      <c r="AN122" s="81" t="b">
        <v>0</v>
      </c>
      <c r="AO122" s="87" t="s">
        <v>1533</v>
      </c>
      <c r="AP122" s="81" t="s">
        <v>176</v>
      </c>
      <c r="AQ122" s="81">
        <v>0</v>
      </c>
      <c r="AR122" s="81">
        <v>0</v>
      </c>
      <c r="AS122" s="81"/>
      <c r="AT122" s="81"/>
      <c r="AU122" s="81"/>
      <c r="AV122" s="81"/>
      <c r="AW122" s="81"/>
      <c r="AX122" s="81"/>
      <c r="AY122" s="81"/>
      <c r="AZ122" s="81"/>
      <c r="BA122">
        <v>13</v>
      </c>
      <c r="BB122" s="80" t="str">
        <f>REPLACE(INDEX(GroupVertices[Group],MATCH(Edges13[[#This Row],[Vertex 1]],GroupVertices[Vertex],0)),1,1,"")</f>
        <v>4</v>
      </c>
      <c r="BC122" s="80" t="str">
        <f>REPLACE(INDEX(GroupVertices[Group],MATCH(Edges13[[#This Row],[Vertex 2]],GroupVertices[Vertex],0)),1,1,"")</f>
        <v>4</v>
      </c>
    </row>
    <row r="123" spans="1:55" ht="15">
      <c r="A123" s="66" t="s">
        <v>291</v>
      </c>
      <c r="B123" s="66" t="s">
        <v>348</v>
      </c>
      <c r="C123" s="67"/>
      <c r="D123" s="68"/>
      <c r="E123" s="69"/>
      <c r="F123" s="70"/>
      <c r="G123" s="67"/>
      <c r="H123" s="71"/>
      <c r="I123" s="72"/>
      <c r="J123" s="72"/>
      <c r="K123" s="34"/>
      <c r="L123" s="79">
        <v>428</v>
      </c>
      <c r="M123" s="79"/>
      <c r="N123" s="74"/>
      <c r="O123" s="81" t="s">
        <v>394</v>
      </c>
      <c r="P123" s="83">
        <v>43648.76157407407</v>
      </c>
      <c r="Q123" s="81" t="s">
        <v>409</v>
      </c>
      <c r="R123" s="81"/>
      <c r="S123" s="81"/>
      <c r="T123" s="81"/>
      <c r="U123" s="81"/>
      <c r="V123" s="85" t="s">
        <v>962</v>
      </c>
      <c r="W123" s="83">
        <v>43648.76157407407</v>
      </c>
      <c r="X123" s="85" t="s">
        <v>1126</v>
      </c>
      <c r="Y123" s="81"/>
      <c r="Z123" s="81"/>
      <c r="AA123" s="87" t="s">
        <v>1534</v>
      </c>
      <c r="AB123" s="81"/>
      <c r="AC123" s="81" t="b">
        <v>0</v>
      </c>
      <c r="AD123" s="81">
        <v>0</v>
      </c>
      <c r="AE123" s="87" t="s">
        <v>1832</v>
      </c>
      <c r="AF123" s="81" t="b">
        <v>0</v>
      </c>
      <c r="AG123" s="81" t="s">
        <v>1864</v>
      </c>
      <c r="AH123" s="81"/>
      <c r="AI123" s="87" t="s">
        <v>1832</v>
      </c>
      <c r="AJ123" s="81" t="b">
        <v>0</v>
      </c>
      <c r="AK123" s="81">
        <v>3</v>
      </c>
      <c r="AL123" s="87" t="s">
        <v>1735</v>
      </c>
      <c r="AM123" s="81" t="s">
        <v>1894</v>
      </c>
      <c r="AN123" s="81" t="b">
        <v>0</v>
      </c>
      <c r="AO123" s="87" t="s">
        <v>1735</v>
      </c>
      <c r="AP123" s="81" t="s">
        <v>176</v>
      </c>
      <c r="AQ123" s="81">
        <v>0</v>
      </c>
      <c r="AR123" s="81">
        <v>0</v>
      </c>
      <c r="AS123" s="81"/>
      <c r="AT123" s="81"/>
      <c r="AU123" s="81"/>
      <c r="AV123" s="81"/>
      <c r="AW123" s="81"/>
      <c r="AX123" s="81"/>
      <c r="AY123" s="81"/>
      <c r="AZ123" s="81"/>
      <c r="BA123">
        <v>6</v>
      </c>
      <c r="BB123" s="80" t="str">
        <f>REPLACE(INDEX(GroupVertices[Group],MATCH(Edges13[[#This Row],[Vertex 1]],GroupVertices[Vertex],0)),1,1,"")</f>
        <v>1</v>
      </c>
      <c r="BC123" s="80" t="str">
        <f>REPLACE(INDEX(GroupVertices[Group],MATCH(Edges13[[#This Row],[Vertex 2]],GroupVertices[Vertex],0)),1,1,"")</f>
        <v>3</v>
      </c>
    </row>
    <row r="124" spans="1:55" ht="15">
      <c r="A124" s="66" t="s">
        <v>291</v>
      </c>
      <c r="B124" s="66" t="s">
        <v>348</v>
      </c>
      <c r="C124" s="67"/>
      <c r="D124" s="68"/>
      <c r="E124" s="69"/>
      <c r="F124" s="70"/>
      <c r="G124" s="67"/>
      <c r="H124" s="71"/>
      <c r="I124" s="72"/>
      <c r="J124" s="72"/>
      <c r="K124" s="34"/>
      <c r="L124" s="79">
        <v>430</v>
      </c>
      <c r="M124" s="79"/>
      <c r="N124" s="74"/>
      <c r="O124" s="81" t="s">
        <v>394</v>
      </c>
      <c r="P124" s="83">
        <v>43648.928136574075</v>
      </c>
      <c r="Q124" s="81" t="s">
        <v>409</v>
      </c>
      <c r="R124" s="81"/>
      <c r="S124" s="81"/>
      <c r="T124" s="81"/>
      <c r="U124" s="81"/>
      <c r="V124" s="85" t="s">
        <v>962</v>
      </c>
      <c r="W124" s="83">
        <v>43648.928136574075</v>
      </c>
      <c r="X124" s="85" t="s">
        <v>1127</v>
      </c>
      <c r="Y124" s="81"/>
      <c r="Z124" s="81"/>
      <c r="AA124" s="87" t="s">
        <v>1535</v>
      </c>
      <c r="AB124" s="81"/>
      <c r="AC124" s="81" t="b">
        <v>0</v>
      </c>
      <c r="AD124" s="81">
        <v>0</v>
      </c>
      <c r="AE124" s="87" t="s">
        <v>1832</v>
      </c>
      <c r="AF124" s="81" t="b">
        <v>0</v>
      </c>
      <c r="AG124" s="81" t="s">
        <v>1864</v>
      </c>
      <c r="AH124" s="81"/>
      <c r="AI124" s="87" t="s">
        <v>1832</v>
      </c>
      <c r="AJ124" s="81" t="b">
        <v>0</v>
      </c>
      <c r="AK124" s="81">
        <v>3</v>
      </c>
      <c r="AL124" s="87" t="s">
        <v>1736</v>
      </c>
      <c r="AM124" s="81" t="s">
        <v>1894</v>
      </c>
      <c r="AN124" s="81" t="b">
        <v>0</v>
      </c>
      <c r="AO124" s="87" t="s">
        <v>1736</v>
      </c>
      <c r="AP124" s="81" t="s">
        <v>176</v>
      </c>
      <c r="AQ124" s="81">
        <v>0</v>
      </c>
      <c r="AR124" s="81">
        <v>0</v>
      </c>
      <c r="AS124" s="81"/>
      <c r="AT124" s="81"/>
      <c r="AU124" s="81"/>
      <c r="AV124" s="81"/>
      <c r="AW124" s="81"/>
      <c r="AX124" s="81"/>
      <c r="AY124" s="81"/>
      <c r="AZ124" s="81"/>
      <c r="BA124">
        <v>6</v>
      </c>
      <c r="BB124" s="80" t="str">
        <f>REPLACE(INDEX(GroupVertices[Group],MATCH(Edges13[[#This Row],[Vertex 1]],GroupVertices[Vertex],0)),1,1,"")</f>
        <v>1</v>
      </c>
      <c r="BC124" s="80" t="str">
        <f>REPLACE(INDEX(GroupVertices[Group],MATCH(Edges13[[#This Row],[Vertex 2]],GroupVertices[Vertex],0)),1,1,"")</f>
        <v>3</v>
      </c>
    </row>
    <row r="125" spans="1:55" ht="15">
      <c r="A125" s="66" t="s">
        <v>291</v>
      </c>
      <c r="B125" s="66" t="s">
        <v>348</v>
      </c>
      <c r="C125" s="67"/>
      <c r="D125" s="68"/>
      <c r="E125" s="69"/>
      <c r="F125" s="70"/>
      <c r="G125" s="67"/>
      <c r="H125" s="71"/>
      <c r="I125" s="72"/>
      <c r="J125" s="72"/>
      <c r="K125" s="34"/>
      <c r="L125" s="79">
        <v>432</v>
      </c>
      <c r="M125" s="79"/>
      <c r="N125" s="74"/>
      <c r="O125" s="81" t="s">
        <v>394</v>
      </c>
      <c r="P125" s="83">
        <v>43649.511354166665</v>
      </c>
      <c r="Q125" s="81" t="s">
        <v>409</v>
      </c>
      <c r="R125" s="81"/>
      <c r="S125" s="81"/>
      <c r="T125" s="81"/>
      <c r="U125" s="81"/>
      <c r="V125" s="85" t="s">
        <v>962</v>
      </c>
      <c r="W125" s="83">
        <v>43649.511354166665</v>
      </c>
      <c r="X125" s="85" t="s">
        <v>1128</v>
      </c>
      <c r="Y125" s="81"/>
      <c r="Z125" s="81"/>
      <c r="AA125" s="87" t="s">
        <v>1536</v>
      </c>
      <c r="AB125" s="81"/>
      <c r="AC125" s="81" t="b">
        <v>0</v>
      </c>
      <c r="AD125" s="81">
        <v>0</v>
      </c>
      <c r="AE125" s="87" t="s">
        <v>1832</v>
      </c>
      <c r="AF125" s="81" t="b">
        <v>0</v>
      </c>
      <c r="AG125" s="81" t="s">
        <v>1864</v>
      </c>
      <c r="AH125" s="81"/>
      <c r="AI125" s="87" t="s">
        <v>1832</v>
      </c>
      <c r="AJ125" s="81" t="b">
        <v>0</v>
      </c>
      <c r="AK125" s="81">
        <v>2</v>
      </c>
      <c r="AL125" s="87" t="s">
        <v>1737</v>
      </c>
      <c r="AM125" s="81" t="s">
        <v>1894</v>
      </c>
      <c r="AN125" s="81" t="b">
        <v>0</v>
      </c>
      <c r="AO125" s="87" t="s">
        <v>1737</v>
      </c>
      <c r="AP125" s="81" t="s">
        <v>176</v>
      </c>
      <c r="AQ125" s="81">
        <v>0</v>
      </c>
      <c r="AR125" s="81">
        <v>0</v>
      </c>
      <c r="AS125" s="81"/>
      <c r="AT125" s="81"/>
      <c r="AU125" s="81"/>
      <c r="AV125" s="81"/>
      <c r="AW125" s="81"/>
      <c r="AX125" s="81"/>
      <c r="AY125" s="81"/>
      <c r="AZ125" s="81"/>
      <c r="BA125">
        <v>6</v>
      </c>
      <c r="BB125" s="80" t="str">
        <f>REPLACE(INDEX(GroupVertices[Group],MATCH(Edges13[[#This Row],[Vertex 1]],GroupVertices[Vertex],0)),1,1,"")</f>
        <v>1</v>
      </c>
      <c r="BC125" s="80" t="str">
        <f>REPLACE(INDEX(GroupVertices[Group],MATCH(Edges13[[#This Row],[Vertex 2]],GroupVertices[Vertex],0)),1,1,"")</f>
        <v>3</v>
      </c>
    </row>
    <row r="126" spans="1:55" ht="15">
      <c r="A126" s="66" t="s">
        <v>291</v>
      </c>
      <c r="B126" s="66" t="s">
        <v>303</v>
      </c>
      <c r="C126" s="67"/>
      <c r="D126" s="68"/>
      <c r="E126" s="69"/>
      <c r="F126" s="70"/>
      <c r="G126" s="67"/>
      <c r="H126" s="71"/>
      <c r="I126" s="72"/>
      <c r="J126" s="72"/>
      <c r="K126" s="34"/>
      <c r="L126" s="79">
        <v>434</v>
      </c>
      <c r="M126" s="79"/>
      <c r="N126" s="74"/>
      <c r="O126" s="81" t="s">
        <v>394</v>
      </c>
      <c r="P126" s="83">
        <v>43649.55320601852</v>
      </c>
      <c r="Q126" s="81" t="s">
        <v>410</v>
      </c>
      <c r="R126" s="81"/>
      <c r="S126" s="81"/>
      <c r="T126" s="81"/>
      <c r="U126" s="81"/>
      <c r="V126" s="85" t="s">
        <v>962</v>
      </c>
      <c r="W126" s="83">
        <v>43649.55320601852</v>
      </c>
      <c r="X126" s="85" t="s">
        <v>1129</v>
      </c>
      <c r="Y126" s="81"/>
      <c r="Z126" s="81"/>
      <c r="AA126" s="87" t="s">
        <v>1537</v>
      </c>
      <c r="AB126" s="81"/>
      <c r="AC126" s="81" t="b">
        <v>0</v>
      </c>
      <c r="AD126" s="81">
        <v>0</v>
      </c>
      <c r="AE126" s="87" t="s">
        <v>1832</v>
      </c>
      <c r="AF126" s="81" t="b">
        <v>0</v>
      </c>
      <c r="AG126" s="81" t="s">
        <v>1864</v>
      </c>
      <c r="AH126" s="81"/>
      <c r="AI126" s="87" t="s">
        <v>1832</v>
      </c>
      <c r="AJ126" s="81" t="b">
        <v>0</v>
      </c>
      <c r="AK126" s="81">
        <v>3</v>
      </c>
      <c r="AL126" s="87" t="s">
        <v>1793</v>
      </c>
      <c r="AM126" s="81" t="s">
        <v>1894</v>
      </c>
      <c r="AN126" s="81" t="b">
        <v>0</v>
      </c>
      <c r="AO126" s="87" t="s">
        <v>1793</v>
      </c>
      <c r="AP126" s="81" t="s">
        <v>176</v>
      </c>
      <c r="AQ126" s="81">
        <v>0</v>
      </c>
      <c r="AR126" s="81">
        <v>0</v>
      </c>
      <c r="AS126" s="81"/>
      <c r="AT126" s="81"/>
      <c r="AU126" s="81"/>
      <c r="AV126" s="81"/>
      <c r="AW126" s="81"/>
      <c r="AX126" s="81"/>
      <c r="AY126" s="81"/>
      <c r="AZ126" s="81"/>
      <c r="BA126">
        <v>16</v>
      </c>
      <c r="BB126" s="80" t="str">
        <f>REPLACE(INDEX(GroupVertices[Group],MATCH(Edges13[[#This Row],[Vertex 1]],GroupVertices[Vertex],0)),1,1,"")</f>
        <v>1</v>
      </c>
      <c r="BC126" s="80" t="str">
        <f>REPLACE(INDEX(GroupVertices[Group],MATCH(Edges13[[#This Row],[Vertex 2]],GroupVertices[Vertex],0)),1,1,"")</f>
        <v>1</v>
      </c>
    </row>
    <row r="127" spans="1:55" ht="15">
      <c r="A127" s="66" t="s">
        <v>291</v>
      </c>
      <c r="B127" s="66" t="s">
        <v>303</v>
      </c>
      <c r="C127" s="67"/>
      <c r="D127" s="68"/>
      <c r="E127" s="69"/>
      <c r="F127" s="70"/>
      <c r="G127" s="67"/>
      <c r="H127" s="71"/>
      <c r="I127" s="72"/>
      <c r="J127" s="72"/>
      <c r="K127" s="34"/>
      <c r="L127" s="79">
        <v>435</v>
      </c>
      <c r="M127" s="79"/>
      <c r="N127" s="74"/>
      <c r="O127" s="81" t="s">
        <v>394</v>
      </c>
      <c r="P127" s="83">
        <v>43649.761354166665</v>
      </c>
      <c r="Q127" s="81" t="s">
        <v>410</v>
      </c>
      <c r="R127" s="81"/>
      <c r="S127" s="81"/>
      <c r="T127" s="81"/>
      <c r="U127" s="81"/>
      <c r="V127" s="85" t="s">
        <v>962</v>
      </c>
      <c r="W127" s="83">
        <v>43649.761354166665</v>
      </c>
      <c r="X127" s="85" t="s">
        <v>1130</v>
      </c>
      <c r="Y127" s="81"/>
      <c r="Z127" s="81"/>
      <c r="AA127" s="87" t="s">
        <v>1538</v>
      </c>
      <c r="AB127" s="81"/>
      <c r="AC127" s="81" t="b">
        <v>0</v>
      </c>
      <c r="AD127" s="81">
        <v>0</v>
      </c>
      <c r="AE127" s="87" t="s">
        <v>1832</v>
      </c>
      <c r="AF127" s="81" t="b">
        <v>0</v>
      </c>
      <c r="AG127" s="81" t="s">
        <v>1864</v>
      </c>
      <c r="AH127" s="81"/>
      <c r="AI127" s="87" t="s">
        <v>1832</v>
      </c>
      <c r="AJ127" s="81" t="b">
        <v>0</v>
      </c>
      <c r="AK127" s="81">
        <v>4</v>
      </c>
      <c r="AL127" s="87" t="s">
        <v>1795</v>
      </c>
      <c r="AM127" s="81" t="s">
        <v>1894</v>
      </c>
      <c r="AN127" s="81" t="b">
        <v>0</v>
      </c>
      <c r="AO127" s="87" t="s">
        <v>1795</v>
      </c>
      <c r="AP127" s="81" t="s">
        <v>176</v>
      </c>
      <c r="AQ127" s="81">
        <v>0</v>
      </c>
      <c r="AR127" s="81">
        <v>0</v>
      </c>
      <c r="AS127" s="81"/>
      <c r="AT127" s="81"/>
      <c r="AU127" s="81"/>
      <c r="AV127" s="81"/>
      <c r="AW127" s="81"/>
      <c r="AX127" s="81"/>
      <c r="AY127" s="81"/>
      <c r="AZ127" s="81"/>
      <c r="BA127">
        <v>16</v>
      </c>
      <c r="BB127" s="80" t="str">
        <f>REPLACE(INDEX(GroupVertices[Group],MATCH(Edges13[[#This Row],[Vertex 1]],GroupVertices[Vertex],0)),1,1,"")</f>
        <v>1</v>
      </c>
      <c r="BC127" s="80" t="str">
        <f>REPLACE(INDEX(GroupVertices[Group],MATCH(Edges13[[#This Row],[Vertex 2]],GroupVertices[Vertex],0)),1,1,"")</f>
        <v>1</v>
      </c>
    </row>
    <row r="128" spans="1:55" ht="15">
      <c r="A128" s="66" t="s">
        <v>291</v>
      </c>
      <c r="B128" s="66" t="s">
        <v>348</v>
      </c>
      <c r="C128" s="67"/>
      <c r="D128" s="68"/>
      <c r="E128" s="69"/>
      <c r="F128" s="70"/>
      <c r="G128" s="67"/>
      <c r="H128" s="71"/>
      <c r="I128" s="72"/>
      <c r="J128" s="72"/>
      <c r="K128" s="34"/>
      <c r="L128" s="79">
        <v>436</v>
      </c>
      <c r="M128" s="79"/>
      <c r="N128" s="74"/>
      <c r="O128" s="81" t="s">
        <v>394</v>
      </c>
      <c r="P128" s="83">
        <v>43649.886458333334</v>
      </c>
      <c r="Q128" s="81" t="s">
        <v>413</v>
      </c>
      <c r="R128" s="81"/>
      <c r="S128" s="81"/>
      <c r="T128" s="81"/>
      <c r="U128" s="81"/>
      <c r="V128" s="85" t="s">
        <v>962</v>
      </c>
      <c r="W128" s="83">
        <v>43649.886458333334</v>
      </c>
      <c r="X128" s="85" t="s">
        <v>1131</v>
      </c>
      <c r="Y128" s="81"/>
      <c r="Z128" s="81"/>
      <c r="AA128" s="87" t="s">
        <v>1539</v>
      </c>
      <c r="AB128" s="81"/>
      <c r="AC128" s="81" t="b">
        <v>0</v>
      </c>
      <c r="AD128" s="81">
        <v>0</v>
      </c>
      <c r="AE128" s="87" t="s">
        <v>1832</v>
      </c>
      <c r="AF128" s="81" t="b">
        <v>0</v>
      </c>
      <c r="AG128" s="81" t="s">
        <v>1864</v>
      </c>
      <c r="AH128" s="81"/>
      <c r="AI128" s="87" t="s">
        <v>1832</v>
      </c>
      <c r="AJ128" s="81" t="b">
        <v>0</v>
      </c>
      <c r="AK128" s="81">
        <v>4</v>
      </c>
      <c r="AL128" s="87" t="s">
        <v>1739</v>
      </c>
      <c r="AM128" s="81" t="s">
        <v>1894</v>
      </c>
      <c r="AN128" s="81" t="b">
        <v>0</v>
      </c>
      <c r="AO128" s="87" t="s">
        <v>1739</v>
      </c>
      <c r="AP128" s="81" t="s">
        <v>176</v>
      </c>
      <c r="AQ128" s="81">
        <v>0</v>
      </c>
      <c r="AR128" s="81">
        <v>0</v>
      </c>
      <c r="AS128" s="81"/>
      <c r="AT128" s="81"/>
      <c r="AU128" s="81"/>
      <c r="AV128" s="81"/>
      <c r="AW128" s="81"/>
      <c r="AX128" s="81"/>
      <c r="AY128" s="81"/>
      <c r="AZ128" s="81"/>
      <c r="BA128">
        <v>6</v>
      </c>
      <c r="BB128" s="80" t="str">
        <f>REPLACE(INDEX(GroupVertices[Group],MATCH(Edges13[[#This Row],[Vertex 1]],GroupVertices[Vertex],0)),1,1,"")</f>
        <v>1</v>
      </c>
      <c r="BC128" s="80" t="str">
        <f>REPLACE(INDEX(GroupVertices[Group],MATCH(Edges13[[#This Row],[Vertex 2]],GroupVertices[Vertex],0)),1,1,"")</f>
        <v>3</v>
      </c>
    </row>
    <row r="129" spans="1:55" ht="15">
      <c r="A129" s="66" t="s">
        <v>291</v>
      </c>
      <c r="B129" s="66" t="s">
        <v>348</v>
      </c>
      <c r="C129" s="67"/>
      <c r="D129" s="68"/>
      <c r="E129" s="69"/>
      <c r="F129" s="70"/>
      <c r="G129" s="67"/>
      <c r="H129" s="71"/>
      <c r="I129" s="72"/>
      <c r="J129" s="72"/>
      <c r="K129" s="34"/>
      <c r="L129" s="79">
        <v>438</v>
      </c>
      <c r="M129" s="79"/>
      <c r="N129" s="74"/>
      <c r="O129" s="81" t="s">
        <v>394</v>
      </c>
      <c r="P129" s="83">
        <v>43650.34475694445</v>
      </c>
      <c r="Q129" s="81" t="s">
        <v>418</v>
      </c>
      <c r="R129" s="85" t="s">
        <v>686</v>
      </c>
      <c r="S129" s="81" t="s">
        <v>749</v>
      </c>
      <c r="T129" s="81" t="s">
        <v>778</v>
      </c>
      <c r="U129" s="81"/>
      <c r="V129" s="85" t="s">
        <v>962</v>
      </c>
      <c r="W129" s="83">
        <v>43650.34475694445</v>
      </c>
      <c r="X129" s="85" t="s">
        <v>1132</v>
      </c>
      <c r="Y129" s="81"/>
      <c r="Z129" s="81"/>
      <c r="AA129" s="87" t="s">
        <v>1540</v>
      </c>
      <c r="AB129" s="81"/>
      <c r="AC129" s="81" t="b">
        <v>0</v>
      </c>
      <c r="AD129" s="81">
        <v>0</v>
      </c>
      <c r="AE129" s="87" t="s">
        <v>1832</v>
      </c>
      <c r="AF129" s="81" t="b">
        <v>0</v>
      </c>
      <c r="AG129" s="81" t="s">
        <v>1864</v>
      </c>
      <c r="AH129" s="81"/>
      <c r="AI129" s="87" t="s">
        <v>1832</v>
      </c>
      <c r="AJ129" s="81" t="b">
        <v>0</v>
      </c>
      <c r="AK129" s="81">
        <v>3</v>
      </c>
      <c r="AL129" s="87" t="s">
        <v>1741</v>
      </c>
      <c r="AM129" s="81" t="s">
        <v>1894</v>
      </c>
      <c r="AN129" s="81" t="b">
        <v>0</v>
      </c>
      <c r="AO129" s="87" t="s">
        <v>1741</v>
      </c>
      <c r="AP129" s="81" t="s">
        <v>176</v>
      </c>
      <c r="AQ129" s="81">
        <v>0</v>
      </c>
      <c r="AR129" s="81">
        <v>0</v>
      </c>
      <c r="AS129" s="81"/>
      <c r="AT129" s="81"/>
      <c r="AU129" s="81"/>
      <c r="AV129" s="81"/>
      <c r="AW129" s="81"/>
      <c r="AX129" s="81"/>
      <c r="AY129" s="81"/>
      <c r="AZ129" s="81"/>
      <c r="BA129">
        <v>6</v>
      </c>
      <c r="BB129" s="80" t="str">
        <f>REPLACE(INDEX(GroupVertices[Group],MATCH(Edges13[[#This Row],[Vertex 1]],GroupVertices[Vertex],0)),1,1,"")</f>
        <v>1</v>
      </c>
      <c r="BC129" s="80" t="str">
        <f>REPLACE(INDEX(GroupVertices[Group],MATCH(Edges13[[#This Row],[Vertex 2]],GroupVertices[Vertex],0)),1,1,"")</f>
        <v>3</v>
      </c>
    </row>
    <row r="130" spans="1:55" ht="15">
      <c r="A130" s="66" t="s">
        <v>291</v>
      </c>
      <c r="B130" s="66" t="s">
        <v>348</v>
      </c>
      <c r="C130" s="67"/>
      <c r="D130" s="68"/>
      <c r="E130" s="69"/>
      <c r="F130" s="70"/>
      <c r="G130" s="67"/>
      <c r="H130" s="71"/>
      <c r="I130" s="72"/>
      <c r="J130" s="72"/>
      <c r="K130" s="34"/>
      <c r="L130" s="79">
        <v>440</v>
      </c>
      <c r="M130" s="79"/>
      <c r="N130" s="74"/>
      <c r="O130" s="81" t="s">
        <v>394</v>
      </c>
      <c r="P130" s="83">
        <v>43650.511354166665</v>
      </c>
      <c r="Q130" s="81" t="s">
        <v>413</v>
      </c>
      <c r="R130" s="81"/>
      <c r="S130" s="81"/>
      <c r="T130" s="81"/>
      <c r="U130" s="81"/>
      <c r="V130" s="85" t="s">
        <v>962</v>
      </c>
      <c r="W130" s="83">
        <v>43650.511354166665</v>
      </c>
      <c r="X130" s="85" t="s">
        <v>1133</v>
      </c>
      <c r="Y130" s="81"/>
      <c r="Z130" s="81"/>
      <c r="AA130" s="87" t="s">
        <v>1541</v>
      </c>
      <c r="AB130" s="81"/>
      <c r="AC130" s="81" t="b">
        <v>0</v>
      </c>
      <c r="AD130" s="81">
        <v>0</v>
      </c>
      <c r="AE130" s="87" t="s">
        <v>1832</v>
      </c>
      <c r="AF130" s="81" t="b">
        <v>0</v>
      </c>
      <c r="AG130" s="81" t="s">
        <v>1864</v>
      </c>
      <c r="AH130" s="81"/>
      <c r="AI130" s="87" t="s">
        <v>1832</v>
      </c>
      <c r="AJ130" s="81" t="b">
        <v>0</v>
      </c>
      <c r="AK130" s="81">
        <v>2</v>
      </c>
      <c r="AL130" s="87" t="s">
        <v>1742</v>
      </c>
      <c r="AM130" s="81" t="s">
        <v>1894</v>
      </c>
      <c r="AN130" s="81" t="b">
        <v>0</v>
      </c>
      <c r="AO130" s="87" t="s">
        <v>1742</v>
      </c>
      <c r="AP130" s="81" t="s">
        <v>176</v>
      </c>
      <c r="AQ130" s="81">
        <v>0</v>
      </c>
      <c r="AR130" s="81">
        <v>0</v>
      </c>
      <c r="AS130" s="81"/>
      <c r="AT130" s="81"/>
      <c r="AU130" s="81"/>
      <c r="AV130" s="81"/>
      <c r="AW130" s="81"/>
      <c r="AX130" s="81"/>
      <c r="AY130" s="81"/>
      <c r="AZ130" s="81"/>
      <c r="BA130">
        <v>6</v>
      </c>
      <c r="BB130" s="80" t="str">
        <f>REPLACE(INDEX(GroupVertices[Group],MATCH(Edges13[[#This Row],[Vertex 1]],GroupVertices[Vertex],0)),1,1,"")</f>
        <v>1</v>
      </c>
      <c r="BC130" s="80" t="str">
        <f>REPLACE(INDEX(GroupVertices[Group],MATCH(Edges13[[#This Row],[Vertex 2]],GroupVertices[Vertex],0)),1,1,"")</f>
        <v>3</v>
      </c>
    </row>
    <row r="131" spans="1:55" ht="15">
      <c r="A131" s="66" t="s">
        <v>291</v>
      </c>
      <c r="B131" s="66" t="s">
        <v>358</v>
      </c>
      <c r="C131" s="67"/>
      <c r="D131" s="68"/>
      <c r="E131" s="69"/>
      <c r="F131" s="70"/>
      <c r="G131" s="67"/>
      <c r="H131" s="71"/>
      <c r="I131" s="72"/>
      <c r="J131" s="72"/>
      <c r="K131" s="34"/>
      <c r="L131" s="79">
        <v>442</v>
      </c>
      <c r="M131" s="79"/>
      <c r="N131" s="74"/>
      <c r="O131" s="81" t="s">
        <v>394</v>
      </c>
      <c r="P131" s="83">
        <v>43650.63638888889</v>
      </c>
      <c r="Q131" s="81" t="s">
        <v>421</v>
      </c>
      <c r="R131" s="81"/>
      <c r="S131" s="81"/>
      <c r="T131" s="81"/>
      <c r="U131" s="81"/>
      <c r="V131" s="85" t="s">
        <v>962</v>
      </c>
      <c r="W131" s="83">
        <v>43650.63638888889</v>
      </c>
      <c r="X131" s="85" t="s">
        <v>1134</v>
      </c>
      <c r="Y131" s="81"/>
      <c r="Z131" s="81"/>
      <c r="AA131" s="87" t="s">
        <v>1542</v>
      </c>
      <c r="AB131" s="81"/>
      <c r="AC131" s="81" t="b">
        <v>0</v>
      </c>
      <c r="AD131" s="81">
        <v>0</v>
      </c>
      <c r="AE131" s="87" t="s">
        <v>1832</v>
      </c>
      <c r="AF131" s="81" t="b">
        <v>0</v>
      </c>
      <c r="AG131" s="81" t="s">
        <v>1864</v>
      </c>
      <c r="AH131" s="81"/>
      <c r="AI131" s="87" t="s">
        <v>1832</v>
      </c>
      <c r="AJ131" s="81" t="b">
        <v>0</v>
      </c>
      <c r="AK131" s="81">
        <v>2</v>
      </c>
      <c r="AL131" s="87" t="s">
        <v>1743</v>
      </c>
      <c r="AM131" s="81" t="s">
        <v>1894</v>
      </c>
      <c r="AN131" s="81" t="b">
        <v>0</v>
      </c>
      <c r="AO131" s="87" t="s">
        <v>1743</v>
      </c>
      <c r="AP131" s="81" t="s">
        <v>176</v>
      </c>
      <c r="AQ131" s="81">
        <v>0</v>
      </c>
      <c r="AR131" s="81">
        <v>0</v>
      </c>
      <c r="AS131" s="81"/>
      <c r="AT131" s="81"/>
      <c r="AU131" s="81"/>
      <c r="AV131" s="81"/>
      <c r="AW131" s="81"/>
      <c r="AX131" s="81"/>
      <c r="AY131" s="81"/>
      <c r="AZ131" s="81"/>
      <c r="BA131">
        <v>6</v>
      </c>
      <c r="BB131" s="80" t="str">
        <f>REPLACE(INDEX(GroupVertices[Group],MATCH(Edges13[[#This Row],[Vertex 1]],GroupVertices[Vertex],0)),1,1,"")</f>
        <v>1</v>
      </c>
      <c r="BC131" s="80" t="str">
        <f>REPLACE(INDEX(GroupVertices[Group],MATCH(Edges13[[#This Row],[Vertex 2]],GroupVertices[Vertex],0)),1,1,"")</f>
        <v>1</v>
      </c>
    </row>
    <row r="132" spans="1:55" ht="15">
      <c r="A132" s="66" t="s">
        <v>291</v>
      </c>
      <c r="B132" s="66" t="s">
        <v>303</v>
      </c>
      <c r="C132" s="67"/>
      <c r="D132" s="68"/>
      <c r="E132" s="69"/>
      <c r="F132" s="70"/>
      <c r="G132" s="67"/>
      <c r="H132" s="71"/>
      <c r="I132" s="72"/>
      <c r="J132" s="72"/>
      <c r="K132" s="34"/>
      <c r="L132" s="79">
        <v>444</v>
      </c>
      <c r="M132" s="79"/>
      <c r="N132" s="74"/>
      <c r="O132" s="81" t="s">
        <v>394</v>
      </c>
      <c r="P132" s="83">
        <v>43650.761354166665</v>
      </c>
      <c r="Q132" s="81" t="s">
        <v>469</v>
      </c>
      <c r="R132" s="81"/>
      <c r="S132" s="81"/>
      <c r="T132" s="81"/>
      <c r="U132" s="81"/>
      <c r="V132" s="85" t="s">
        <v>962</v>
      </c>
      <c r="W132" s="83">
        <v>43650.761354166665</v>
      </c>
      <c r="X132" s="85" t="s">
        <v>1135</v>
      </c>
      <c r="Y132" s="81"/>
      <c r="Z132" s="81"/>
      <c r="AA132" s="87" t="s">
        <v>1543</v>
      </c>
      <c r="AB132" s="81"/>
      <c r="AC132" s="81" t="b">
        <v>0</v>
      </c>
      <c r="AD132" s="81">
        <v>0</v>
      </c>
      <c r="AE132" s="87" t="s">
        <v>1832</v>
      </c>
      <c r="AF132" s="81" t="b">
        <v>0</v>
      </c>
      <c r="AG132" s="81" t="s">
        <v>1864</v>
      </c>
      <c r="AH132" s="81"/>
      <c r="AI132" s="87" t="s">
        <v>1832</v>
      </c>
      <c r="AJ132" s="81" t="b">
        <v>0</v>
      </c>
      <c r="AK132" s="81">
        <v>2</v>
      </c>
      <c r="AL132" s="87" t="s">
        <v>1800</v>
      </c>
      <c r="AM132" s="81" t="s">
        <v>1894</v>
      </c>
      <c r="AN132" s="81" t="b">
        <v>0</v>
      </c>
      <c r="AO132" s="87" t="s">
        <v>1800</v>
      </c>
      <c r="AP132" s="81" t="s">
        <v>176</v>
      </c>
      <c r="AQ132" s="81">
        <v>0</v>
      </c>
      <c r="AR132" s="81">
        <v>0</v>
      </c>
      <c r="AS132" s="81"/>
      <c r="AT132" s="81"/>
      <c r="AU132" s="81"/>
      <c r="AV132" s="81"/>
      <c r="AW132" s="81"/>
      <c r="AX132" s="81"/>
      <c r="AY132" s="81"/>
      <c r="AZ132" s="81"/>
      <c r="BA132">
        <v>16</v>
      </c>
      <c r="BB132" s="80" t="str">
        <f>REPLACE(INDEX(GroupVertices[Group],MATCH(Edges13[[#This Row],[Vertex 1]],GroupVertices[Vertex],0)),1,1,"")</f>
        <v>1</v>
      </c>
      <c r="BC132" s="80" t="str">
        <f>REPLACE(INDEX(GroupVertices[Group],MATCH(Edges13[[#This Row],[Vertex 2]],GroupVertices[Vertex],0)),1,1,"")</f>
        <v>1</v>
      </c>
    </row>
    <row r="133" spans="1:55" ht="15">
      <c r="A133" s="66" t="s">
        <v>291</v>
      </c>
      <c r="B133" s="66" t="s">
        <v>358</v>
      </c>
      <c r="C133" s="67"/>
      <c r="D133" s="68"/>
      <c r="E133" s="69"/>
      <c r="F133" s="70"/>
      <c r="G133" s="67"/>
      <c r="H133" s="71"/>
      <c r="I133" s="72"/>
      <c r="J133" s="72"/>
      <c r="K133" s="34"/>
      <c r="L133" s="79">
        <v>445</v>
      </c>
      <c r="M133" s="79"/>
      <c r="N133" s="74"/>
      <c r="O133" s="81" t="s">
        <v>394</v>
      </c>
      <c r="P133" s="83">
        <v>43650.886469907404</v>
      </c>
      <c r="Q133" s="81" t="s">
        <v>421</v>
      </c>
      <c r="R133" s="81"/>
      <c r="S133" s="81"/>
      <c r="T133" s="81"/>
      <c r="U133" s="81"/>
      <c r="V133" s="85" t="s">
        <v>962</v>
      </c>
      <c r="W133" s="83">
        <v>43650.886469907404</v>
      </c>
      <c r="X133" s="85" t="s">
        <v>1136</v>
      </c>
      <c r="Y133" s="81"/>
      <c r="Z133" s="81"/>
      <c r="AA133" s="87" t="s">
        <v>1544</v>
      </c>
      <c r="AB133" s="81"/>
      <c r="AC133" s="81" t="b">
        <v>0</v>
      </c>
      <c r="AD133" s="81">
        <v>0</v>
      </c>
      <c r="AE133" s="87" t="s">
        <v>1832</v>
      </c>
      <c r="AF133" s="81" t="b">
        <v>0</v>
      </c>
      <c r="AG133" s="81" t="s">
        <v>1864</v>
      </c>
      <c r="AH133" s="81"/>
      <c r="AI133" s="87" t="s">
        <v>1832</v>
      </c>
      <c r="AJ133" s="81" t="b">
        <v>0</v>
      </c>
      <c r="AK133" s="81">
        <v>5</v>
      </c>
      <c r="AL133" s="87" t="s">
        <v>1744</v>
      </c>
      <c r="AM133" s="81" t="s">
        <v>1894</v>
      </c>
      <c r="AN133" s="81" t="b">
        <v>0</v>
      </c>
      <c r="AO133" s="87" t="s">
        <v>1744</v>
      </c>
      <c r="AP133" s="81" t="s">
        <v>176</v>
      </c>
      <c r="AQ133" s="81">
        <v>0</v>
      </c>
      <c r="AR133" s="81">
        <v>0</v>
      </c>
      <c r="AS133" s="81"/>
      <c r="AT133" s="81"/>
      <c r="AU133" s="81"/>
      <c r="AV133" s="81"/>
      <c r="AW133" s="81"/>
      <c r="AX133" s="81"/>
      <c r="AY133" s="81"/>
      <c r="AZ133" s="81"/>
      <c r="BA133">
        <v>6</v>
      </c>
      <c r="BB133" s="80" t="str">
        <f>REPLACE(INDEX(GroupVertices[Group],MATCH(Edges13[[#This Row],[Vertex 1]],GroupVertices[Vertex],0)),1,1,"")</f>
        <v>1</v>
      </c>
      <c r="BC133" s="80" t="str">
        <f>REPLACE(INDEX(GroupVertices[Group],MATCH(Edges13[[#This Row],[Vertex 2]],GroupVertices[Vertex],0)),1,1,"")</f>
        <v>1</v>
      </c>
    </row>
    <row r="134" spans="1:55" ht="15">
      <c r="A134" s="66" t="s">
        <v>291</v>
      </c>
      <c r="B134" s="66" t="s">
        <v>358</v>
      </c>
      <c r="C134" s="67"/>
      <c r="D134" s="68"/>
      <c r="E134" s="69"/>
      <c r="F134" s="70"/>
      <c r="G134" s="67"/>
      <c r="H134" s="71"/>
      <c r="I134" s="72"/>
      <c r="J134" s="72"/>
      <c r="K134" s="34"/>
      <c r="L134" s="79">
        <v>447</v>
      </c>
      <c r="M134" s="79"/>
      <c r="N134" s="74"/>
      <c r="O134" s="81" t="s">
        <v>394</v>
      </c>
      <c r="P134" s="83">
        <v>43651.88664351852</v>
      </c>
      <c r="Q134" s="81" t="s">
        <v>421</v>
      </c>
      <c r="R134" s="81"/>
      <c r="S134" s="81"/>
      <c r="T134" s="81"/>
      <c r="U134" s="81"/>
      <c r="V134" s="85" t="s">
        <v>962</v>
      </c>
      <c r="W134" s="83">
        <v>43651.88664351852</v>
      </c>
      <c r="X134" s="85" t="s">
        <v>1137</v>
      </c>
      <c r="Y134" s="81"/>
      <c r="Z134" s="81"/>
      <c r="AA134" s="87" t="s">
        <v>1545</v>
      </c>
      <c r="AB134" s="81"/>
      <c r="AC134" s="81" t="b">
        <v>0</v>
      </c>
      <c r="AD134" s="81">
        <v>0</v>
      </c>
      <c r="AE134" s="87" t="s">
        <v>1832</v>
      </c>
      <c r="AF134" s="81" t="b">
        <v>0</v>
      </c>
      <c r="AG134" s="81" t="s">
        <v>1864</v>
      </c>
      <c r="AH134" s="81"/>
      <c r="AI134" s="87" t="s">
        <v>1832</v>
      </c>
      <c r="AJ134" s="81" t="b">
        <v>0</v>
      </c>
      <c r="AK134" s="81">
        <v>4</v>
      </c>
      <c r="AL134" s="87" t="s">
        <v>1745</v>
      </c>
      <c r="AM134" s="81" t="s">
        <v>1894</v>
      </c>
      <c r="AN134" s="81" t="b">
        <v>0</v>
      </c>
      <c r="AO134" s="87" t="s">
        <v>1745</v>
      </c>
      <c r="AP134" s="81" t="s">
        <v>176</v>
      </c>
      <c r="AQ134" s="81">
        <v>0</v>
      </c>
      <c r="AR134" s="81">
        <v>0</v>
      </c>
      <c r="AS134" s="81"/>
      <c r="AT134" s="81"/>
      <c r="AU134" s="81"/>
      <c r="AV134" s="81"/>
      <c r="AW134" s="81"/>
      <c r="AX134" s="81"/>
      <c r="AY134" s="81"/>
      <c r="AZ134" s="81"/>
      <c r="BA134">
        <v>6</v>
      </c>
      <c r="BB134" s="80" t="str">
        <f>REPLACE(INDEX(GroupVertices[Group],MATCH(Edges13[[#This Row],[Vertex 1]],GroupVertices[Vertex],0)),1,1,"")</f>
        <v>1</v>
      </c>
      <c r="BC134" s="80" t="str">
        <f>REPLACE(INDEX(GroupVertices[Group],MATCH(Edges13[[#This Row],[Vertex 2]],GroupVertices[Vertex],0)),1,1,"")</f>
        <v>1</v>
      </c>
    </row>
    <row r="135" spans="1:55" ht="15">
      <c r="A135" s="66" t="s">
        <v>291</v>
      </c>
      <c r="B135" s="66" t="s">
        <v>358</v>
      </c>
      <c r="C135" s="67"/>
      <c r="D135" s="68"/>
      <c r="E135" s="69"/>
      <c r="F135" s="70"/>
      <c r="G135" s="67"/>
      <c r="H135" s="71"/>
      <c r="I135" s="72"/>
      <c r="J135" s="72"/>
      <c r="K135" s="34"/>
      <c r="L135" s="79">
        <v>449</v>
      </c>
      <c r="M135" s="79"/>
      <c r="N135" s="74"/>
      <c r="O135" s="81" t="s">
        <v>394</v>
      </c>
      <c r="P135" s="83">
        <v>43652.42806712963</v>
      </c>
      <c r="Q135" s="81" t="s">
        <v>421</v>
      </c>
      <c r="R135" s="81"/>
      <c r="S135" s="81"/>
      <c r="T135" s="81"/>
      <c r="U135" s="81"/>
      <c r="V135" s="85" t="s">
        <v>962</v>
      </c>
      <c r="W135" s="83">
        <v>43652.42806712963</v>
      </c>
      <c r="X135" s="85" t="s">
        <v>1138</v>
      </c>
      <c r="Y135" s="81"/>
      <c r="Z135" s="81"/>
      <c r="AA135" s="87" t="s">
        <v>1546</v>
      </c>
      <c r="AB135" s="81"/>
      <c r="AC135" s="81" t="b">
        <v>0</v>
      </c>
      <c r="AD135" s="81">
        <v>0</v>
      </c>
      <c r="AE135" s="87" t="s">
        <v>1832</v>
      </c>
      <c r="AF135" s="81" t="b">
        <v>0</v>
      </c>
      <c r="AG135" s="81" t="s">
        <v>1864</v>
      </c>
      <c r="AH135" s="81"/>
      <c r="AI135" s="87" t="s">
        <v>1832</v>
      </c>
      <c r="AJ135" s="81" t="b">
        <v>0</v>
      </c>
      <c r="AK135" s="81">
        <v>4</v>
      </c>
      <c r="AL135" s="87" t="s">
        <v>1746</v>
      </c>
      <c r="AM135" s="81" t="s">
        <v>1894</v>
      </c>
      <c r="AN135" s="81" t="b">
        <v>0</v>
      </c>
      <c r="AO135" s="87" t="s">
        <v>1746</v>
      </c>
      <c r="AP135" s="81" t="s">
        <v>176</v>
      </c>
      <c r="AQ135" s="81">
        <v>0</v>
      </c>
      <c r="AR135" s="81">
        <v>0</v>
      </c>
      <c r="AS135" s="81"/>
      <c r="AT135" s="81"/>
      <c r="AU135" s="81"/>
      <c r="AV135" s="81"/>
      <c r="AW135" s="81"/>
      <c r="AX135" s="81"/>
      <c r="AY135" s="81"/>
      <c r="AZ135" s="81"/>
      <c r="BA135">
        <v>6</v>
      </c>
      <c r="BB135" s="80" t="str">
        <f>REPLACE(INDEX(GroupVertices[Group],MATCH(Edges13[[#This Row],[Vertex 1]],GroupVertices[Vertex],0)),1,1,"")</f>
        <v>1</v>
      </c>
      <c r="BC135" s="80" t="str">
        <f>REPLACE(INDEX(GroupVertices[Group],MATCH(Edges13[[#This Row],[Vertex 2]],GroupVertices[Vertex],0)),1,1,"")</f>
        <v>1</v>
      </c>
    </row>
    <row r="136" spans="1:55" ht="15">
      <c r="A136" s="66" t="s">
        <v>291</v>
      </c>
      <c r="B136" s="66" t="s">
        <v>358</v>
      </c>
      <c r="C136" s="67"/>
      <c r="D136" s="68"/>
      <c r="E136" s="69"/>
      <c r="F136" s="70"/>
      <c r="G136" s="67"/>
      <c r="H136" s="71"/>
      <c r="I136" s="72"/>
      <c r="J136" s="72"/>
      <c r="K136" s="34"/>
      <c r="L136" s="79">
        <v>451</v>
      </c>
      <c r="M136" s="79"/>
      <c r="N136" s="74"/>
      <c r="O136" s="81" t="s">
        <v>394</v>
      </c>
      <c r="P136" s="83">
        <v>43652.63636574074</v>
      </c>
      <c r="Q136" s="81" t="s">
        <v>470</v>
      </c>
      <c r="R136" s="85" t="s">
        <v>698</v>
      </c>
      <c r="S136" s="81" t="s">
        <v>756</v>
      </c>
      <c r="T136" s="81"/>
      <c r="U136" s="81"/>
      <c r="V136" s="85" t="s">
        <v>962</v>
      </c>
      <c r="W136" s="83">
        <v>43652.63636574074</v>
      </c>
      <c r="X136" s="85" t="s">
        <v>1139</v>
      </c>
      <c r="Y136" s="81"/>
      <c r="Z136" s="81"/>
      <c r="AA136" s="87" t="s">
        <v>1547</v>
      </c>
      <c r="AB136" s="81"/>
      <c r="AC136" s="81" t="b">
        <v>0</v>
      </c>
      <c r="AD136" s="81">
        <v>0</v>
      </c>
      <c r="AE136" s="87" t="s">
        <v>1832</v>
      </c>
      <c r="AF136" s="81" t="b">
        <v>0</v>
      </c>
      <c r="AG136" s="81" t="s">
        <v>1864</v>
      </c>
      <c r="AH136" s="81"/>
      <c r="AI136" s="87" t="s">
        <v>1832</v>
      </c>
      <c r="AJ136" s="81" t="b">
        <v>0</v>
      </c>
      <c r="AK136" s="81">
        <v>2</v>
      </c>
      <c r="AL136" s="87" t="s">
        <v>1758</v>
      </c>
      <c r="AM136" s="81" t="s">
        <v>1894</v>
      </c>
      <c r="AN136" s="81" t="b">
        <v>0</v>
      </c>
      <c r="AO136" s="87" t="s">
        <v>1758</v>
      </c>
      <c r="AP136" s="81" t="s">
        <v>176</v>
      </c>
      <c r="AQ136" s="81">
        <v>0</v>
      </c>
      <c r="AR136" s="81">
        <v>0</v>
      </c>
      <c r="AS136" s="81"/>
      <c r="AT136" s="81"/>
      <c r="AU136" s="81"/>
      <c r="AV136" s="81"/>
      <c r="AW136" s="81"/>
      <c r="AX136" s="81"/>
      <c r="AY136" s="81"/>
      <c r="AZ136" s="81"/>
      <c r="BA136">
        <v>6</v>
      </c>
      <c r="BB136" s="80" t="str">
        <f>REPLACE(INDEX(GroupVertices[Group],MATCH(Edges13[[#This Row],[Vertex 1]],GroupVertices[Vertex],0)),1,1,"")</f>
        <v>1</v>
      </c>
      <c r="BC136" s="80" t="str">
        <f>REPLACE(INDEX(GroupVertices[Group],MATCH(Edges13[[#This Row],[Vertex 2]],GroupVertices[Vertex],0)),1,1,"")</f>
        <v>1</v>
      </c>
    </row>
    <row r="137" spans="1:55" ht="15">
      <c r="A137" s="66" t="s">
        <v>291</v>
      </c>
      <c r="B137" s="66" t="s">
        <v>358</v>
      </c>
      <c r="C137" s="67"/>
      <c r="D137" s="68"/>
      <c r="E137" s="69"/>
      <c r="F137" s="70"/>
      <c r="G137" s="67"/>
      <c r="H137" s="71"/>
      <c r="I137" s="72"/>
      <c r="J137" s="72"/>
      <c r="K137" s="34"/>
      <c r="L137" s="79">
        <v>453</v>
      </c>
      <c r="M137" s="79"/>
      <c r="N137" s="74"/>
      <c r="O137" s="81" t="s">
        <v>394</v>
      </c>
      <c r="P137" s="83">
        <v>43654.7199537037</v>
      </c>
      <c r="Q137" s="81" t="s">
        <v>421</v>
      </c>
      <c r="R137" s="81"/>
      <c r="S137" s="81"/>
      <c r="T137" s="81"/>
      <c r="U137" s="81"/>
      <c r="V137" s="85" t="s">
        <v>962</v>
      </c>
      <c r="W137" s="83">
        <v>43654.7199537037</v>
      </c>
      <c r="X137" s="85" t="s">
        <v>1140</v>
      </c>
      <c r="Y137" s="81"/>
      <c r="Z137" s="81"/>
      <c r="AA137" s="87" t="s">
        <v>1548</v>
      </c>
      <c r="AB137" s="81"/>
      <c r="AC137" s="81" t="b">
        <v>0</v>
      </c>
      <c r="AD137" s="81">
        <v>0</v>
      </c>
      <c r="AE137" s="87" t="s">
        <v>1832</v>
      </c>
      <c r="AF137" s="81" t="b">
        <v>0</v>
      </c>
      <c r="AG137" s="81" t="s">
        <v>1864</v>
      </c>
      <c r="AH137" s="81"/>
      <c r="AI137" s="87" t="s">
        <v>1832</v>
      </c>
      <c r="AJ137" s="81" t="b">
        <v>0</v>
      </c>
      <c r="AK137" s="81">
        <v>1</v>
      </c>
      <c r="AL137" s="87" t="s">
        <v>1748</v>
      </c>
      <c r="AM137" s="81" t="s">
        <v>1894</v>
      </c>
      <c r="AN137" s="81" t="b">
        <v>0</v>
      </c>
      <c r="AO137" s="87" t="s">
        <v>1748</v>
      </c>
      <c r="AP137" s="81" t="s">
        <v>176</v>
      </c>
      <c r="AQ137" s="81">
        <v>0</v>
      </c>
      <c r="AR137" s="81">
        <v>0</v>
      </c>
      <c r="AS137" s="81"/>
      <c r="AT137" s="81"/>
      <c r="AU137" s="81"/>
      <c r="AV137" s="81"/>
      <c r="AW137" s="81"/>
      <c r="AX137" s="81"/>
      <c r="AY137" s="81"/>
      <c r="AZ137" s="81"/>
      <c r="BA137">
        <v>6</v>
      </c>
      <c r="BB137" s="80" t="str">
        <f>REPLACE(INDEX(GroupVertices[Group],MATCH(Edges13[[#This Row],[Vertex 1]],GroupVertices[Vertex],0)),1,1,"")</f>
        <v>1</v>
      </c>
      <c r="BC137" s="80" t="str">
        <f>REPLACE(INDEX(GroupVertices[Group],MATCH(Edges13[[#This Row],[Vertex 2]],GroupVertices[Vertex],0)),1,1,"")</f>
        <v>1</v>
      </c>
    </row>
    <row r="138" spans="1:55" ht="15">
      <c r="A138" s="66" t="s">
        <v>291</v>
      </c>
      <c r="B138" s="66" t="s">
        <v>303</v>
      </c>
      <c r="C138" s="67"/>
      <c r="D138" s="68"/>
      <c r="E138" s="69"/>
      <c r="F138" s="70"/>
      <c r="G138" s="67"/>
      <c r="H138" s="71"/>
      <c r="I138" s="72"/>
      <c r="J138" s="72"/>
      <c r="K138" s="34"/>
      <c r="L138" s="79">
        <v>455</v>
      </c>
      <c r="M138" s="79"/>
      <c r="N138" s="74"/>
      <c r="O138" s="81" t="s">
        <v>394</v>
      </c>
      <c r="P138" s="83">
        <v>43655.303252314814</v>
      </c>
      <c r="Q138" s="81" t="s">
        <v>471</v>
      </c>
      <c r="R138" s="81"/>
      <c r="S138" s="81"/>
      <c r="T138" s="81" t="s">
        <v>798</v>
      </c>
      <c r="U138" s="81"/>
      <c r="V138" s="85" t="s">
        <v>962</v>
      </c>
      <c r="W138" s="83">
        <v>43655.303252314814</v>
      </c>
      <c r="X138" s="85" t="s">
        <v>1141</v>
      </c>
      <c r="Y138" s="81"/>
      <c r="Z138" s="81"/>
      <c r="AA138" s="87" t="s">
        <v>1549</v>
      </c>
      <c r="AB138" s="81"/>
      <c r="AC138" s="81" t="b">
        <v>0</v>
      </c>
      <c r="AD138" s="81">
        <v>0</v>
      </c>
      <c r="AE138" s="87" t="s">
        <v>1832</v>
      </c>
      <c r="AF138" s="81" t="b">
        <v>0</v>
      </c>
      <c r="AG138" s="81" t="s">
        <v>1864</v>
      </c>
      <c r="AH138" s="81"/>
      <c r="AI138" s="87" t="s">
        <v>1832</v>
      </c>
      <c r="AJ138" s="81" t="b">
        <v>0</v>
      </c>
      <c r="AK138" s="81">
        <v>3</v>
      </c>
      <c r="AL138" s="87" t="s">
        <v>1651</v>
      </c>
      <c r="AM138" s="81" t="s">
        <v>1894</v>
      </c>
      <c r="AN138" s="81" t="b">
        <v>0</v>
      </c>
      <c r="AO138" s="87" t="s">
        <v>1651</v>
      </c>
      <c r="AP138" s="81" t="s">
        <v>176</v>
      </c>
      <c r="AQ138" s="81">
        <v>0</v>
      </c>
      <c r="AR138" s="81">
        <v>0</v>
      </c>
      <c r="AS138" s="81"/>
      <c r="AT138" s="81"/>
      <c r="AU138" s="81"/>
      <c r="AV138" s="81"/>
      <c r="AW138" s="81"/>
      <c r="AX138" s="81"/>
      <c r="AY138" s="81"/>
      <c r="AZ138" s="81"/>
      <c r="BA138">
        <v>16</v>
      </c>
      <c r="BB138" s="80" t="str">
        <f>REPLACE(INDEX(GroupVertices[Group],MATCH(Edges13[[#This Row],[Vertex 1]],GroupVertices[Vertex],0)),1,1,"")</f>
        <v>1</v>
      </c>
      <c r="BC138" s="80" t="str">
        <f>REPLACE(INDEX(GroupVertices[Group],MATCH(Edges13[[#This Row],[Vertex 2]],GroupVertices[Vertex],0)),1,1,"")</f>
        <v>1</v>
      </c>
    </row>
    <row r="139" spans="1:55" ht="15">
      <c r="A139" s="66" t="s">
        <v>292</v>
      </c>
      <c r="B139" s="66" t="s">
        <v>303</v>
      </c>
      <c r="C139" s="67"/>
      <c r="D139" s="68"/>
      <c r="E139" s="69"/>
      <c r="F139" s="70"/>
      <c r="G139" s="67"/>
      <c r="H139" s="71"/>
      <c r="I139" s="72"/>
      <c r="J139" s="72"/>
      <c r="K139" s="34"/>
      <c r="L139" s="79">
        <v>457</v>
      </c>
      <c r="M139" s="79"/>
      <c r="N139" s="74"/>
      <c r="O139" s="81" t="s">
        <v>394</v>
      </c>
      <c r="P139" s="83">
        <v>43655.56085648148</v>
      </c>
      <c r="Q139" s="81" t="s">
        <v>471</v>
      </c>
      <c r="R139" s="81"/>
      <c r="S139" s="81"/>
      <c r="T139" s="81" t="s">
        <v>798</v>
      </c>
      <c r="U139" s="81"/>
      <c r="V139" s="85" t="s">
        <v>963</v>
      </c>
      <c r="W139" s="83">
        <v>43655.56085648148</v>
      </c>
      <c r="X139" s="85" t="s">
        <v>1142</v>
      </c>
      <c r="Y139" s="81"/>
      <c r="Z139" s="81"/>
      <c r="AA139" s="87" t="s">
        <v>1550</v>
      </c>
      <c r="AB139" s="81"/>
      <c r="AC139" s="81" t="b">
        <v>0</v>
      </c>
      <c r="AD139" s="81">
        <v>0</v>
      </c>
      <c r="AE139" s="87" t="s">
        <v>1832</v>
      </c>
      <c r="AF139" s="81" t="b">
        <v>0</v>
      </c>
      <c r="AG139" s="81" t="s">
        <v>1864</v>
      </c>
      <c r="AH139" s="81"/>
      <c r="AI139" s="87" t="s">
        <v>1832</v>
      </c>
      <c r="AJ139" s="81" t="b">
        <v>0</v>
      </c>
      <c r="AK139" s="81">
        <v>3</v>
      </c>
      <c r="AL139" s="87" t="s">
        <v>1651</v>
      </c>
      <c r="AM139" s="81" t="s">
        <v>1881</v>
      </c>
      <c r="AN139" s="81" t="b">
        <v>0</v>
      </c>
      <c r="AO139" s="87" t="s">
        <v>1651</v>
      </c>
      <c r="AP139" s="81" t="s">
        <v>176</v>
      </c>
      <c r="AQ139" s="81">
        <v>0</v>
      </c>
      <c r="AR139" s="81">
        <v>0</v>
      </c>
      <c r="AS139" s="81"/>
      <c r="AT139" s="81"/>
      <c r="AU139" s="81"/>
      <c r="AV139" s="81"/>
      <c r="AW139" s="81"/>
      <c r="AX139" s="81"/>
      <c r="AY139" s="81"/>
      <c r="AZ139" s="81"/>
      <c r="BA139">
        <v>1</v>
      </c>
      <c r="BB139" s="80" t="str">
        <f>REPLACE(INDEX(GroupVertices[Group],MATCH(Edges13[[#This Row],[Vertex 1]],GroupVertices[Vertex],0)),1,1,"")</f>
        <v>1</v>
      </c>
      <c r="BC139" s="80" t="str">
        <f>REPLACE(INDEX(GroupVertices[Group],MATCH(Edges13[[#This Row],[Vertex 2]],GroupVertices[Vertex],0)),1,1,"")</f>
        <v>1</v>
      </c>
    </row>
    <row r="140" spans="1:55" ht="15">
      <c r="A140" s="66" t="s">
        <v>293</v>
      </c>
      <c r="B140" s="66" t="s">
        <v>348</v>
      </c>
      <c r="C140" s="67"/>
      <c r="D140" s="68"/>
      <c r="E140" s="69"/>
      <c r="F140" s="70"/>
      <c r="G140" s="67"/>
      <c r="H140" s="71"/>
      <c r="I140" s="72"/>
      <c r="J140" s="72"/>
      <c r="K140" s="34"/>
      <c r="L140" s="79">
        <v>459</v>
      </c>
      <c r="M140" s="79"/>
      <c r="N140" s="74"/>
      <c r="O140" s="81" t="s">
        <v>394</v>
      </c>
      <c r="P140" s="83">
        <v>43656.07512731481</v>
      </c>
      <c r="Q140" s="81" t="s">
        <v>472</v>
      </c>
      <c r="R140" s="81"/>
      <c r="S140" s="81"/>
      <c r="T140" s="81" t="s">
        <v>799</v>
      </c>
      <c r="U140" s="81"/>
      <c r="V140" s="85" t="s">
        <v>964</v>
      </c>
      <c r="W140" s="83">
        <v>43656.07512731481</v>
      </c>
      <c r="X140" s="85" t="s">
        <v>1143</v>
      </c>
      <c r="Y140" s="81"/>
      <c r="Z140" s="81"/>
      <c r="AA140" s="87" t="s">
        <v>1551</v>
      </c>
      <c r="AB140" s="81"/>
      <c r="AC140" s="81" t="b">
        <v>0</v>
      </c>
      <c r="AD140" s="81">
        <v>0</v>
      </c>
      <c r="AE140" s="87" t="s">
        <v>1832</v>
      </c>
      <c r="AF140" s="81" t="b">
        <v>0</v>
      </c>
      <c r="AG140" s="81" t="s">
        <v>1864</v>
      </c>
      <c r="AH140" s="81"/>
      <c r="AI140" s="87" t="s">
        <v>1832</v>
      </c>
      <c r="AJ140" s="81" t="b">
        <v>0</v>
      </c>
      <c r="AK140" s="81">
        <v>1</v>
      </c>
      <c r="AL140" s="87" t="s">
        <v>1749</v>
      </c>
      <c r="AM140" s="81" t="s">
        <v>1881</v>
      </c>
      <c r="AN140" s="81" t="b">
        <v>0</v>
      </c>
      <c r="AO140" s="87" t="s">
        <v>1749</v>
      </c>
      <c r="AP140" s="81" t="s">
        <v>176</v>
      </c>
      <c r="AQ140" s="81">
        <v>0</v>
      </c>
      <c r="AR140" s="81">
        <v>0</v>
      </c>
      <c r="AS140" s="81"/>
      <c r="AT140" s="81"/>
      <c r="AU140" s="81"/>
      <c r="AV140" s="81"/>
      <c r="AW140" s="81"/>
      <c r="AX140" s="81"/>
      <c r="AY140" s="81"/>
      <c r="AZ140" s="81"/>
      <c r="BA140">
        <v>1</v>
      </c>
      <c r="BB140" s="80" t="str">
        <f>REPLACE(INDEX(GroupVertices[Group],MATCH(Edges13[[#This Row],[Vertex 1]],GroupVertices[Vertex],0)),1,1,"")</f>
        <v>3</v>
      </c>
      <c r="BC140" s="80" t="str">
        <f>REPLACE(INDEX(GroupVertices[Group],MATCH(Edges13[[#This Row],[Vertex 2]],GroupVertices[Vertex],0)),1,1,"")</f>
        <v>3</v>
      </c>
    </row>
    <row r="141" spans="1:55" ht="15">
      <c r="A141" s="66" t="s">
        <v>294</v>
      </c>
      <c r="B141" s="66" t="s">
        <v>376</v>
      </c>
      <c r="C141" s="67"/>
      <c r="D141" s="68"/>
      <c r="E141" s="69"/>
      <c r="F141" s="70"/>
      <c r="G141" s="67"/>
      <c r="H141" s="71"/>
      <c r="I141" s="72"/>
      <c r="J141" s="72"/>
      <c r="K141" s="34"/>
      <c r="L141" s="79">
        <v>461</v>
      </c>
      <c r="M141" s="79"/>
      <c r="N141" s="74"/>
      <c r="O141" s="81" t="s">
        <v>395</v>
      </c>
      <c r="P141" s="83">
        <v>43647.69207175926</v>
      </c>
      <c r="Q141" s="81" t="s">
        <v>473</v>
      </c>
      <c r="R141" s="81"/>
      <c r="S141" s="81"/>
      <c r="T141" s="81"/>
      <c r="U141" s="81"/>
      <c r="V141" s="85" t="s">
        <v>965</v>
      </c>
      <c r="W141" s="83">
        <v>43647.69207175926</v>
      </c>
      <c r="X141" s="85" t="s">
        <v>1144</v>
      </c>
      <c r="Y141" s="81"/>
      <c r="Z141" s="81"/>
      <c r="AA141" s="87" t="s">
        <v>1552</v>
      </c>
      <c r="AB141" s="87" t="s">
        <v>1827</v>
      </c>
      <c r="AC141" s="81" t="b">
        <v>0</v>
      </c>
      <c r="AD141" s="81">
        <v>0</v>
      </c>
      <c r="AE141" s="87" t="s">
        <v>1848</v>
      </c>
      <c r="AF141" s="81" t="b">
        <v>0</v>
      </c>
      <c r="AG141" s="81" t="s">
        <v>1868</v>
      </c>
      <c r="AH141" s="81"/>
      <c r="AI141" s="87" t="s">
        <v>1832</v>
      </c>
      <c r="AJ141" s="81" t="b">
        <v>0</v>
      </c>
      <c r="AK141" s="81">
        <v>0</v>
      </c>
      <c r="AL141" s="87" t="s">
        <v>1832</v>
      </c>
      <c r="AM141" s="81" t="s">
        <v>1881</v>
      </c>
      <c r="AN141" s="81" t="b">
        <v>0</v>
      </c>
      <c r="AO141" s="87" t="s">
        <v>1827</v>
      </c>
      <c r="AP141" s="81" t="s">
        <v>176</v>
      </c>
      <c r="AQ141" s="81">
        <v>0</v>
      </c>
      <c r="AR141" s="81">
        <v>0</v>
      </c>
      <c r="AS141" s="81"/>
      <c r="AT141" s="81"/>
      <c r="AU141" s="81"/>
      <c r="AV141" s="81"/>
      <c r="AW141" s="81"/>
      <c r="AX141" s="81"/>
      <c r="AY141" s="81"/>
      <c r="AZ141" s="81"/>
      <c r="BA141">
        <v>1</v>
      </c>
      <c r="BB141" s="80" t="str">
        <f>REPLACE(INDEX(GroupVertices[Group],MATCH(Edges13[[#This Row],[Vertex 1]],GroupVertices[Vertex],0)),1,1,"")</f>
        <v>6</v>
      </c>
      <c r="BC141" s="80" t="str">
        <f>REPLACE(INDEX(GroupVertices[Group],MATCH(Edges13[[#This Row],[Vertex 2]],GroupVertices[Vertex],0)),1,1,"")</f>
        <v>6</v>
      </c>
    </row>
    <row r="142" spans="1:55" ht="15">
      <c r="A142" s="66" t="s">
        <v>295</v>
      </c>
      <c r="B142" s="66" t="s">
        <v>377</v>
      </c>
      <c r="C142" s="67"/>
      <c r="D142" s="68"/>
      <c r="E142" s="69"/>
      <c r="F142" s="70"/>
      <c r="G142" s="67"/>
      <c r="H142" s="71"/>
      <c r="I142" s="72"/>
      <c r="J142" s="72"/>
      <c r="K142" s="34"/>
      <c r="L142" s="79">
        <v>462</v>
      </c>
      <c r="M142" s="79"/>
      <c r="N142" s="74"/>
      <c r="O142" s="81" t="s">
        <v>394</v>
      </c>
      <c r="P142" s="83">
        <v>43656.14188657407</v>
      </c>
      <c r="Q142" s="81" t="s">
        <v>474</v>
      </c>
      <c r="R142" s="81"/>
      <c r="S142" s="81"/>
      <c r="T142" s="81"/>
      <c r="U142" s="81"/>
      <c r="V142" s="85" t="s">
        <v>966</v>
      </c>
      <c r="W142" s="83">
        <v>43656.14188657407</v>
      </c>
      <c r="X142" s="85" t="s">
        <v>1145</v>
      </c>
      <c r="Y142" s="81"/>
      <c r="Z142" s="81"/>
      <c r="AA142" s="87" t="s">
        <v>1553</v>
      </c>
      <c r="AB142" s="87" t="s">
        <v>1557</v>
      </c>
      <c r="AC142" s="81" t="b">
        <v>0</v>
      </c>
      <c r="AD142" s="81">
        <v>0</v>
      </c>
      <c r="AE142" s="87" t="s">
        <v>1849</v>
      </c>
      <c r="AF142" s="81" t="b">
        <v>0</v>
      </c>
      <c r="AG142" s="81" t="s">
        <v>1864</v>
      </c>
      <c r="AH142" s="81"/>
      <c r="AI142" s="87" t="s">
        <v>1832</v>
      </c>
      <c r="AJ142" s="81" t="b">
        <v>0</v>
      </c>
      <c r="AK142" s="81">
        <v>0</v>
      </c>
      <c r="AL142" s="87" t="s">
        <v>1832</v>
      </c>
      <c r="AM142" s="81" t="s">
        <v>1879</v>
      </c>
      <c r="AN142" s="81" t="b">
        <v>0</v>
      </c>
      <c r="AO142" s="87" t="s">
        <v>1557</v>
      </c>
      <c r="AP142" s="81" t="s">
        <v>176</v>
      </c>
      <c r="AQ142" s="81">
        <v>0</v>
      </c>
      <c r="AR142" s="81">
        <v>0</v>
      </c>
      <c r="AS142" s="81" t="s">
        <v>1904</v>
      </c>
      <c r="AT142" s="81" t="s">
        <v>1908</v>
      </c>
      <c r="AU142" s="81" t="s">
        <v>1912</v>
      </c>
      <c r="AV142" s="81" t="s">
        <v>1917</v>
      </c>
      <c r="AW142" s="81" t="s">
        <v>1922</v>
      </c>
      <c r="AX142" s="81" t="s">
        <v>1927</v>
      </c>
      <c r="AY142" s="81" t="s">
        <v>1930</v>
      </c>
      <c r="AZ142" s="85" t="s">
        <v>1933</v>
      </c>
      <c r="BA142">
        <v>1</v>
      </c>
      <c r="BB142" s="80" t="str">
        <f>REPLACE(INDEX(GroupVertices[Group],MATCH(Edges13[[#This Row],[Vertex 1]],GroupVertices[Vertex],0)),1,1,"")</f>
        <v>6</v>
      </c>
      <c r="BC142" s="80" t="str">
        <f>REPLACE(INDEX(GroupVertices[Group],MATCH(Edges13[[#This Row],[Vertex 2]],GroupVertices[Vertex],0)),1,1,"")</f>
        <v>6</v>
      </c>
    </row>
    <row r="143" spans="1:55" ht="15">
      <c r="A143" s="66" t="s">
        <v>294</v>
      </c>
      <c r="B143" s="66" t="s">
        <v>377</v>
      </c>
      <c r="C143" s="67"/>
      <c r="D143" s="68"/>
      <c r="E143" s="69"/>
      <c r="F143" s="70"/>
      <c r="G143" s="67"/>
      <c r="H143" s="71"/>
      <c r="I143" s="72"/>
      <c r="J143" s="72"/>
      <c r="K143" s="34"/>
      <c r="L143" s="79">
        <v>463</v>
      </c>
      <c r="M143" s="79"/>
      <c r="N143" s="74"/>
      <c r="O143" s="81" t="s">
        <v>394</v>
      </c>
      <c r="P143" s="83">
        <v>43656.14262731482</v>
      </c>
      <c r="Q143" s="81" t="s">
        <v>475</v>
      </c>
      <c r="R143" s="81"/>
      <c r="S143" s="81"/>
      <c r="T143" s="81"/>
      <c r="U143" s="81"/>
      <c r="V143" s="85" t="s">
        <v>965</v>
      </c>
      <c r="W143" s="83">
        <v>43656.14262731482</v>
      </c>
      <c r="X143" s="85" t="s">
        <v>1146</v>
      </c>
      <c r="Y143" s="81"/>
      <c r="Z143" s="81"/>
      <c r="AA143" s="87" t="s">
        <v>1554</v>
      </c>
      <c r="AB143" s="87" t="s">
        <v>1553</v>
      </c>
      <c r="AC143" s="81" t="b">
        <v>0</v>
      </c>
      <c r="AD143" s="81">
        <v>0</v>
      </c>
      <c r="AE143" s="87" t="s">
        <v>1850</v>
      </c>
      <c r="AF143" s="81" t="b">
        <v>0</v>
      </c>
      <c r="AG143" s="81" t="s">
        <v>1864</v>
      </c>
      <c r="AH143" s="81"/>
      <c r="AI143" s="87" t="s">
        <v>1832</v>
      </c>
      <c r="AJ143" s="81" t="b">
        <v>0</v>
      </c>
      <c r="AK143" s="81">
        <v>0</v>
      </c>
      <c r="AL143" s="87" t="s">
        <v>1832</v>
      </c>
      <c r="AM143" s="81" t="s">
        <v>1881</v>
      </c>
      <c r="AN143" s="81" t="b">
        <v>0</v>
      </c>
      <c r="AO143" s="87" t="s">
        <v>1553</v>
      </c>
      <c r="AP143" s="81" t="s">
        <v>176</v>
      </c>
      <c r="AQ143" s="81">
        <v>0</v>
      </c>
      <c r="AR143" s="81">
        <v>0</v>
      </c>
      <c r="AS143" s="81"/>
      <c r="AT143" s="81"/>
      <c r="AU143" s="81"/>
      <c r="AV143" s="81"/>
      <c r="AW143" s="81"/>
      <c r="AX143" s="81"/>
      <c r="AY143" s="81"/>
      <c r="AZ143" s="81"/>
      <c r="BA143">
        <v>1</v>
      </c>
      <c r="BB143" s="80" t="str">
        <f>REPLACE(INDEX(GroupVertices[Group],MATCH(Edges13[[#This Row],[Vertex 1]],GroupVertices[Vertex],0)),1,1,"")</f>
        <v>6</v>
      </c>
      <c r="BC143" s="80" t="str">
        <f>REPLACE(INDEX(GroupVertices[Group],MATCH(Edges13[[#This Row],[Vertex 2]],GroupVertices[Vertex],0)),1,1,"")</f>
        <v>6</v>
      </c>
    </row>
    <row r="144" spans="1:55" ht="15">
      <c r="A144" s="66" t="s">
        <v>294</v>
      </c>
      <c r="B144" s="66" t="s">
        <v>378</v>
      </c>
      <c r="C144" s="67"/>
      <c r="D144" s="68"/>
      <c r="E144" s="69"/>
      <c r="F144" s="70"/>
      <c r="G144" s="67"/>
      <c r="H144" s="71"/>
      <c r="I144" s="72"/>
      <c r="J144" s="72"/>
      <c r="K144" s="34"/>
      <c r="L144" s="79">
        <v>464</v>
      </c>
      <c r="M144" s="79"/>
      <c r="N144" s="74"/>
      <c r="O144" s="81" t="s">
        <v>395</v>
      </c>
      <c r="P144" s="83">
        <v>43656.1278125</v>
      </c>
      <c r="Q144" s="81" t="s">
        <v>476</v>
      </c>
      <c r="R144" s="81"/>
      <c r="S144" s="81"/>
      <c r="T144" s="81"/>
      <c r="U144" s="81"/>
      <c r="V144" s="85" t="s">
        <v>965</v>
      </c>
      <c r="W144" s="83">
        <v>43656.1278125</v>
      </c>
      <c r="X144" s="85" t="s">
        <v>1147</v>
      </c>
      <c r="Y144" s="81"/>
      <c r="Z144" s="81"/>
      <c r="AA144" s="87" t="s">
        <v>1555</v>
      </c>
      <c r="AB144" s="81"/>
      <c r="AC144" s="81" t="b">
        <v>0</v>
      </c>
      <c r="AD144" s="81">
        <v>0</v>
      </c>
      <c r="AE144" s="87" t="s">
        <v>1851</v>
      </c>
      <c r="AF144" s="81" t="b">
        <v>0</v>
      </c>
      <c r="AG144" s="81" t="s">
        <v>1864</v>
      </c>
      <c r="AH144" s="81"/>
      <c r="AI144" s="87" t="s">
        <v>1832</v>
      </c>
      <c r="AJ144" s="81" t="b">
        <v>0</v>
      </c>
      <c r="AK144" s="81">
        <v>0</v>
      </c>
      <c r="AL144" s="87" t="s">
        <v>1832</v>
      </c>
      <c r="AM144" s="81" t="s">
        <v>1881</v>
      </c>
      <c r="AN144" s="81" t="b">
        <v>0</v>
      </c>
      <c r="AO144" s="87" t="s">
        <v>1555</v>
      </c>
      <c r="AP144" s="81" t="s">
        <v>176</v>
      </c>
      <c r="AQ144" s="81">
        <v>0</v>
      </c>
      <c r="AR144" s="81">
        <v>0</v>
      </c>
      <c r="AS144" s="81"/>
      <c r="AT144" s="81"/>
      <c r="AU144" s="81"/>
      <c r="AV144" s="81"/>
      <c r="AW144" s="81"/>
      <c r="AX144" s="81"/>
      <c r="AY144" s="81"/>
      <c r="AZ144" s="81"/>
      <c r="BA144">
        <v>1</v>
      </c>
      <c r="BB144" s="80" t="str">
        <f>REPLACE(INDEX(GroupVertices[Group],MATCH(Edges13[[#This Row],[Vertex 1]],GroupVertices[Vertex],0)),1,1,"")</f>
        <v>6</v>
      </c>
      <c r="BC144" s="80" t="str">
        <f>REPLACE(INDEX(GroupVertices[Group],MATCH(Edges13[[#This Row],[Vertex 2]],GroupVertices[Vertex],0)),1,1,"")</f>
        <v>6</v>
      </c>
    </row>
    <row r="145" spans="1:55" ht="15">
      <c r="A145" s="66" t="s">
        <v>294</v>
      </c>
      <c r="B145" s="66" t="s">
        <v>378</v>
      </c>
      <c r="C145" s="67"/>
      <c r="D145" s="68"/>
      <c r="E145" s="69"/>
      <c r="F145" s="70"/>
      <c r="G145" s="67"/>
      <c r="H145" s="71"/>
      <c r="I145" s="72"/>
      <c r="J145" s="72"/>
      <c r="K145" s="34"/>
      <c r="L145" s="79">
        <v>465</v>
      </c>
      <c r="M145" s="79"/>
      <c r="N145" s="74"/>
      <c r="O145" s="81" t="s">
        <v>394</v>
      </c>
      <c r="P145" s="83">
        <v>43656.29461805556</v>
      </c>
      <c r="Q145" s="81" t="s">
        <v>477</v>
      </c>
      <c r="R145" s="81"/>
      <c r="S145" s="81"/>
      <c r="T145" s="81"/>
      <c r="U145" s="81"/>
      <c r="V145" s="85" t="s">
        <v>965</v>
      </c>
      <c r="W145" s="83">
        <v>43656.29461805556</v>
      </c>
      <c r="X145" s="85" t="s">
        <v>1148</v>
      </c>
      <c r="Y145" s="81"/>
      <c r="Z145" s="81"/>
      <c r="AA145" s="87" t="s">
        <v>1556</v>
      </c>
      <c r="AB145" s="87" t="s">
        <v>1557</v>
      </c>
      <c r="AC145" s="81" t="b">
        <v>0</v>
      </c>
      <c r="AD145" s="81">
        <v>0</v>
      </c>
      <c r="AE145" s="87" t="s">
        <v>1849</v>
      </c>
      <c r="AF145" s="81" t="b">
        <v>0</v>
      </c>
      <c r="AG145" s="81" t="s">
        <v>1864</v>
      </c>
      <c r="AH145" s="81"/>
      <c r="AI145" s="87" t="s">
        <v>1832</v>
      </c>
      <c r="AJ145" s="81" t="b">
        <v>0</v>
      </c>
      <c r="AK145" s="81">
        <v>0</v>
      </c>
      <c r="AL145" s="87" t="s">
        <v>1832</v>
      </c>
      <c r="AM145" s="81" t="s">
        <v>1881</v>
      </c>
      <c r="AN145" s="81" t="b">
        <v>0</v>
      </c>
      <c r="AO145" s="87" t="s">
        <v>1557</v>
      </c>
      <c r="AP145" s="81" t="s">
        <v>176</v>
      </c>
      <c r="AQ145" s="81">
        <v>0</v>
      </c>
      <c r="AR145" s="81">
        <v>0</v>
      </c>
      <c r="AS145" s="81"/>
      <c r="AT145" s="81"/>
      <c r="AU145" s="81"/>
      <c r="AV145" s="81"/>
      <c r="AW145" s="81"/>
      <c r="AX145" s="81"/>
      <c r="AY145" s="81"/>
      <c r="AZ145" s="81"/>
      <c r="BA145">
        <v>1</v>
      </c>
      <c r="BB145" s="80" t="str">
        <f>REPLACE(INDEX(GroupVertices[Group],MATCH(Edges13[[#This Row],[Vertex 1]],GroupVertices[Vertex],0)),1,1,"")</f>
        <v>6</v>
      </c>
      <c r="BC145" s="80" t="str">
        <f>REPLACE(INDEX(GroupVertices[Group],MATCH(Edges13[[#This Row],[Vertex 2]],GroupVertices[Vertex],0)),1,1,"")</f>
        <v>6</v>
      </c>
    </row>
    <row r="146" spans="1:55" ht="15">
      <c r="A146" s="66" t="s">
        <v>296</v>
      </c>
      <c r="B146" s="66" t="s">
        <v>379</v>
      </c>
      <c r="C146" s="67"/>
      <c r="D146" s="68"/>
      <c r="E146" s="69"/>
      <c r="F146" s="70"/>
      <c r="G146" s="67"/>
      <c r="H146" s="71"/>
      <c r="I146" s="72"/>
      <c r="J146" s="72"/>
      <c r="K146" s="34"/>
      <c r="L146" s="79">
        <v>466</v>
      </c>
      <c r="M146" s="79"/>
      <c r="N146" s="74"/>
      <c r="O146" s="81" t="s">
        <v>394</v>
      </c>
      <c r="P146" s="83">
        <v>43656.13846064815</v>
      </c>
      <c r="Q146" s="81" t="s">
        <v>478</v>
      </c>
      <c r="R146" s="81"/>
      <c r="S146" s="81"/>
      <c r="T146" s="81"/>
      <c r="U146" s="81"/>
      <c r="V146" s="85" t="s">
        <v>967</v>
      </c>
      <c r="W146" s="83">
        <v>43656.13846064815</v>
      </c>
      <c r="X146" s="85" t="s">
        <v>1149</v>
      </c>
      <c r="Y146" s="81"/>
      <c r="Z146" s="81"/>
      <c r="AA146" s="87" t="s">
        <v>1557</v>
      </c>
      <c r="AB146" s="87" t="s">
        <v>1555</v>
      </c>
      <c r="AC146" s="81" t="b">
        <v>0</v>
      </c>
      <c r="AD146" s="81">
        <v>0</v>
      </c>
      <c r="AE146" s="87" t="s">
        <v>1852</v>
      </c>
      <c r="AF146" s="81" t="b">
        <v>0</v>
      </c>
      <c r="AG146" s="81" t="s">
        <v>1864</v>
      </c>
      <c r="AH146" s="81"/>
      <c r="AI146" s="87" t="s">
        <v>1832</v>
      </c>
      <c r="AJ146" s="81" t="b">
        <v>0</v>
      </c>
      <c r="AK146" s="81">
        <v>0</v>
      </c>
      <c r="AL146" s="87" t="s">
        <v>1832</v>
      </c>
      <c r="AM146" s="81" t="s">
        <v>1895</v>
      </c>
      <c r="AN146" s="81" t="b">
        <v>0</v>
      </c>
      <c r="AO146" s="87" t="s">
        <v>1555</v>
      </c>
      <c r="AP146" s="81" t="s">
        <v>176</v>
      </c>
      <c r="AQ146" s="81">
        <v>0</v>
      </c>
      <c r="AR146" s="81">
        <v>0</v>
      </c>
      <c r="AS146" s="81"/>
      <c r="AT146" s="81"/>
      <c r="AU146" s="81"/>
      <c r="AV146" s="81"/>
      <c r="AW146" s="81"/>
      <c r="AX146" s="81"/>
      <c r="AY146" s="81"/>
      <c r="AZ146" s="81"/>
      <c r="BA146">
        <v>1</v>
      </c>
      <c r="BB146" s="80" t="str">
        <f>REPLACE(INDEX(GroupVertices[Group],MATCH(Edges13[[#This Row],[Vertex 1]],GroupVertices[Vertex],0)),1,1,"")</f>
        <v>6</v>
      </c>
      <c r="BC146" s="80" t="str">
        <f>REPLACE(INDEX(GroupVertices[Group],MATCH(Edges13[[#This Row],[Vertex 2]],GroupVertices[Vertex],0)),1,1,"")</f>
        <v>6</v>
      </c>
    </row>
    <row r="147" spans="1:55" ht="15">
      <c r="A147" s="66" t="s">
        <v>294</v>
      </c>
      <c r="B147" s="66" t="s">
        <v>380</v>
      </c>
      <c r="C147" s="67"/>
      <c r="D147" s="68"/>
      <c r="E147" s="69"/>
      <c r="F147" s="70"/>
      <c r="G147" s="67"/>
      <c r="H147" s="71"/>
      <c r="I147" s="72"/>
      <c r="J147" s="72"/>
      <c r="K147" s="34"/>
      <c r="L147" s="79">
        <v>478</v>
      </c>
      <c r="M147" s="79"/>
      <c r="N147" s="74"/>
      <c r="O147" s="81" t="s">
        <v>395</v>
      </c>
      <c r="P147" s="83">
        <v>43657.29738425926</v>
      </c>
      <c r="Q147" s="81" t="s">
        <v>479</v>
      </c>
      <c r="R147" s="81"/>
      <c r="S147" s="81"/>
      <c r="T147" s="81"/>
      <c r="U147" s="81"/>
      <c r="V147" s="85" t="s">
        <v>965</v>
      </c>
      <c r="W147" s="83">
        <v>43657.29738425926</v>
      </c>
      <c r="X147" s="85" t="s">
        <v>1150</v>
      </c>
      <c r="Y147" s="81"/>
      <c r="Z147" s="81"/>
      <c r="AA147" s="87" t="s">
        <v>1558</v>
      </c>
      <c r="AB147" s="87" t="s">
        <v>1828</v>
      </c>
      <c r="AC147" s="81" t="b">
        <v>0</v>
      </c>
      <c r="AD147" s="81">
        <v>0</v>
      </c>
      <c r="AE147" s="87" t="s">
        <v>1853</v>
      </c>
      <c r="AF147" s="81" t="b">
        <v>0</v>
      </c>
      <c r="AG147" s="81" t="s">
        <v>1864</v>
      </c>
      <c r="AH147" s="81"/>
      <c r="AI147" s="87" t="s">
        <v>1832</v>
      </c>
      <c r="AJ147" s="81" t="b">
        <v>0</v>
      </c>
      <c r="AK147" s="81">
        <v>0</v>
      </c>
      <c r="AL147" s="87" t="s">
        <v>1832</v>
      </c>
      <c r="AM147" s="81" t="s">
        <v>1881</v>
      </c>
      <c r="AN147" s="81" t="b">
        <v>0</v>
      </c>
      <c r="AO147" s="87" t="s">
        <v>1828</v>
      </c>
      <c r="AP147" s="81" t="s">
        <v>176</v>
      </c>
      <c r="AQ147" s="81">
        <v>0</v>
      </c>
      <c r="AR147" s="81">
        <v>0</v>
      </c>
      <c r="AS147" s="81"/>
      <c r="AT147" s="81"/>
      <c r="AU147" s="81"/>
      <c r="AV147" s="81"/>
      <c r="AW147" s="81"/>
      <c r="AX147" s="81"/>
      <c r="AY147" s="81"/>
      <c r="AZ147" s="81"/>
      <c r="BA147">
        <v>1</v>
      </c>
      <c r="BB147" s="80" t="str">
        <f>REPLACE(INDEX(GroupVertices[Group],MATCH(Edges13[[#This Row],[Vertex 1]],GroupVertices[Vertex],0)),1,1,"")</f>
        <v>6</v>
      </c>
      <c r="BC147" s="80" t="str">
        <f>REPLACE(INDEX(GroupVertices[Group],MATCH(Edges13[[#This Row],[Vertex 2]],GroupVertices[Vertex],0)),1,1,"")</f>
        <v>6</v>
      </c>
    </row>
    <row r="148" spans="1:55" ht="15">
      <c r="A148" s="66" t="s">
        <v>297</v>
      </c>
      <c r="B148" s="66" t="s">
        <v>337</v>
      </c>
      <c r="C148" s="67"/>
      <c r="D148" s="68"/>
      <c r="E148" s="69"/>
      <c r="F148" s="70"/>
      <c r="G148" s="67"/>
      <c r="H148" s="71"/>
      <c r="I148" s="72"/>
      <c r="J148" s="72"/>
      <c r="K148" s="34"/>
      <c r="L148" s="79">
        <v>479</v>
      </c>
      <c r="M148" s="79"/>
      <c r="N148" s="74"/>
      <c r="O148" s="81" t="s">
        <v>394</v>
      </c>
      <c r="P148" s="83">
        <v>43657.40306712963</v>
      </c>
      <c r="Q148" s="81" t="s">
        <v>480</v>
      </c>
      <c r="R148" s="81"/>
      <c r="S148" s="81"/>
      <c r="T148" s="81" t="s">
        <v>776</v>
      </c>
      <c r="U148" s="81"/>
      <c r="V148" s="85" t="s">
        <v>968</v>
      </c>
      <c r="W148" s="83">
        <v>43657.40306712963</v>
      </c>
      <c r="X148" s="85" t="s">
        <v>1151</v>
      </c>
      <c r="Y148" s="81"/>
      <c r="Z148" s="81"/>
      <c r="AA148" s="87" t="s">
        <v>1559</v>
      </c>
      <c r="AB148" s="81"/>
      <c r="AC148" s="81" t="b">
        <v>0</v>
      </c>
      <c r="AD148" s="81">
        <v>0</v>
      </c>
      <c r="AE148" s="87" t="s">
        <v>1832</v>
      </c>
      <c r="AF148" s="81" t="b">
        <v>0</v>
      </c>
      <c r="AG148" s="81" t="s">
        <v>1864</v>
      </c>
      <c r="AH148" s="81"/>
      <c r="AI148" s="87" t="s">
        <v>1832</v>
      </c>
      <c r="AJ148" s="81" t="b">
        <v>0</v>
      </c>
      <c r="AK148" s="81">
        <v>20</v>
      </c>
      <c r="AL148" s="87" t="s">
        <v>1564</v>
      </c>
      <c r="AM148" s="81" t="s">
        <v>1881</v>
      </c>
      <c r="AN148" s="81" t="b">
        <v>0</v>
      </c>
      <c r="AO148" s="87" t="s">
        <v>1564</v>
      </c>
      <c r="AP148" s="81" t="s">
        <v>176</v>
      </c>
      <c r="AQ148" s="81">
        <v>0</v>
      </c>
      <c r="AR148" s="81">
        <v>0</v>
      </c>
      <c r="AS148" s="81"/>
      <c r="AT148" s="81"/>
      <c r="AU148" s="81"/>
      <c r="AV148" s="81"/>
      <c r="AW148" s="81"/>
      <c r="AX148" s="81"/>
      <c r="AY148" s="81"/>
      <c r="AZ148" s="81"/>
      <c r="BA148">
        <v>1</v>
      </c>
      <c r="BB148" s="80" t="str">
        <f>REPLACE(INDEX(GroupVertices[Group],MATCH(Edges13[[#This Row],[Vertex 1]],GroupVertices[Vertex],0)),1,1,"")</f>
        <v>2</v>
      </c>
      <c r="BC148" s="80" t="str">
        <f>REPLACE(INDEX(GroupVertices[Group],MATCH(Edges13[[#This Row],[Vertex 2]],GroupVertices[Vertex],0)),1,1,"")</f>
        <v>2</v>
      </c>
    </row>
    <row r="149" spans="1:55" ht="15">
      <c r="A149" s="66" t="s">
        <v>298</v>
      </c>
      <c r="B149" s="66" t="s">
        <v>381</v>
      </c>
      <c r="C149" s="67"/>
      <c r="D149" s="68"/>
      <c r="E149" s="69"/>
      <c r="F149" s="70"/>
      <c r="G149" s="67"/>
      <c r="H149" s="71"/>
      <c r="I149" s="72"/>
      <c r="J149" s="72"/>
      <c r="K149" s="34"/>
      <c r="L149" s="79">
        <v>482</v>
      </c>
      <c r="M149" s="79"/>
      <c r="N149" s="74"/>
      <c r="O149" s="81" t="s">
        <v>394</v>
      </c>
      <c r="P149" s="83">
        <v>43658.557233796295</v>
      </c>
      <c r="Q149" s="81" t="s">
        <v>481</v>
      </c>
      <c r="R149" s="81"/>
      <c r="S149" s="81"/>
      <c r="T149" s="81" t="s">
        <v>800</v>
      </c>
      <c r="U149" s="81"/>
      <c r="V149" s="85" t="s">
        <v>969</v>
      </c>
      <c r="W149" s="83">
        <v>43658.557233796295</v>
      </c>
      <c r="X149" s="85" t="s">
        <v>1152</v>
      </c>
      <c r="Y149" s="81"/>
      <c r="Z149" s="81"/>
      <c r="AA149" s="87" t="s">
        <v>1560</v>
      </c>
      <c r="AB149" s="81"/>
      <c r="AC149" s="81" t="b">
        <v>0</v>
      </c>
      <c r="AD149" s="81">
        <v>0</v>
      </c>
      <c r="AE149" s="87" t="s">
        <v>1832</v>
      </c>
      <c r="AF149" s="81" t="b">
        <v>0</v>
      </c>
      <c r="AG149" s="81" t="s">
        <v>1864</v>
      </c>
      <c r="AH149" s="81"/>
      <c r="AI149" s="87" t="s">
        <v>1832</v>
      </c>
      <c r="AJ149" s="81" t="b">
        <v>0</v>
      </c>
      <c r="AK149" s="81">
        <v>0</v>
      </c>
      <c r="AL149" s="87" t="s">
        <v>1832</v>
      </c>
      <c r="AM149" s="81" t="s">
        <v>1881</v>
      </c>
      <c r="AN149" s="81" t="b">
        <v>0</v>
      </c>
      <c r="AO149" s="87" t="s">
        <v>1560</v>
      </c>
      <c r="AP149" s="81" t="s">
        <v>176</v>
      </c>
      <c r="AQ149" s="81">
        <v>0</v>
      </c>
      <c r="AR149" s="81">
        <v>0</v>
      </c>
      <c r="AS149" s="81"/>
      <c r="AT149" s="81"/>
      <c r="AU149" s="81"/>
      <c r="AV149" s="81"/>
      <c r="AW149" s="81"/>
      <c r="AX149" s="81"/>
      <c r="AY149" s="81"/>
      <c r="AZ149" s="81"/>
      <c r="BA149">
        <v>1</v>
      </c>
      <c r="BB149" s="80" t="str">
        <f>REPLACE(INDEX(GroupVertices[Group],MATCH(Edges13[[#This Row],[Vertex 1]],GroupVertices[Vertex],0)),1,1,"")</f>
        <v>14</v>
      </c>
      <c r="BC149" s="80" t="str">
        <f>REPLACE(INDEX(GroupVertices[Group],MATCH(Edges13[[#This Row],[Vertex 2]],GroupVertices[Vertex],0)),1,1,"")</f>
        <v>14</v>
      </c>
    </row>
    <row r="150" spans="1:55" ht="15">
      <c r="A150" s="66" t="s">
        <v>299</v>
      </c>
      <c r="B150" s="66" t="s">
        <v>303</v>
      </c>
      <c r="C150" s="67"/>
      <c r="D150" s="68"/>
      <c r="E150" s="69"/>
      <c r="F150" s="70"/>
      <c r="G150" s="67"/>
      <c r="H150" s="71"/>
      <c r="I150" s="72"/>
      <c r="J150" s="72"/>
      <c r="K150" s="34"/>
      <c r="L150" s="79">
        <v>483</v>
      </c>
      <c r="M150" s="79"/>
      <c r="N150" s="74"/>
      <c r="O150" s="81" t="s">
        <v>394</v>
      </c>
      <c r="P150" s="83">
        <v>43659.46791666667</v>
      </c>
      <c r="Q150" s="81" t="s">
        <v>420</v>
      </c>
      <c r="R150" s="85" t="s">
        <v>687</v>
      </c>
      <c r="S150" s="81" t="s">
        <v>746</v>
      </c>
      <c r="T150" s="81"/>
      <c r="U150" s="81"/>
      <c r="V150" s="85" t="s">
        <v>970</v>
      </c>
      <c r="W150" s="83">
        <v>43659.46791666667</v>
      </c>
      <c r="X150" s="85" t="s">
        <v>1153</v>
      </c>
      <c r="Y150" s="81"/>
      <c r="Z150" s="81"/>
      <c r="AA150" s="87" t="s">
        <v>1561</v>
      </c>
      <c r="AB150" s="81"/>
      <c r="AC150" s="81" t="b">
        <v>0</v>
      </c>
      <c r="AD150" s="81">
        <v>0</v>
      </c>
      <c r="AE150" s="87" t="s">
        <v>1832</v>
      </c>
      <c r="AF150" s="81" t="b">
        <v>0</v>
      </c>
      <c r="AG150" s="81" t="s">
        <v>1864</v>
      </c>
      <c r="AH150" s="81"/>
      <c r="AI150" s="87" t="s">
        <v>1832</v>
      </c>
      <c r="AJ150" s="81" t="b">
        <v>0</v>
      </c>
      <c r="AK150" s="81">
        <v>90</v>
      </c>
      <c r="AL150" s="87" t="s">
        <v>1725</v>
      </c>
      <c r="AM150" s="81" t="s">
        <v>1881</v>
      </c>
      <c r="AN150" s="81" t="b">
        <v>0</v>
      </c>
      <c r="AO150" s="87" t="s">
        <v>1725</v>
      </c>
      <c r="AP150" s="81" t="s">
        <v>176</v>
      </c>
      <c r="AQ150" s="81">
        <v>0</v>
      </c>
      <c r="AR150" s="81">
        <v>0</v>
      </c>
      <c r="AS150" s="81"/>
      <c r="AT150" s="81"/>
      <c r="AU150" s="81"/>
      <c r="AV150" s="81"/>
      <c r="AW150" s="81"/>
      <c r="AX150" s="81"/>
      <c r="AY150" s="81"/>
      <c r="AZ150" s="81"/>
      <c r="BA150">
        <v>1</v>
      </c>
      <c r="BB150" s="80" t="str">
        <f>REPLACE(INDEX(GroupVertices[Group],MATCH(Edges13[[#This Row],[Vertex 1]],GroupVertices[Vertex],0)),1,1,"")</f>
        <v>2</v>
      </c>
      <c r="BC150" s="80" t="str">
        <f>REPLACE(INDEX(GroupVertices[Group],MATCH(Edges13[[#This Row],[Vertex 2]],GroupVertices[Vertex],0)),1,1,"")</f>
        <v>1</v>
      </c>
    </row>
    <row r="151" spans="1:55" ht="15">
      <c r="A151" s="66" t="s">
        <v>300</v>
      </c>
      <c r="B151" s="66" t="s">
        <v>303</v>
      </c>
      <c r="C151" s="67"/>
      <c r="D151" s="68"/>
      <c r="E151" s="69"/>
      <c r="F151" s="70"/>
      <c r="G151" s="67"/>
      <c r="H151" s="71"/>
      <c r="I151" s="72"/>
      <c r="J151" s="72"/>
      <c r="K151" s="34"/>
      <c r="L151" s="79">
        <v>485</v>
      </c>
      <c r="M151" s="79"/>
      <c r="N151" s="74"/>
      <c r="O151" s="81" t="s">
        <v>394</v>
      </c>
      <c r="P151" s="83">
        <v>43659.79510416667</v>
      </c>
      <c r="Q151" s="81" t="s">
        <v>482</v>
      </c>
      <c r="R151" s="81"/>
      <c r="S151" s="81"/>
      <c r="T151" s="81"/>
      <c r="U151" s="81"/>
      <c r="V151" s="85" t="s">
        <v>971</v>
      </c>
      <c r="W151" s="83">
        <v>43659.79510416667</v>
      </c>
      <c r="X151" s="85" t="s">
        <v>1154</v>
      </c>
      <c r="Y151" s="81"/>
      <c r="Z151" s="81"/>
      <c r="AA151" s="87" t="s">
        <v>1562</v>
      </c>
      <c r="AB151" s="81"/>
      <c r="AC151" s="81" t="b">
        <v>0</v>
      </c>
      <c r="AD151" s="81">
        <v>0</v>
      </c>
      <c r="AE151" s="87" t="s">
        <v>1832</v>
      </c>
      <c r="AF151" s="81" t="b">
        <v>1</v>
      </c>
      <c r="AG151" s="81" t="s">
        <v>1864</v>
      </c>
      <c r="AH151" s="81"/>
      <c r="AI151" s="87" t="s">
        <v>1874</v>
      </c>
      <c r="AJ151" s="81" t="b">
        <v>0</v>
      </c>
      <c r="AK151" s="81">
        <v>2</v>
      </c>
      <c r="AL151" s="87" t="s">
        <v>1821</v>
      </c>
      <c r="AM151" s="81" t="s">
        <v>1880</v>
      </c>
      <c r="AN151" s="81" t="b">
        <v>0</v>
      </c>
      <c r="AO151" s="87" t="s">
        <v>1821</v>
      </c>
      <c r="AP151" s="81" t="s">
        <v>176</v>
      </c>
      <c r="AQ151" s="81">
        <v>0</v>
      </c>
      <c r="AR151" s="81">
        <v>0</v>
      </c>
      <c r="AS151" s="81"/>
      <c r="AT151" s="81"/>
      <c r="AU151" s="81"/>
      <c r="AV151" s="81"/>
      <c r="AW151" s="81"/>
      <c r="AX151" s="81"/>
      <c r="AY151" s="81"/>
      <c r="AZ151" s="81"/>
      <c r="BA151">
        <v>1</v>
      </c>
      <c r="BB151" s="80" t="str">
        <f>REPLACE(INDEX(GroupVertices[Group],MATCH(Edges13[[#This Row],[Vertex 1]],GroupVertices[Vertex],0)),1,1,"")</f>
        <v>1</v>
      </c>
      <c r="BC151" s="80" t="str">
        <f>REPLACE(INDEX(GroupVertices[Group],MATCH(Edges13[[#This Row],[Vertex 2]],GroupVertices[Vertex],0)),1,1,"")</f>
        <v>1</v>
      </c>
    </row>
    <row r="152" spans="1:55" ht="15">
      <c r="A152" s="66" t="s">
        <v>301</v>
      </c>
      <c r="B152" s="66" t="s">
        <v>382</v>
      </c>
      <c r="C152" s="67"/>
      <c r="D152" s="68"/>
      <c r="E152" s="69"/>
      <c r="F152" s="70"/>
      <c r="G152" s="67"/>
      <c r="H152" s="71"/>
      <c r="I152" s="72"/>
      <c r="J152" s="72"/>
      <c r="K152" s="34"/>
      <c r="L152" s="79">
        <v>486</v>
      </c>
      <c r="M152" s="79"/>
      <c r="N152" s="74"/>
      <c r="O152" s="81" t="s">
        <v>394</v>
      </c>
      <c r="P152" s="83">
        <v>43657.58555555555</v>
      </c>
      <c r="Q152" s="81" t="s">
        <v>483</v>
      </c>
      <c r="R152" s="85" t="s">
        <v>699</v>
      </c>
      <c r="S152" s="81" t="s">
        <v>757</v>
      </c>
      <c r="T152" s="81"/>
      <c r="U152" s="81"/>
      <c r="V152" s="85" t="s">
        <v>972</v>
      </c>
      <c r="W152" s="83">
        <v>43657.58555555555</v>
      </c>
      <c r="X152" s="85" t="s">
        <v>1155</v>
      </c>
      <c r="Y152" s="81"/>
      <c r="Z152" s="81"/>
      <c r="AA152" s="87" t="s">
        <v>1563</v>
      </c>
      <c r="AB152" s="87" t="s">
        <v>1663</v>
      </c>
      <c r="AC152" s="81" t="b">
        <v>0</v>
      </c>
      <c r="AD152" s="81">
        <v>1</v>
      </c>
      <c r="AE152" s="87" t="s">
        <v>1854</v>
      </c>
      <c r="AF152" s="81" t="b">
        <v>0</v>
      </c>
      <c r="AG152" s="81" t="s">
        <v>1864</v>
      </c>
      <c r="AH152" s="81"/>
      <c r="AI152" s="87" t="s">
        <v>1832</v>
      </c>
      <c r="AJ152" s="81" t="b">
        <v>0</v>
      </c>
      <c r="AK152" s="81">
        <v>2</v>
      </c>
      <c r="AL152" s="87" t="s">
        <v>1832</v>
      </c>
      <c r="AM152" s="81" t="s">
        <v>1879</v>
      </c>
      <c r="AN152" s="81" t="b">
        <v>0</v>
      </c>
      <c r="AO152" s="87" t="s">
        <v>1663</v>
      </c>
      <c r="AP152" s="81" t="s">
        <v>176</v>
      </c>
      <c r="AQ152" s="81">
        <v>0</v>
      </c>
      <c r="AR152" s="81">
        <v>0</v>
      </c>
      <c r="AS152" s="81"/>
      <c r="AT152" s="81"/>
      <c r="AU152" s="81"/>
      <c r="AV152" s="81"/>
      <c r="AW152" s="81"/>
      <c r="AX152" s="81"/>
      <c r="AY152" s="81"/>
      <c r="AZ152" s="81"/>
      <c r="BA152">
        <v>1</v>
      </c>
      <c r="BB152" s="80" t="str">
        <f>REPLACE(INDEX(GroupVertices[Group],MATCH(Edges13[[#This Row],[Vertex 1]],GroupVertices[Vertex],0)),1,1,"")</f>
        <v>7</v>
      </c>
      <c r="BC152" s="80" t="str">
        <f>REPLACE(INDEX(GroupVertices[Group],MATCH(Edges13[[#This Row],[Vertex 2]],GroupVertices[Vertex],0)),1,1,"")</f>
        <v>7</v>
      </c>
    </row>
    <row r="153" spans="1:55" ht="15">
      <c r="A153" s="66" t="s">
        <v>302</v>
      </c>
      <c r="B153" s="66" t="s">
        <v>337</v>
      </c>
      <c r="C153" s="67"/>
      <c r="D153" s="68"/>
      <c r="E153" s="69"/>
      <c r="F153" s="70"/>
      <c r="G153" s="67"/>
      <c r="H153" s="71"/>
      <c r="I153" s="72"/>
      <c r="J153" s="72"/>
      <c r="K153" s="34"/>
      <c r="L153" s="79">
        <v>487</v>
      </c>
      <c r="M153" s="79"/>
      <c r="N153" s="74"/>
      <c r="O153" s="81" t="s">
        <v>394</v>
      </c>
      <c r="P153" s="83">
        <v>43646.39513888889</v>
      </c>
      <c r="Q153" s="81" t="s">
        <v>484</v>
      </c>
      <c r="R153" s="85" t="s">
        <v>679</v>
      </c>
      <c r="S153" s="81" t="s">
        <v>746</v>
      </c>
      <c r="T153" s="81" t="s">
        <v>776</v>
      </c>
      <c r="U153" s="81"/>
      <c r="V153" s="85" t="s">
        <v>973</v>
      </c>
      <c r="W153" s="83">
        <v>43646.39513888889</v>
      </c>
      <c r="X153" s="85" t="s">
        <v>1156</v>
      </c>
      <c r="Y153" s="81"/>
      <c r="Z153" s="81"/>
      <c r="AA153" s="87" t="s">
        <v>1564</v>
      </c>
      <c r="AB153" s="81"/>
      <c r="AC153" s="81" t="b">
        <v>0</v>
      </c>
      <c r="AD153" s="81">
        <v>32</v>
      </c>
      <c r="AE153" s="87" t="s">
        <v>1832</v>
      </c>
      <c r="AF153" s="81" t="b">
        <v>0</v>
      </c>
      <c r="AG153" s="81" t="s">
        <v>1864</v>
      </c>
      <c r="AH153" s="81"/>
      <c r="AI153" s="87" t="s">
        <v>1832</v>
      </c>
      <c r="AJ153" s="81" t="b">
        <v>0</v>
      </c>
      <c r="AK153" s="81">
        <v>11</v>
      </c>
      <c r="AL153" s="87" t="s">
        <v>1832</v>
      </c>
      <c r="AM153" s="81" t="s">
        <v>1893</v>
      </c>
      <c r="AN153" s="81" t="b">
        <v>0</v>
      </c>
      <c r="AO153" s="87" t="s">
        <v>1564</v>
      </c>
      <c r="AP153" s="81" t="s">
        <v>176</v>
      </c>
      <c r="AQ153" s="81">
        <v>0</v>
      </c>
      <c r="AR153" s="81">
        <v>0</v>
      </c>
      <c r="AS153" s="81"/>
      <c r="AT153" s="81"/>
      <c r="AU153" s="81"/>
      <c r="AV153" s="81"/>
      <c r="AW153" s="81"/>
      <c r="AX153" s="81"/>
      <c r="AY153" s="81"/>
      <c r="AZ153" s="81"/>
      <c r="BA153">
        <v>1</v>
      </c>
      <c r="BB153" s="80" t="str">
        <f>REPLACE(INDEX(GroupVertices[Group],MATCH(Edges13[[#This Row],[Vertex 1]],GroupVertices[Vertex],0)),1,1,"")</f>
        <v>2</v>
      </c>
      <c r="BC153" s="80" t="str">
        <f>REPLACE(INDEX(GroupVertices[Group],MATCH(Edges13[[#This Row],[Vertex 2]],GroupVertices[Vertex],0)),1,1,"")</f>
        <v>2</v>
      </c>
    </row>
    <row r="154" spans="1:55" ht="15">
      <c r="A154" s="66" t="s">
        <v>303</v>
      </c>
      <c r="B154" s="66" t="s">
        <v>302</v>
      </c>
      <c r="C154" s="67"/>
      <c r="D154" s="68"/>
      <c r="E154" s="69"/>
      <c r="F154" s="70"/>
      <c r="G154" s="67"/>
      <c r="H154" s="71"/>
      <c r="I154" s="72"/>
      <c r="J154" s="72"/>
      <c r="K154" s="34"/>
      <c r="L154" s="79">
        <v>489</v>
      </c>
      <c r="M154" s="79"/>
      <c r="N154" s="74"/>
      <c r="O154" s="81" t="s">
        <v>394</v>
      </c>
      <c r="P154" s="83">
        <v>43646.413310185184</v>
      </c>
      <c r="Q154" s="81" t="s">
        <v>400</v>
      </c>
      <c r="R154" s="81"/>
      <c r="S154" s="81"/>
      <c r="T154" s="81" t="s">
        <v>776</v>
      </c>
      <c r="U154" s="81"/>
      <c r="V154" s="85" t="s">
        <v>974</v>
      </c>
      <c r="W154" s="83">
        <v>43646.413310185184</v>
      </c>
      <c r="X154" s="85" t="s">
        <v>1157</v>
      </c>
      <c r="Y154" s="81"/>
      <c r="Z154" s="81"/>
      <c r="AA154" s="87" t="s">
        <v>1565</v>
      </c>
      <c r="AB154" s="81"/>
      <c r="AC154" s="81" t="b">
        <v>0</v>
      </c>
      <c r="AD154" s="81">
        <v>0</v>
      </c>
      <c r="AE154" s="87" t="s">
        <v>1832</v>
      </c>
      <c r="AF154" s="81" t="b">
        <v>0</v>
      </c>
      <c r="AG154" s="81" t="s">
        <v>1864</v>
      </c>
      <c r="AH154" s="81"/>
      <c r="AI154" s="87" t="s">
        <v>1832</v>
      </c>
      <c r="AJ154" s="81" t="b">
        <v>0</v>
      </c>
      <c r="AK154" s="81">
        <v>11</v>
      </c>
      <c r="AL154" s="87" t="s">
        <v>1564</v>
      </c>
      <c r="AM154" s="81" t="s">
        <v>1881</v>
      </c>
      <c r="AN154" s="81" t="b">
        <v>0</v>
      </c>
      <c r="AO154" s="87" t="s">
        <v>1564</v>
      </c>
      <c r="AP154" s="81" t="s">
        <v>176</v>
      </c>
      <c r="AQ154" s="81">
        <v>0</v>
      </c>
      <c r="AR154" s="81">
        <v>0</v>
      </c>
      <c r="AS154" s="81"/>
      <c r="AT154" s="81"/>
      <c r="AU154" s="81"/>
      <c r="AV154" s="81"/>
      <c r="AW154" s="81"/>
      <c r="AX154" s="81"/>
      <c r="AY154" s="81"/>
      <c r="AZ154" s="81"/>
      <c r="BA154">
        <v>1</v>
      </c>
      <c r="BB154" s="80" t="str">
        <f>REPLACE(INDEX(GroupVertices[Group],MATCH(Edges13[[#This Row],[Vertex 1]],GroupVertices[Vertex],0)),1,1,"")</f>
        <v>1</v>
      </c>
      <c r="BC154" s="80" t="str">
        <f>REPLACE(INDEX(GroupVertices[Group],MATCH(Edges13[[#This Row],[Vertex 2]],GroupVertices[Vertex],0)),1,1,"")</f>
        <v>2</v>
      </c>
    </row>
    <row r="155" spans="1:55" ht="15">
      <c r="A155" s="66" t="s">
        <v>304</v>
      </c>
      <c r="B155" s="66" t="s">
        <v>304</v>
      </c>
      <c r="C155" s="67"/>
      <c r="D155" s="68"/>
      <c r="E155" s="69"/>
      <c r="F155" s="70"/>
      <c r="G155" s="67"/>
      <c r="H155" s="71"/>
      <c r="I155" s="72"/>
      <c r="J155" s="72"/>
      <c r="K155" s="34"/>
      <c r="L155" s="79">
        <v>490</v>
      </c>
      <c r="M155" s="79"/>
      <c r="N155" s="74"/>
      <c r="O155" s="81" t="s">
        <v>176</v>
      </c>
      <c r="P155" s="83">
        <v>43635.3368287037</v>
      </c>
      <c r="Q155" s="81" t="s">
        <v>485</v>
      </c>
      <c r="R155" s="85" t="s">
        <v>700</v>
      </c>
      <c r="S155" s="81" t="s">
        <v>758</v>
      </c>
      <c r="T155" s="81" t="s">
        <v>801</v>
      </c>
      <c r="U155" s="85" t="s">
        <v>844</v>
      </c>
      <c r="V155" s="85" t="s">
        <v>844</v>
      </c>
      <c r="W155" s="83">
        <v>43635.3368287037</v>
      </c>
      <c r="X155" s="85" t="s">
        <v>1158</v>
      </c>
      <c r="Y155" s="81"/>
      <c r="Z155" s="81"/>
      <c r="AA155" s="87" t="s">
        <v>1566</v>
      </c>
      <c r="AB155" s="81"/>
      <c r="AC155" s="81" t="b">
        <v>0</v>
      </c>
      <c r="AD155" s="81">
        <v>62</v>
      </c>
      <c r="AE155" s="87" t="s">
        <v>1832</v>
      </c>
      <c r="AF155" s="81" t="b">
        <v>0</v>
      </c>
      <c r="AG155" s="81" t="s">
        <v>1864</v>
      </c>
      <c r="AH155" s="81"/>
      <c r="AI155" s="87" t="s">
        <v>1832</v>
      </c>
      <c r="AJ155" s="81" t="b">
        <v>0</v>
      </c>
      <c r="AK155" s="81">
        <v>21</v>
      </c>
      <c r="AL155" s="87" t="s">
        <v>1832</v>
      </c>
      <c r="AM155" s="81" t="s">
        <v>1896</v>
      </c>
      <c r="AN155" s="81" t="b">
        <v>0</v>
      </c>
      <c r="AO155" s="87" t="s">
        <v>1566</v>
      </c>
      <c r="AP155" s="81" t="s">
        <v>1901</v>
      </c>
      <c r="AQ155" s="81">
        <v>0</v>
      </c>
      <c r="AR155" s="81">
        <v>0</v>
      </c>
      <c r="AS155" s="81"/>
      <c r="AT155" s="81"/>
      <c r="AU155" s="81"/>
      <c r="AV155" s="81"/>
      <c r="AW155" s="81"/>
      <c r="AX155" s="81"/>
      <c r="AY155" s="81"/>
      <c r="AZ155" s="81"/>
      <c r="BA155">
        <v>1</v>
      </c>
      <c r="BB155" s="80" t="str">
        <f>REPLACE(INDEX(GroupVertices[Group],MATCH(Edges13[[#This Row],[Vertex 1]],GroupVertices[Vertex],0)),1,1,"")</f>
        <v>1</v>
      </c>
      <c r="BC155" s="80" t="str">
        <f>REPLACE(INDEX(GroupVertices[Group],MATCH(Edges13[[#This Row],[Vertex 2]],GroupVertices[Vertex],0)),1,1,"")</f>
        <v>1</v>
      </c>
    </row>
    <row r="156" spans="1:55" ht="15">
      <c r="A156" s="66" t="s">
        <v>303</v>
      </c>
      <c r="B156" s="66" t="s">
        <v>304</v>
      </c>
      <c r="C156" s="67"/>
      <c r="D156" s="68"/>
      <c r="E156" s="69"/>
      <c r="F156" s="70"/>
      <c r="G156" s="67"/>
      <c r="H156" s="71"/>
      <c r="I156" s="72"/>
      <c r="J156" s="72"/>
      <c r="K156" s="34"/>
      <c r="L156" s="79">
        <v>491</v>
      </c>
      <c r="M156" s="79"/>
      <c r="N156" s="74"/>
      <c r="O156" s="81" t="s">
        <v>394</v>
      </c>
      <c r="P156" s="83">
        <v>43646.460381944446</v>
      </c>
      <c r="Q156" s="81" t="s">
        <v>486</v>
      </c>
      <c r="R156" s="81"/>
      <c r="S156" s="81"/>
      <c r="T156" s="81" t="s">
        <v>801</v>
      </c>
      <c r="U156" s="81"/>
      <c r="V156" s="85" t="s">
        <v>974</v>
      </c>
      <c r="W156" s="83">
        <v>43646.460381944446</v>
      </c>
      <c r="X156" s="85" t="s">
        <v>1159</v>
      </c>
      <c r="Y156" s="81"/>
      <c r="Z156" s="81"/>
      <c r="AA156" s="87" t="s">
        <v>1567</v>
      </c>
      <c r="AB156" s="81"/>
      <c r="AC156" s="81" t="b">
        <v>0</v>
      </c>
      <c r="AD156" s="81">
        <v>0</v>
      </c>
      <c r="AE156" s="87" t="s">
        <v>1832</v>
      </c>
      <c r="AF156" s="81" t="b">
        <v>0</v>
      </c>
      <c r="AG156" s="81" t="s">
        <v>1864</v>
      </c>
      <c r="AH156" s="81"/>
      <c r="AI156" s="87" t="s">
        <v>1832</v>
      </c>
      <c r="AJ156" s="81" t="b">
        <v>0</v>
      </c>
      <c r="AK156" s="81">
        <v>21</v>
      </c>
      <c r="AL156" s="87" t="s">
        <v>1566</v>
      </c>
      <c r="AM156" s="81" t="s">
        <v>1881</v>
      </c>
      <c r="AN156" s="81" t="b">
        <v>0</v>
      </c>
      <c r="AO156" s="87" t="s">
        <v>1566</v>
      </c>
      <c r="AP156" s="81" t="s">
        <v>176</v>
      </c>
      <c r="AQ156" s="81">
        <v>0</v>
      </c>
      <c r="AR156" s="81">
        <v>0</v>
      </c>
      <c r="AS156" s="81"/>
      <c r="AT156" s="81"/>
      <c r="AU156" s="81"/>
      <c r="AV156" s="81"/>
      <c r="AW156" s="81"/>
      <c r="AX156" s="81"/>
      <c r="AY156" s="81"/>
      <c r="AZ156" s="81"/>
      <c r="BA156">
        <v>1</v>
      </c>
      <c r="BB156" s="80" t="str">
        <f>REPLACE(INDEX(GroupVertices[Group],MATCH(Edges13[[#This Row],[Vertex 1]],GroupVertices[Vertex],0)),1,1,"")</f>
        <v>1</v>
      </c>
      <c r="BC156" s="80" t="str">
        <f>REPLACE(INDEX(GroupVertices[Group],MATCH(Edges13[[#This Row],[Vertex 2]],GroupVertices[Vertex],0)),1,1,"")</f>
        <v>1</v>
      </c>
    </row>
    <row r="157" spans="1:55" ht="15">
      <c r="A157" s="66" t="s">
        <v>305</v>
      </c>
      <c r="B157" s="66" t="s">
        <v>383</v>
      </c>
      <c r="C157" s="67"/>
      <c r="D157" s="68"/>
      <c r="E157" s="69"/>
      <c r="F157" s="70"/>
      <c r="G157" s="67"/>
      <c r="H157" s="71"/>
      <c r="I157" s="72"/>
      <c r="J157" s="72"/>
      <c r="K157" s="34"/>
      <c r="L157" s="79">
        <v>492</v>
      </c>
      <c r="M157" s="79"/>
      <c r="N157" s="74"/>
      <c r="O157" s="81" t="s">
        <v>394</v>
      </c>
      <c r="P157" s="83">
        <v>43647.38581018519</v>
      </c>
      <c r="Q157" s="81" t="s">
        <v>487</v>
      </c>
      <c r="R157" s="81"/>
      <c r="S157" s="81"/>
      <c r="T157" s="81" t="s">
        <v>802</v>
      </c>
      <c r="U157" s="85" t="s">
        <v>845</v>
      </c>
      <c r="V157" s="85" t="s">
        <v>845</v>
      </c>
      <c r="W157" s="83">
        <v>43647.38581018519</v>
      </c>
      <c r="X157" s="85" t="s">
        <v>1160</v>
      </c>
      <c r="Y157" s="81"/>
      <c r="Z157" s="81"/>
      <c r="AA157" s="87" t="s">
        <v>1568</v>
      </c>
      <c r="AB157" s="81"/>
      <c r="AC157" s="81" t="b">
        <v>0</v>
      </c>
      <c r="AD157" s="81">
        <v>15</v>
      </c>
      <c r="AE157" s="87" t="s">
        <v>1832</v>
      </c>
      <c r="AF157" s="81" t="b">
        <v>0</v>
      </c>
      <c r="AG157" s="81" t="s">
        <v>1864</v>
      </c>
      <c r="AH157" s="81"/>
      <c r="AI157" s="87" t="s">
        <v>1832</v>
      </c>
      <c r="AJ157" s="81" t="b">
        <v>0</v>
      </c>
      <c r="AK157" s="81">
        <v>2</v>
      </c>
      <c r="AL157" s="87" t="s">
        <v>1832</v>
      </c>
      <c r="AM157" s="81" t="s">
        <v>1881</v>
      </c>
      <c r="AN157" s="81" t="b">
        <v>0</v>
      </c>
      <c r="AO157" s="87" t="s">
        <v>1568</v>
      </c>
      <c r="AP157" s="81" t="s">
        <v>1901</v>
      </c>
      <c r="AQ157" s="81">
        <v>0</v>
      </c>
      <c r="AR157" s="81">
        <v>0</v>
      </c>
      <c r="AS157" s="81"/>
      <c r="AT157" s="81"/>
      <c r="AU157" s="81"/>
      <c r="AV157" s="81"/>
      <c r="AW157" s="81"/>
      <c r="AX157" s="81"/>
      <c r="AY157" s="81"/>
      <c r="AZ157" s="81"/>
      <c r="BA157">
        <v>1</v>
      </c>
      <c r="BB157" s="80" t="str">
        <f>REPLACE(INDEX(GroupVertices[Group],MATCH(Edges13[[#This Row],[Vertex 1]],GroupVertices[Vertex],0)),1,1,"")</f>
        <v>1</v>
      </c>
      <c r="BC157" s="80" t="str">
        <f>REPLACE(INDEX(GroupVertices[Group],MATCH(Edges13[[#This Row],[Vertex 2]],GroupVertices[Vertex],0)),1,1,"")</f>
        <v>1</v>
      </c>
    </row>
    <row r="158" spans="1:55" ht="15">
      <c r="A158" s="66" t="s">
        <v>303</v>
      </c>
      <c r="B158" s="66" t="s">
        <v>383</v>
      </c>
      <c r="C158" s="67"/>
      <c r="D158" s="68"/>
      <c r="E158" s="69"/>
      <c r="F158" s="70"/>
      <c r="G158" s="67"/>
      <c r="H158" s="71"/>
      <c r="I158" s="72"/>
      <c r="J158" s="72"/>
      <c r="K158" s="34"/>
      <c r="L158" s="79">
        <v>493</v>
      </c>
      <c r="M158" s="79"/>
      <c r="N158" s="74"/>
      <c r="O158" s="81" t="s">
        <v>394</v>
      </c>
      <c r="P158" s="83">
        <v>43647.38715277778</v>
      </c>
      <c r="Q158" s="81" t="s">
        <v>488</v>
      </c>
      <c r="R158" s="81"/>
      <c r="S158" s="81"/>
      <c r="T158" s="81" t="s">
        <v>802</v>
      </c>
      <c r="U158" s="81"/>
      <c r="V158" s="85" t="s">
        <v>974</v>
      </c>
      <c r="W158" s="83">
        <v>43647.38715277778</v>
      </c>
      <c r="X158" s="85" t="s">
        <v>1161</v>
      </c>
      <c r="Y158" s="81"/>
      <c r="Z158" s="81"/>
      <c r="AA158" s="87" t="s">
        <v>1569</v>
      </c>
      <c r="AB158" s="81"/>
      <c r="AC158" s="81" t="b">
        <v>0</v>
      </c>
      <c r="AD158" s="81">
        <v>0</v>
      </c>
      <c r="AE158" s="87" t="s">
        <v>1832</v>
      </c>
      <c r="AF158" s="81" t="b">
        <v>0</v>
      </c>
      <c r="AG158" s="81" t="s">
        <v>1864</v>
      </c>
      <c r="AH158" s="81"/>
      <c r="AI158" s="87" t="s">
        <v>1832</v>
      </c>
      <c r="AJ158" s="81" t="b">
        <v>0</v>
      </c>
      <c r="AK158" s="81">
        <v>2</v>
      </c>
      <c r="AL158" s="87" t="s">
        <v>1568</v>
      </c>
      <c r="AM158" s="81" t="s">
        <v>1879</v>
      </c>
      <c r="AN158" s="81" t="b">
        <v>0</v>
      </c>
      <c r="AO158" s="87" t="s">
        <v>1568</v>
      </c>
      <c r="AP158" s="81" t="s">
        <v>176</v>
      </c>
      <c r="AQ158" s="81">
        <v>0</v>
      </c>
      <c r="AR158" s="81">
        <v>0</v>
      </c>
      <c r="AS158" s="81"/>
      <c r="AT158" s="81"/>
      <c r="AU158" s="81"/>
      <c r="AV158" s="81"/>
      <c r="AW158" s="81"/>
      <c r="AX158" s="81"/>
      <c r="AY158" s="81"/>
      <c r="AZ158" s="81"/>
      <c r="BA158">
        <v>1</v>
      </c>
      <c r="BB158" s="80" t="str">
        <f>REPLACE(INDEX(GroupVertices[Group],MATCH(Edges13[[#This Row],[Vertex 1]],GroupVertices[Vertex],0)),1,1,"")</f>
        <v>1</v>
      </c>
      <c r="BC158" s="80" t="str">
        <f>REPLACE(INDEX(GroupVertices[Group],MATCH(Edges13[[#This Row],[Vertex 2]],GroupVertices[Vertex],0)),1,1,"")</f>
        <v>1</v>
      </c>
    </row>
    <row r="159" spans="1:55" ht="15">
      <c r="A159" s="66" t="s">
        <v>303</v>
      </c>
      <c r="B159" s="66" t="s">
        <v>305</v>
      </c>
      <c r="C159" s="67"/>
      <c r="D159" s="68"/>
      <c r="E159" s="69"/>
      <c r="F159" s="70"/>
      <c r="G159" s="67"/>
      <c r="H159" s="71"/>
      <c r="I159" s="72"/>
      <c r="J159" s="72"/>
      <c r="K159" s="34"/>
      <c r="L159" s="79">
        <v>494</v>
      </c>
      <c r="M159" s="79"/>
      <c r="N159" s="74"/>
      <c r="O159" s="81" t="s">
        <v>394</v>
      </c>
      <c r="P159" s="83">
        <v>43646.46364583333</v>
      </c>
      <c r="Q159" s="81" t="s">
        <v>489</v>
      </c>
      <c r="R159" s="85" t="s">
        <v>701</v>
      </c>
      <c r="S159" s="81" t="s">
        <v>746</v>
      </c>
      <c r="T159" s="81"/>
      <c r="U159" s="85" t="s">
        <v>846</v>
      </c>
      <c r="V159" s="85" t="s">
        <v>846</v>
      </c>
      <c r="W159" s="83">
        <v>43646.46364583333</v>
      </c>
      <c r="X159" s="85" t="s">
        <v>1162</v>
      </c>
      <c r="Y159" s="81"/>
      <c r="Z159" s="81"/>
      <c r="AA159" s="87" t="s">
        <v>1570</v>
      </c>
      <c r="AB159" s="81"/>
      <c r="AC159" s="81" t="b">
        <v>0</v>
      </c>
      <c r="AD159" s="81">
        <v>0</v>
      </c>
      <c r="AE159" s="87" t="s">
        <v>1832</v>
      </c>
      <c r="AF159" s="81" t="b">
        <v>0</v>
      </c>
      <c r="AG159" s="81" t="s">
        <v>1864</v>
      </c>
      <c r="AH159" s="81"/>
      <c r="AI159" s="87" t="s">
        <v>1832</v>
      </c>
      <c r="AJ159" s="81" t="b">
        <v>0</v>
      </c>
      <c r="AK159" s="81">
        <v>0</v>
      </c>
      <c r="AL159" s="87" t="s">
        <v>1832</v>
      </c>
      <c r="AM159" s="81" t="s">
        <v>1881</v>
      </c>
      <c r="AN159" s="81" t="b">
        <v>0</v>
      </c>
      <c r="AO159" s="87" t="s">
        <v>1570</v>
      </c>
      <c r="AP159" s="81" t="s">
        <v>176</v>
      </c>
      <c r="AQ159" s="81">
        <v>0</v>
      </c>
      <c r="AR159" s="81">
        <v>0</v>
      </c>
      <c r="AS159" s="81"/>
      <c r="AT159" s="81"/>
      <c r="AU159" s="81"/>
      <c r="AV159" s="81"/>
      <c r="AW159" s="81"/>
      <c r="AX159" s="81"/>
      <c r="AY159" s="81"/>
      <c r="AZ159" s="81"/>
      <c r="BA159">
        <v>2</v>
      </c>
      <c r="BB159" s="80" t="str">
        <f>REPLACE(INDEX(GroupVertices[Group],MATCH(Edges13[[#This Row],[Vertex 1]],GroupVertices[Vertex],0)),1,1,"")</f>
        <v>1</v>
      </c>
      <c r="BC159" s="80" t="str">
        <f>REPLACE(INDEX(GroupVertices[Group],MATCH(Edges13[[#This Row],[Vertex 2]],GroupVertices[Vertex],0)),1,1,"")</f>
        <v>1</v>
      </c>
    </row>
    <row r="160" spans="1:55" ht="15">
      <c r="A160" s="66" t="s">
        <v>306</v>
      </c>
      <c r="B160" s="66" t="s">
        <v>306</v>
      </c>
      <c r="C160" s="67"/>
      <c r="D160" s="68"/>
      <c r="E160" s="69"/>
      <c r="F160" s="70"/>
      <c r="G160" s="67"/>
      <c r="H160" s="71"/>
      <c r="I160" s="72"/>
      <c r="J160" s="72"/>
      <c r="K160" s="34"/>
      <c r="L160" s="79">
        <v>496</v>
      </c>
      <c r="M160" s="79"/>
      <c r="N160" s="74"/>
      <c r="O160" s="81" t="s">
        <v>176</v>
      </c>
      <c r="P160" s="83">
        <v>43645.979375</v>
      </c>
      <c r="Q160" s="81" t="s">
        <v>490</v>
      </c>
      <c r="R160" s="81"/>
      <c r="S160" s="81"/>
      <c r="T160" s="81"/>
      <c r="U160" s="85" t="s">
        <v>847</v>
      </c>
      <c r="V160" s="85" t="s">
        <v>847</v>
      </c>
      <c r="W160" s="83">
        <v>43645.979375</v>
      </c>
      <c r="X160" s="85" t="s">
        <v>1163</v>
      </c>
      <c r="Y160" s="81"/>
      <c r="Z160" s="81"/>
      <c r="AA160" s="87" t="s">
        <v>1571</v>
      </c>
      <c r="AB160" s="81"/>
      <c r="AC160" s="81" t="b">
        <v>0</v>
      </c>
      <c r="AD160" s="81">
        <v>4509</v>
      </c>
      <c r="AE160" s="87" t="s">
        <v>1832</v>
      </c>
      <c r="AF160" s="81" t="b">
        <v>0</v>
      </c>
      <c r="AG160" s="81" t="s">
        <v>1864</v>
      </c>
      <c r="AH160" s="81"/>
      <c r="AI160" s="87" t="s">
        <v>1832</v>
      </c>
      <c r="AJ160" s="81" t="b">
        <v>0</v>
      </c>
      <c r="AK160" s="81">
        <v>166</v>
      </c>
      <c r="AL160" s="87" t="s">
        <v>1832</v>
      </c>
      <c r="AM160" s="81" t="s">
        <v>1880</v>
      </c>
      <c r="AN160" s="81" t="b">
        <v>0</v>
      </c>
      <c r="AO160" s="87" t="s">
        <v>1571</v>
      </c>
      <c r="AP160" s="81" t="s">
        <v>1901</v>
      </c>
      <c r="AQ160" s="81">
        <v>0</v>
      </c>
      <c r="AR160" s="81">
        <v>0</v>
      </c>
      <c r="AS160" s="81"/>
      <c r="AT160" s="81"/>
      <c r="AU160" s="81"/>
      <c r="AV160" s="81"/>
      <c r="AW160" s="81"/>
      <c r="AX160" s="81"/>
      <c r="AY160" s="81"/>
      <c r="AZ160" s="81"/>
      <c r="BA160">
        <v>1</v>
      </c>
      <c r="BB160" s="80" t="str">
        <f>REPLACE(INDEX(GroupVertices[Group],MATCH(Edges13[[#This Row],[Vertex 1]],GroupVertices[Vertex],0)),1,1,"")</f>
        <v>1</v>
      </c>
      <c r="BC160" s="80" t="str">
        <f>REPLACE(INDEX(GroupVertices[Group],MATCH(Edges13[[#This Row],[Vertex 2]],GroupVertices[Vertex],0)),1,1,"")</f>
        <v>1</v>
      </c>
    </row>
    <row r="161" spans="1:55" ht="15">
      <c r="A161" s="66" t="s">
        <v>303</v>
      </c>
      <c r="B161" s="66" t="s">
        <v>306</v>
      </c>
      <c r="C161" s="67"/>
      <c r="D161" s="68"/>
      <c r="E161" s="69"/>
      <c r="F161" s="70"/>
      <c r="G161" s="67"/>
      <c r="H161" s="71"/>
      <c r="I161" s="72"/>
      <c r="J161" s="72"/>
      <c r="K161" s="34"/>
      <c r="L161" s="79">
        <v>497</v>
      </c>
      <c r="M161" s="79"/>
      <c r="N161" s="74"/>
      <c r="O161" s="81" t="s">
        <v>394</v>
      </c>
      <c r="P161" s="83">
        <v>43647.76008101852</v>
      </c>
      <c r="Q161" s="81" t="s">
        <v>491</v>
      </c>
      <c r="R161" s="81"/>
      <c r="S161" s="81"/>
      <c r="T161" s="81"/>
      <c r="U161" s="81"/>
      <c r="V161" s="85" t="s">
        <v>974</v>
      </c>
      <c r="W161" s="83">
        <v>43647.76008101852</v>
      </c>
      <c r="X161" s="85" t="s">
        <v>1164</v>
      </c>
      <c r="Y161" s="81"/>
      <c r="Z161" s="81"/>
      <c r="AA161" s="87" t="s">
        <v>1572</v>
      </c>
      <c r="AB161" s="81"/>
      <c r="AC161" s="81" t="b">
        <v>0</v>
      </c>
      <c r="AD161" s="81">
        <v>0</v>
      </c>
      <c r="AE161" s="87" t="s">
        <v>1832</v>
      </c>
      <c r="AF161" s="81" t="b">
        <v>0</v>
      </c>
      <c r="AG161" s="81" t="s">
        <v>1864</v>
      </c>
      <c r="AH161" s="81"/>
      <c r="AI161" s="87" t="s">
        <v>1832</v>
      </c>
      <c r="AJ161" s="81" t="b">
        <v>0</v>
      </c>
      <c r="AK161" s="81">
        <v>166</v>
      </c>
      <c r="AL161" s="87" t="s">
        <v>1571</v>
      </c>
      <c r="AM161" s="81" t="s">
        <v>1881</v>
      </c>
      <c r="AN161" s="81" t="b">
        <v>0</v>
      </c>
      <c r="AO161" s="87" t="s">
        <v>1571</v>
      </c>
      <c r="AP161" s="81" t="s">
        <v>176</v>
      </c>
      <c r="AQ161" s="81">
        <v>0</v>
      </c>
      <c r="AR161" s="81">
        <v>0</v>
      </c>
      <c r="AS161" s="81"/>
      <c r="AT161" s="81"/>
      <c r="AU161" s="81"/>
      <c r="AV161" s="81"/>
      <c r="AW161" s="81"/>
      <c r="AX161" s="81"/>
      <c r="AY161" s="81"/>
      <c r="AZ161" s="81"/>
      <c r="BA161">
        <v>1</v>
      </c>
      <c r="BB161" s="80" t="str">
        <f>REPLACE(INDEX(GroupVertices[Group],MATCH(Edges13[[#This Row],[Vertex 1]],GroupVertices[Vertex],0)),1,1,"")</f>
        <v>1</v>
      </c>
      <c r="BC161" s="80" t="str">
        <f>REPLACE(INDEX(GroupVertices[Group],MATCH(Edges13[[#This Row],[Vertex 2]],GroupVertices[Vertex],0)),1,1,"")</f>
        <v>1</v>
      </c>
    </row>
    <row r="162" spans="1:55" ht="15">
      <c r="A162" s="66" t="s">
        <v>307</v>
      </c>
      <c r="B162" s="66" t="s">
        <v>307</v>
      </c>
      <c r="C162" s="67"/>
      <c r="D162" s="68"/>
      <c r="E162" s="69"/>
      <c r="F162" s="70"/>
      <c r="G162" s="67"/>
      <c r="H162" s="71"/>
      <c r="I162" s="72"/>
      <c r="J162" s="72"/>
      <c r="K162" s="34"/>
      <c r="L162" s="79">
        <v>498</v>
      </c>
      <c r="M162" s="79"/>
      <c r="N162" s="74"/>
      <c r="O162" s="81" t="s">
        <v>176</v>
      </c>
      <c r="P162" s="83">
        <v>43644.858460648145</v>
      </c>
      <c r="Q162" s="81" t="s">
        <v>492</v>
      </c>
      <c r="R162" s="85" t="s">
        <v>702</v>
      </c>
      <c r="S162" s="81" t="s">
        <v>758</v>
      </c>
      <c r="T162" s="81" t="s">
        <v>803</v>
      </c>
      <c r="U162" s="85" t="s">
        <v>848</v>
      </c>
      <c r="V162" s="85" t="s">
        <v>848</v>
      </c>
      <c r="W162" s="83">
        <v>43644.858460648145</v>
      </c>
      <c r="X162" s="85" t="s">
        <v>1165</v>
      </c>
      <c r="Y162" s="81"/>
      <c r="Z162" s="81"/>
      <c r="AA162" s="87" t="s">
        <v>1573</v>
      </c>
      <c r="AB162" s="81"/>
      <c r="AC162" s="81" t="b">
        <v>0</v>
      </c>
      <c r="AD162" s="81">
        <v>39</v>
      </c>
      <c r="AE162" s="87" t="s">
        <v>1832</v>
      </c>
      <c r="AF162" s="81" t="b">
        <v>0</v>
      </c>
      <c r="AG162" s="81" t="s">
        <v>1864</v>
      </c>
      <c r="AH162" s="81"/>
      <c r="AI162" s="87" t="s">
        <v>1832</v>
      </c>
      <c r="AJ162" s="81" t="b">
        <v>0</v>
      </c>
      <c r="AK162" s="81">
        <v>22</v>
      </c>
      <c r="AL162" s="87" t="s">
        <v>1832</v>
      </c>
      <c r="AM162" s="81" t="s">
        <v>1897</v>
      </c>
      <c r="AN162" s="81" t="b">
        <v>0</v>
      </c>
      <c r="AO162" s="87" t="s">
        <v>1573</v>
      </c>
      <c r="AP162" s="81" t="s">
        <v>1901</v>
      </c>
      <c r="AQ162" s="81">
        <v>0</v>
      </c>
      <c r="AR162" s="81">
        <v>0</v>
      </c>
      <c r="AS162" s="81"/>
      <c r="AT162" s="81"/>
      <c r="AU162" s="81"/>
      <c r="AV162" s="81"/>
      <c r="AW162" s="81"/>
      <c r="AX162" s="81"/>
      <c r="AY162" s="81"/>
      <c r="AZ162" s="81"/>
      <c r="BA162">
        <v>1</v>
      </c>
      <c r="BB162" s="80" t="str">
        <f>REPLACE(INDEX(GroupVertices[Group],MATCH(Edges13[[#This Row],[Vertex 1]],GroupVertices[Vertex],0)),1,1,"")</f>
        <v>3</v>
      </c>
      <c r="BC162" s="80" t="str">
        <f>REPLACE(INDEX(GroupVertices[Group],MATCH(Edges13[[#This Row],[Vertex 2]],GroupVertices[Vertex],0)),1,1,"")</f>
        <v>3</v>
      </c>
    </row>
    <row r="163" spans="1:55" ht="15">
      <c r="A163" s="66" t="s">
        <v>307</v>
      </c>
      <c r="B163" s="66" t="s">
        <v>348</v>
      </c>
      <c r="C163" s="67"/>
      <c r="D163" s="68"/>
      <c r="E163" s="69"/>
      <c r="F163" s="70"/>
      <c r="G163" s="67"/>
      <c r="H163" s="71"/>
      <c r="I163" s="72"/>
      <c r="J163" s="72"/>
      <c r="K163" s="34"/>
      <c r="L163" s="79">
        <v>499</v>
      </c>
      <c r="M163" s="79"/>
      <c r="N163" s="74"/>
      <c r="O163" s="81" t="s">
        <v>394</v>
      </c>
      <c r="P163" s="83">
        <v>43648.82674768518</v>
      </c>
      <c r="Q163" s="81" t="s">
        <v>409</v>
      </c>
      <c r="R163" s="81"/>
      <c r="S163" s="81"/>
      <c r="T163" s="81"/>
      <c r="U163" s="81"/>
      <c r="V163" s="85" t="s">
        <v>975</v>
      </c>
      <c r="W163" s="83">
        <v>43648.82674768518</v>
      </c>
      <c r="X163" s="85" t="s">
        <v>1166</v>
      </c>
      <c r="Y163" s="81"/>
      <c r="Z163" s="81"/>
      <c r="AA163" s="87" t="s">
        <v>1574</v>
      </c>
      <c r="AB163" s="81"/>
      <c r="AC163" s="81" t="b">
        <v>0</v>
      </c>
      <c r="AD163" s="81">
        <v>0</v>
      </c>
      <c r="AE163" s="87" t="s">
        <v>1832</v>
      </c>
      <c r="AF163" s="81" t="b">
        <v>0</v>
      </c>
      <c r="AG163" s="81" t="s">
        <v>1864</v>
      </c>
      <c r="AH163" s="81"/>
      <c r="AI163" s="87" t="s">
        <v>1832</v>
      </c>
      <c r="AJ163" s="81" t="b">
        <v>0</v>
      </c>
      <c r="AK163" s="81">
        <v>3</v>
      </c>
      <c r="AL163" s="87" t="s">
        <v>1735</v>
      </c>
      <c r="AM163" s="81" t="s">
        <v>1880</v>
      </c>
      <c r="AN163" s="81" t="b">
        <v>0</v>
      </c>
      <c r="AO163" s="87" t="s">
        <v>1735</v>
      </c>
      <c r="AP163" s="81" t="s">
        <v>176</v>
      </c>
      <c r="AQ163" s="81">
        <v>0</v>
      </c>
      <c r="AR163" s="81">
        <v>0</v>
      </c>
      <c r="AS163" s="81"/>
      <c r="AT163" s="81"/>
      <c r="AU163" s="81"/>
      <c r="AV163" s="81"/>
      <c r="AW163" s="81"/>
      <c r="AX163" s="81"/>
      <c r="AY163" s="81"/>
      <c r="AZ163" s="81"/>
      <c r="BA163">
        <v>1</v>
      </c>
      <c r="BB163" s="80" t="str">
        <f>REPLACE(INDEX(GroupVertices[Group],MATCH(Edges13[[#This Row],[Vertex 1]],GroupVertices[Vertex],0)),1,1,"")</f>
        <v>3</v>
      </c>
      <c r="BC163" s="80" t="str">
        <f>REPLACE(INDEX(GroupVertices[Group],MATCH(Edges13[[#This Row],[Vertex 2]],GroupVertices[Vertex],0)),1,1,"")</f>
        <v>3</v>
      </c>
    </row>
    <row r="164" spans="1:55" ht="15">
      <c r="A164" s="66" t="s">
        <v>303</v>
      </c>
      <c r="B164" s="66" t="s">
        <v>307</v>
      </c>
      <c r="C164" s="67"/>
      <c r="D164" s="68"/>
      <c r="E164" s="69"/>
      <c r="F164" s="70"/>
      <c r="G164" s="67"/>
      <c r="H164" s="71"/>
      <c r="I164" s="72"/>
      <c r="J164" s="72"/>
      <c r="K164" s="34"/>
      <c r="L164" s="79">
        <v>501</v>
      </c>
      <c r="M164" s="79"/>
      <c r="N164" s="74"/>
      <c r="O164" s="81" t="s">
        <v>394</v>
      </c>
      <c r="P164" s="83">
        <v>43647.855532407404</v>
      </c>
      <c r="Q164" s="81" t="s">
        <v>493</v>
      </c>
      <c r="R164" s="81"/>
      <c r="S164" s="81"/>
      <c r="T164" s="81"/>
      <c r="U164" s="81"/>
      <c r="V164" s="85" t="s">
        <v>974</v>
      </c>
      <c r="W164" s="83">
        <v>43647.855532407404</v>
      </c>
      <c r="X164" s="85" t="s">
        <v>1167</v>
      </c>
      <c r="Y164" s="81"/>
      <c r="Z164" s="81"/>
      <c r="AA164" s="87" t="s">
        <v>1575</v>
      </c>
      <c r="AB164" s="81"/>
      <c r="AC164" s="81" t="b">
        <v>0</v>
      </c>
      <c r="AD164" s="81">
        <v>0</v>
      </c>
      <c r="AE164" s="87" t="s">
        <v>1832</v>
      </c>
      <c r="AF164" s="81" t="b">
        <v>0</v>
      </c>
      <c r="AG164" s="81" t="s">
        <v>1864</v>
      </c>
      <c r="AH164" s="81"/>
      <c r="AI164" s="87" t="s">
        <v>1832</v>
      </c>
      <c r="AJ164" s="81" t="b">
        <v>0</v>
      </c>
      <c r="AK164" s="81">
        <v>22</v>
      </c>
      <c r="AL164" s="87" t="s">
        <v>1573</v>
      </c>
      <c r="AM164" s="81" t="s">
        <v>1881</v>
      </c>
      <c r="AN164" s="81" t="b">
        <v>0</v>
      </c>
      <c r="AO164" s="87" t="s">
        <v>1573</v>
      </c>
      <c r="AP164" s="81" t="s">
        <v>176</v>
      </c>
      <c r="AQ164" s="81">
        <v>0</v>
      </c>
      <c r="AR164" s="81">
        <v>0</v>
      </c>
      <c r="AS164" s="81"/>
      <c r="AT164" s="81"/>
      <c r="AU164" s="81"/>
      <c r="AV164" s="81"/>
      <c r="AW164" s="81"/>
      <c r="AX164" s="81"/>
      <c r="AY164" s="81"/>
      <c r="AZ164" s="81"/>
      <c r="BA164">
        <v>1</v>
      </c>
      <c r="BB164" s="80" t="str">
        <f>REPLACE(INDEX(GroupVertices[Group],MATCH(Edges13[[#This Row],[Vertex 1]],GroupVertices[Vertex],0)),1,1,"")</f>
        <v>1</v>
      </c>
      <c r="BC164" s="80" t="str">
        <f>REPLACE(INDEX(GroupVertices[Group],MATCH(Edges13[[#This Row],[Vertex 2]],GroupVertices[Vertex],0)),1,1,"")</f>
        <v>3</v>
      </c>
    </row>
    <row r="165" spans="1:55" ht="15">
      <c r="A165" s="66" t="s">
        <v>308</v>
      </c>
      <c r="B165" s="66" t="s">
        <v>355</v>
      </c>
      <c r="C165" s="67"/>
      <c r="D165" s="68"/>
      <c r="E165" s="69"/>
      <c r="F165" s="70"/>
      <c r="G165" s="67"/>
      <c r="H165" s="71"/>
      <c r="I165" s="72"/>
      <c r="J165" s="72"/>
      <c r="K165" s="34"/>
      <c r="L165" s="79">
        <v>502</v>
      </c>
      <c r="M165" s="79"/>
      <c r="N165" s="74"/>
      <c r="O165" s="81" t="s">
        <v>394</v>
      </c>
      <c r="P165" s="83">
        <v>43649.337488425925</v>
      </c>
      <c r="Q165" s="81" t="s">
        <v>408</v>
      </c>
      <c r="R165" s="81"/>
      <c r="S165" s="81"/>
      <c r="T165" s="81"/>
      <c r="U165" s="81"/>
      <c r="V165" s="85" t="s">
        <v>976</v>
      </c>
      <c r="W165" s="83">
        <v>43649.337488425925</v>
      </c>
      <c r="X165" s="85" t="s">
        <v>1168</v>
      </c>
      <c r="Y165" s="81"/>
      <c r="Z165" s="81"/>
      <c r="AA165" s="87" t="s">
        <v>1576</v>
      </c>
      <c r="AB165" s="81"/>
      <c r="AC165" s="81" t="b">
        <v>0</v>
      </c>
      <c r="AD165" s="81">
        <v>0</v>
      </c>
      <c r="AE165" s="87" t="s">
        <v>1832</v>
      </c>
      <c r="AF165" s="81" t="b">
        <v>0</v>
      </c>
      <c r="AG165" s="81" t="s">
        <v>1864</v>
      </c>
      <c r="AH165" s="81"/>
      <c r="AI165" s="87" t="s">
        <v>1832</v>
      </c>
      <c r="AJ165" s="81" t="b">
        <v>0</v>
      </c>
      <c r="AK165" s="81">
        <v>2</v>
      </c>
      <c r="AL165" s="87" t="s">
        <v>1577</v>
      </c>
      <c r="AM165" s="81" t="s">
        <v>1881</v>
      </c>
      <c r="AN165" s="81" t="b">
        <v>0</v>
      </c>
      <c r="AO165" s="87" t="s">
        <v>1577</v>
      </c>
      <c r="AP165" s="81" t="s">
        <v>176</v>
      </c>
      <c r="AQ165" s="81">
        <v>0</v>
      </c>
      <c r="AR165" s="81">
        <v>0</v>
      </c>
      <c r="AS165" s="81"/>
      <c r="AT165" s="81"/>
      <c r="AU165" s="81"/>
      <c r="AV165" s="81"/>
      <c r="AW165" s="81"/>
      <c r="AX165" s="81"/>
      <c r="AY165" s="81"/>
      <c r="AZ165" s="81"/>
      <c r="BA165">
        <v>1</v>
      </c>
      <c r="BB165" s="80" t="str">
        <f>REPLACE(INDEX(GroupVertices[Group],MATCH(Edges13[[#This Row],[Vertex 1]],GroupVertices[Vertex],0)),1,1,"")</f>
        <v>1</v>
      </c>
      <c r="BC165" s="80" t="str">
        <f>REPLACE(INDEX(GroupVertices[Group],MATCH(Edges13[[#This Row],[Vertex 2]],GroupVertices[Vertex],0)),1,1,"")</f>
        <v>1</v>
      </c>
    </row>
    <row r="166" spans="1:55" ht="15">
      <c r="A166" s="66" t="s">
        <v>303</v>
      </c>
      <c r="B166" s="66" t="s">
        <v>355</v>
      </c>
      <c r="C166" s="67"/>
      <c r="D166" s="68"/>
      <c r="E166" s="69"/>
      <c r="F166" s="70"/>
      <c r="G166" s="67"/>
      <c r="H166" s="71"/>
      <c r="I166" s="72"/>
      <c r="J166" s="72"/>
      <c r="K166" s="34"/>
      <c r="L166" s="79">
        <v>503</v>
      </c>
      <c r="M166" s="79"/>
      <c r="N166" s="74"/>
      <c r="O166" s="81" t="s">
        <v>394</v>
      </c>
      <c r="P166" s="83">
        <v>43648.396469907406</v>
      </c>
      <c r="Q166" s="81" t="s">
        <v>494</v>
      </c>
      <c r="R166" s="85" t="s">
        <v>703</v>
      </c>
      <c r="S166" s="81" t="s">
        <v>759</v>
      </c>
      <c r="T166" s="81" t="s">
        <v>804</v>
      </c>
      <c r="U166" s="85" t="s">
        <v>849</v>
      </c>
      <c r="V166" s="85" t="s">
        <v>849</v>
      </c>
      <c r="W166" s="83">
        <v>43648.396469907406</v>
      </c>
      <c r="X166" s="85" t="s">
        <v>1169</v>
      </c>
      <c r="Y166" s="81"/>
      <c r="Z166" s="81"/>
      <c r="AA166" s="87" t="s">
        <v>1577</v>
      </c>
      <c r="AB166" s="81"/>
      <c r="AC166" s="81" t="b">
        <v>0</v>
      </c>
      <c r="AD166" s="81">
        <v>2</v>
      </c>
      <c r="AE166" s="87" t="s">
        <v>1832</v>
      </c>
      <c r="AF166" s="81" t="b">
        <v>0</v>
      </c>
      <c r="AG166" s="81" t="s">
        <v>1864</v>
      </c>
      <c r="AH166" s="81"/>
      <c r="AI166" s="87" t="s">
        <v>1832</v>
      </c>
      <c r="AJ166" s="81" t="b">
        <v>0</v>
      </c>
      <c r="AK166" s="81">
        <v>1</v>
      </c>
      <c r="AL166" s="87" t="s">
        <v>1832</v>
      </c>
      <c r="AM166" s="81" t="s">
        <v>1879</v>
      </c>
      <c r="AN166" s="81" t="b">
        <v>0</v>
      </c>
      <c r="AO166" s="87" t="s">
        <v>1577</v>
      </c>
      <c r="AP166" s="81" t="s">
        <v>176</v>
      </c>
      <c r="AQ166" s="81">
        <v>0</v>
      </c>
      <c r="AR166" s="81">
        <v>0</v>
      </c>
      <c r="AS166" s="81"/>
      <c r="AT166" s="81"/>
      <c r="AU166" s="81"/>
      <c r="AV166" s="81"/>
      <c r="AW166" s="81"/>
      <c r="AX166" s="81"/>
      <c r="AY166" s="81"/>
      <c r="AZ166" s="81"/>
      <c r="BA166">
        <v>1</v>
      </c>
      <c r="BB166" s="80" t="str">
        <f>REPLACE(INDEX(GroupVertices[Group],MATCH(Edges13[[#This Row],[Vertex 1]],GroupVertices[Vertex],0)),1,1,"")</f>
        <v>1</v>
      </c>
      <c r="BC166" s="80" t="str">
        <f>REPLACE(INDEX(GroupVertices[Group],MATCH(Edges13[[#This Row],[Vertex 2]],GroupVertices[Vertex],0)),1,1,"")</f>
        <v>1</v>
      </c>
    </row>
    <row r="167" spans="1:55" ht="15">
      <c r="A167" s="66" t="s">
        <v>309</v>
      </c>
      <c r="B167" s="66" t="s">
        <v>348</v>
      </c>
      <c r="C167" s="67"/>
      <c r="D167" s="68"/>
      <c r="E167" s="69"/>
      <c r="F167" s="70"/>
      <c r="G167" s="67"/>
      <c r="H167" s="71"/>
      <c r="I167" s="72"/>
      <c r="J167" s="72"/>
      <c r="K167" s="34"/>
      <c r="L167" s="79">
        <v>504</v>
      </c>
      <c r="M167" s="79"/>
      <c r="N167" s="74"/>
      <c r="O167" s="81" t="s">
        <v>394</v>
      </c>
      <c r="P167" s="83">
        <v>43649.330092592594</v>
      </c>
      <c r="Q167" s="81" t="s">
        <v>495</v>
      </c>
      <c r="R167" s="81"/>
      <c r="S167" s="81"/>
      <c r="T167" s="81"/>
      <c r="U167" s="81"/>
      <c r="V167" s="85" t="s">
        <v>977</v>
      </c>
      <c r="W167" s="83">
        <v>43649.330092592594</v>
      </c>
      <c r="X167" s="85" t="s">
        <v>1170</v>
      </c>
      <c r="Y167" s="81"/>
      <c r="Z167" s="81"/>
      <c r="AA167" s="87" t="s">
        <v>1578</v>
      </c>
      <c r="AB167" s="87" t="s">
        <v>1735</v>
      </c>
      <c r="AC167" s="81" t="b">
        <v>0</v>
      </c>
      <c r="AD167" s="81">
        <v>4</v>
      </c>
      <c r="AE167" s="87" t="s">
        <v>1834</v>
      </c>
      <c r="AF167" s="81" t="b">
        <v>0</v>
      </c>
      <c r="AG167" s="81" t="s">
        <v>1864</v>
      </c>
      <c r="AH167" s="81"/>
      <c r="AI167" s="87" t="s">
        <v>1832</v>
      </c>
      <c r="AJ167" s="81" t="b">
        <v>0</v>
      </c>
      <c r="AK167" s="81">
        <v>2</v>
      </c>
      <c r="AL167" s="87" t="s">
        <v>1832</v>
      </c>
      <c r="AM167" s="81" t="s">
        <v>1879</v>
      </c>
      <c r="AN167" s="81" t="b">
        <v>0</v>
      </c>
      <c r="AO167" s="87" t="s">
        <v>1735</v>
      </c>
      <c r="AP167" s="81" t="s">
        <v>176</v>
      </c>
      <c r="AQ167" s="81">
        <v>0</v>
      </c>
      <c r="AR167" s="81">
        <v>0</v>
      </c>
      <c r="AS167" s="81"/>
      <c r="AT167" s="81"/>
      <c r="AU167" s="81"/>
      <c r="AV167" s="81"/>
      <c r="AW167" s="81"/>
      <c r="AX167" s="81"/>
      <c r="AY167" s="81"/>
      <c r="AZ167" s="81"/>
      <c r="BA167">
        <v>2</v>
      </c>
      <c r="BB167" s="80" t="str">
        <f>REPLACE(INDEX(GroupVertices[Group],MATCH(Edges13[[#This Row],[Vertex 1]],GroupVertices[Vertex],0)),1,1,"")</f>
        <v>1</v>
      </c>
      <c r="BC167" s="80" t="str">
        <f>REPLACE(INDEX(GroupVertices[Group],MATCH(Edges13[[#This Row],[Vertex 2]],GroupVertices[Vertex],0)),1,1,"")</f>
        <v>3</v>
      </c>
    </row>
    <row r="168" spans="1:55" ht="15">
      <c r="A168" s="66" t="s">
        <v>309</v>
      </c>
      <c r="B168" s="66" t="s">
        <v>348</v>
      </c>
      <c r="C168" s="67"/>
      <c r="D168" s="68"/>
      <c r="E168" s="69"/>
      <c r="F168" s="70"/>
      <c r="G168" s="67"/>
      <c r="H168" s="71"/>
      <c r="I168" s="72"/>
      <c r="J168" s="72"/>
      <c r="K168" s="34"/>
      <c r="L168" s="79">
        <v>506</v>
      </c>
      <c r="M168" s="79"/>
      <c r="N168" s="74"/>
      <c r="O168" s="81" t="s">
        <v>394</v>
      </c>
      <c r="P168" s="83">
        <v>43649.33012731482</v>
      </c>
      <c r="Q168" s="81" t="s">
        <v>409</v>
      </c>
      <c r="R168" s="81"/>
      <c r="S168" s="81"/>
      <c r="T168" s="81"/>
      <c r="U168" s="81"/>
      <c r="V168" s="85" t="s">
        <v>977</v>
      </c>
      <c r="W168" s="83">
        <v>43649.33012731482</v>
      </c>
      <c r="X168" s="85" t="s">
        <v>1171</v>
      </c>
      <c r="Y168" s="81"/>
      <c r="Z168" s="81"/>
      <c r="AA168" s="87" t="s">
        <v>1579</v>
      </c>
      <c r="AB168" s="81"/>
      <c r="AC168" s="81" t="b">
        <v>0</v>
      </c>
      <c r="AD168" s="81">
        <v>0</v>
      </c>
      <c r="AE168" s="87" t="s">
        <v>1832</v>
      </c>
      <c r="AF168" s="81" t="b">
        <v>0</v>
      </c>
      <c r="AG168" s="81" t="s">
        <v>1864</v>
      </c>
      <c r="AH168" s="81"/>
      <c r="AI168" s="87" t="s">
        <v>1832</v>
      </c>
      <c r="AJ168" s="81" t="b">
        <v>0</v>
      </c>
      <c r="AK168" s="81">
        <v>8</v>
      </c>
      <c r="AL168" s="87" t="s">
        <v>1735</v>
      </c>
      <c r="AM168" s="81" t="s">
        <v>1879</v>
      </c>
      <c r="AN168" s="81" t="b">
        <v>0</v>
      </c>
      <c r="AO168" s="87" t="s">
        <v>1735</v>
      </c>
      <c r="AP168" s="81" t="s">
        <v>176</v>
      </c>
      <c r="AQ168" s="81">
        <v>0</v>
      </c>
      <c r="AR168" s="81">
        <v>0</v>
      </c>
      <c r="AS168" s="81"/>
      <c r="AT168" s="81"/>
      <c r="AU168" s="81"/>
      <c r="AV168" s="81"/>
      <c r="AW168" s="81"/>
      <c r="AX168" s="81"/>
      <c r="AY168" s="81"/>
      <c r="AZ168" s="81"/>
      <c r="BA168">
        <v>2</v>
      </c>
      <c r="BB168" s="80" t="str">
        <f>REPLACE(INDEX(GroupVertices[Group],MATCH(Edges13[[#This Row],[Vertex 1]],GroupVertices[Vertex],0)),1,1,"")</f>
        <v>1</v>
      </c>
      <c r="BC168" s="80" t="str">
        <f>REPLACE(INDEX(GroupVertices[Group],MATCH(Edges13[[#This Row],[Vertex 2]],GroupVertices[Vertex],0)),1,1,"")</f>
        <v>3</v>
      </c>
    </row>
    <row r="169" spans="1:55" ht="15">
      <c r="A169" s="66" t="s">
        <v>308</v>
      </c>
      <c r="B169" s="66" t="s">
        <v>309</v>
      </c>
      <c r="C169" s="67"/>
      <c r="D169" s="68"/>
      <c r="E169" s="69"/>
      <c r="F169" s="70"/>
      <c r="G169" s="67"/>
      <c r="H169" s="71"/>
      <c r="I169" s="72"/>
      <c r="J169" s="72"/>
      <c r="K169" s="34"/>
      <c r="L169" s="79">
        <v>508</v>
      </c>
      <c r="M169" s="79"/>
      <c r="N169" s="74"/>
      <c r="O169" s="81" t="s">
        <v>394</v>
      </c>
      <c r="P169" s="83">
        <v>43649.337118055555</v>
      </c>
      <c r="Q169" s="81" t="s">
        <v>496</v>
      </c>
      <c r="R169" s="81"/>
      <c r="S169" s="81"/>
      <c r="T169" s="81"/>
      <c r="U169" s="81"/>
      <c r="V169" s="85" t="s">
        <v>976</v>
      </c>
      <c r="W169" s="83">
        <v>43649.337118055555</v>
      </c>
      <c r="X169" s="85" t="s">
        <v>1172</v>
      </c>
      <c r="Y169" s="81"/>
      <c r="Z169" s="81"/>
      <c r="AA169" s="87" t="s">
        <v>1580</v>
      </c>
      <c r="AB169" s="81"/>
      <c r="AC169" s="81" t="b">
        <v>0</v>
      </c>
      <c r="AD169" s="81">
        <v>0</v>
      </c>
      <c r="AE169" s="87" t="s">
        <v>1832</v>
      </c>
      <c r="AF169" s="81" t="b">
        <v>0</v>
      </c>
      <c r="AG169" s="81" t="s">
        <v>1864</v>
      </c>
      <c r="AH169" s="81"/>
      <c r="AI169" s="87" t="s">
        <v>1832</v>
      </c>
      <c r="AJ169" s="81" t="b">
        <v>0</v>
      </c>
      <c r="AK169" s="81">
        <v>2</v>
      </c>
      <c r="AL169" s="87" t="s">
        <v>1578</v>
      </c>
      <c r="AM169" s="81" t="s">
        <v>1881</v>
      </c>
      <c r="AN169" s="81" t="b">
        <v>0</v>
      </c>
      <c r="AO169" s="87" t="s">
        <v>1578</v>
      </c>
      <c r="AP169" s="81" t="s">
        <v>176</v>
      </c>
      <c r="AQ169" s="81">
        <v>0</v>
      </c>
      <c r="AR169" s="81">
        <v>0</v>
      </c>
      <c r="AS169" s="81"/>
      <c r="AT169" s="81"/>
      <c r="AU169" s="81"/>
      <c r="AV169" s="81"/>
      <c r="AW169" s="81"/>
      <c r="AX169" s="81"/>
      <c r="AY169" s="81"/>
      <c r="AZ169" s="81"/>
      <c r="BA169">
        <v>1</v>
      </c>
      <c r="BB169" s="80" t="str">
        <f>REPLACE(INDEX(GroupVertices[Group],MATCH(Edges13[[#This Row],[Vertex 1]],GroupVertices[Vertex],0)),1,1,"")</f>
        <v>1</v>
      </c>
      <c r="BC169" s="80" t="str">
        <f>REPLACE(INDEX(GroupVertices[Group],MATCH(Edges13[[#This Row],[Vertex 2]],GroupVertices[Vertex],0)),1,1,"")</f>
        <v>1</v>
      </c>
    </row>
    <row r="170" spans="1:55" ht="15">
      <c r="A170" s="66" t="s">
        <v>303</v>
      </c>
      <c r="B170" s="66" t="s">
        <v>309</v>
      </c>
      <c r="C170" s="67"/>
      <c r="D170" s="68"/>
      <c r="E170" s="69"/>
      <c r="F170" s="70"/>
      <c r="G170" s="67"/>
      <c r="H170" s="71"/>
      <c r="I170" s="72"/>
      <c r="J170" s="72"/>
      <c r="K170" s="34"/>
      <c r="L170" s="79">
        <v>509</v>
      </c>
      <c r="M170" s="79"/>
      <c r="N170" s="74"/>
      <c r="O170" s="81" t="s">
        <v>394</v>
      </c>
      <c r="P170" s="83">
        <v>43649.33284722222</v>
      </c>
      <c r="Q170" s="81" t="s">
        <v>496</v>
      </c>
      <c r="R170" s="81"/>
      <c r="S170" s="81"/>
      <c r="T170" s="81"/>
      <c r="U170" s="81"/>
      <c r="V170" s="85" t="s">
        <v>974</v>
      </c>
      <c r="W170" s="83">
        <v>43649.33284722222</v>
      </c>
      <c r="X170" s="85" t="s">
        <v>1173</v>
      </c>
      <c r="Y170" s="81"/>
      <c r="Z170" s="81"/>
      <c r="AA170" s="87" t="s">
        <v>1581</v>
      </c>
      <c r="AB170" s="81"/>
      <c r="AC170" s="81" t="b">
        <v>0</v>
      </c>
      <c r="AD170" s="81">
        <v>0</v>
      </c>
      <c r="AE170" s="87" t="s">
        <v>1832</v>
      </c>
      <c r="AF170" s="81" t="b">
        <v>0</v>
      </c>
      <c r="AG170" s="81" t="s">
        <v>1864</v>
      </c>
      <c r="AH170" s="81"/>
      <c r="AI170" s="87" t="s">
        <v>1832</v>
      </c>
      <c r="AJ170" s="81" t="b">
        <v>0</v>
      </c>
      <c r="AK170" s="81">
        <v>2</v>
      </c>
      <c r="AL170" s="87" t="s">
        <v>1578</v>
      </c>
      <c r="AM170" s="81" t="s">
        <v>1881</v>
      </c>
      <c r="AN170" s="81" t="b">
        <v>0</v>
      </c>
      <c r="AO170" s="87" t="s">
        <v>1578</v>
      </c>
      <c r="AP170" s="81" t="s">
        <v>176</v>
      </c>
      <c r="AQ170" s="81">
        <v>0</v>
      </c>
      <c r="AR170" s="81">
        <v>0</v>
      </c>
      <c r="AS170" s="81"/>
      <c r="AT170" s="81"/>
      <c r="AU170" s="81"/>
      <c r="AV170" s="81"/>
      <c r="AW170" s="81"/>
      <c r="AX170" s="81"/>
      <c r="AY170" s="81"/>
      <c r="AZ170" s="81"/>
      <c r="BA170">
        <v>1</v>
      </c>
      <c r="BB170" s="80" t="str">
        <f>REPLACE(INDEX(GroupVertices[Group],MATCH(Edges13[[#This Row],[Vertex 1]],GroupVertices[Vertex],0)),1,1,"")</f>
        <v>1</v>
      </c>
      <c r="BC170" s="80" t="str">
        <f>REPLACE(INDEX(GroupVertices[Group],MATCH(Edges13[[#This Row],[Vertex 2]],GroupVertices[Vertex],0)),1,1,"")</f>
        <v>1</v>
      </c>
    </row>
    <row r="171" spans="1:55" ht="15">
      <c r="A171" s="66" t="s">
        <v>303</v>
      </c>
      <c r="B171" s="66" t="s">
        <v>384</v>
      </c>
      <c r="C171" s="67"/>
      <c r="D171" s="68"/>
      <c r="E171" s="69"/>
      <c r="F171" s="70"/>
      <c r="G171" s="67"/>
      <c r="H171" s="71"/>
      <c r="I171" s="72"/>
      <c r="J171" s="72"/>
      <c r="K171" s="34"/>
      <c r="L171" s="79">
        <v>510</v>
      </c>
      <c r="M171" s="79"/>
      <c r="N171" s="74"/>
      <c r="O171" s="81" t="s">
        <v>395</v>
      </c>
      <c r="P171" s="83">
        <v>43649.629270833335</v>
      </c>
      <c r="Q171" s="81" t="s">
        <v>497</v>
      </c>
      <c r="R171" s="81"/>
      <c r="S171" s="81"/>
      <c r="T171" s="81"/>
      <c r="U171" s="81"/>
      <c r="V171" s="85" t="s">
        <v>974</v>
      </c>
      <c r="W171" s="83">
        <v>43649.629270833335</v>
      </c>
      <c r="X171" s="85" t="s">
        <v>1174</v>
      </c>
      <c r="Y171" s="81"/>
      <c r="Z171" s="81"/>
      <c r="AA171" s="87" t="s">
        <v>1582</v>
      </c>
      <c r="AB171" s="87" t="s">
        <v>1829</v>
      </c>
      <c r="AC171" s="81" t="b">
        <v>0</v>
      </c>
      <c r="AD171" s="81">
        <v>1</v>
      </c>
      <c r="AE171" s="87" t="s">
        <v>1855</v>
      </c>
      <c r="AF171" s="81" t="b">
        <v>0</v>
      </c>
      <c r="AG171" s="81" t="s">
        <v>1864</v>
      </c>
      <c r="AH171" s="81"/>
      <c r="AI171" s="87" t="s">
        <v>1832</v>
      </c>
      <c r="AJ171" s="81" t="b">
        <v>0</v>
      </c>
      <c r="AK171" s="81">
        <v>0</v>
      </c>
      <c r="AL171" s="87" t="s">
        <v>1832</v>
      </c>
      <c r="AM171" s="81" t="s">
        <v>1881</v>
      </c>
      <c r="AN171" s="81" t="b">
        <v>0</v>
      </c>
      <c r="AO171" s="87" t="s">
        <v>1829</v>
      </c>
      <c r="AP171" s="81" t="s">
        <v>176</v>
      </c>
      <c r="AQ171" s="81">
        <v>0</v>
      </c>
      <c r="AR171" s="81">
        <v>0</v>
      </c>
      <c r="AS171" s="81"/>
      <c r="AT171" s="81"/>
      <c r="AU171" s="81"/>
      <c r="AV171" s="81"/>
      <c r="AW171" s="81"/>
      <c r="AX171" s="81"/>
      <c r="AY171" s="81"/>
      <c r="AZ171" s="81"/>
      <c r="BA171">
        <v>1</v>
      </c>
      <c r="BB171" s="80" t="str">
        <f>REPLACE(INDEX(GroupVertices[Group],MATCH(Edges13[[#This Row],[Vertex 1]],GroupVertices[Vertex],0)),1,1,"")</f>
        <v>1</v>
      </c>
      <c r="BC171" s="80" t="str">
        <f>REPLACE(INDEX(GroupVertices[Group],MATCH(Edges13[[#This Row],[Vertex 2]],GroupVertices[Vertex],0)),1,1,"")</f>
        <v>1</v>
      </c>
    </row>
    <row r="172" spans="1:55" ht="15">
      <c r="A172" s="66" t="s">
        <v>310</v>
      </c>
      <c r="B172" s="66" t="s">
        <v>348</v>
      </c>
      <c r="C172" s="67"/>
      <c r="D172" s="68"/>
      <c r="E172" s="69"/>
      <c r="F172" s="70"/>
      <c r="G172" s="67"/>
      <c r="H172" s="71"/>
      <c r="I172" s="72"/>
      <c r="J172" s="72"/>
      <c r="K172" s="34"/>
      <c r="L172" s="79">
        <v>511</v>
      </c>
      <c r="M172" s="79"/>
      <c r="N172" s="74"/>
      <c r="O172" s="81" t="s">
        <v>394</v>
      </c>
      <c r="P172" s="83">
        <v>43649.69943287037</v>
      </c>
      <c r="Q172" s="81" t="s">
        <v>409</v>
      </c>
      <c r="R172" s="81"/>
      <c r="S172" s="81"/>
      <c r="T172" s="81"/>
      <c r="U172" s="81"/>
      <c r="V172" s="85" t="s">
        <v>978</v>
      </c>
      <c r="W172" s="83">
        <v>43649.69943287037</v>
      </c>
      <c r="X172" s="85" t="s">
        <v>1175</v>
      </c>
      <c r="Y172" s="81"/>
      <c r="Z172" s="81"/>
      <c r="AA172" s="87" t="s">
        <v>1583</v>
      </c>
      <c r="AB172" s="81"/>
      <c r="AC172" s="81" t="b">
        <v>0</v>
      </c>
      <c r="AD172" s="81">
        <v>0</v>
      </c>
      <c r="AE172" s="87" t="s">
        <v>1832</v>
      </c>
      <c r="AF172" s="81" t="b">
        <v>0</v>
      </c>
      <c r="AG172" s="81" t="s">
        <v>1864</v>
      </c>
      <c r="AH172" s="81"/>
      <c r="AI172" s="87" t="s">
        <v>1832</v>
      </c>
      <c r="AJ172" s="81" t="b">
        <v>0</v>
      </c>
      <c r="AK172" s="81">
        <v>8</v>
      </c>
      <c r="AL172" s="87" t="s">
        <v>1735</v>
      </c>
      <c r="AM172" s="81" t="s">
        <v>1881</v>
      </c>
      <c r="AN172" s="81" t="b">
        <v>0</v>
      </c>
      <c r="AO172" s="87" t="s">
        <v>1735</v>
      </c>
      <c r="AP172" s="81" t="s">
        <v>176</v>
      </c>
      <c r="AQ172" s="81">
        <v>0</v>
      </c>
      <c r="AR172" s="81">
        <v>0</v>
      </c>
      <c r="AS172" s="81"/>
      <c r="AT172" s="81"/>
      <c r="AU172" s="81"/>
      <c r="AV172" s="81"/>
      <c r="AW172" s="81"/>
      <c r="AX172" s="81"/>
      <c r="AY172" s="81"/>
      <c r="AZ172" s="81"/>
      <c r="BA172">
        <v>1</v>
      </c>
      <c r="BB172" s="80" t="str">
        <f>REPLACE(INDEX(GroupVertices[Group],MATCH(Edges13[[#This Row],[Vertex 1]],GroupVertices[Vertex],0)),1,1,"")</f>
        <v>1</v>
      </c>
      <c r="BC172" s="80" t="str">
        <f>REPLACE(INDEX(GroupVertices[Group],MATCH(Edges13[[#This Row],[Vertex 2]],GroupVertices[Vertex],0)),1,1,"")</f>
        <v>3</v>
      </c>
    </row>
    <row r="173" spans="1:55" ht="15">
      <c r="A173" s="66" t="s">
        <v>310</v>
      </c>
      <c r="B173" s="66" t="s">
        <v>303</v>
      </c>
      <c r="C173" s="67"/>
      <c r="D173" s="68"/>
      <c r="E173" s="69"/>
      <c r="F173" s="70"/>
      <c r="G173" s="67"/>
      <c r="H173" s="71"/>
      <c r="I173" s="72"/>
      <c r="J173" s="72"/>
      <c r="K173" s="34"/>
      <c r="L173" s="79">
        <v>513</v>
      </c>
      <c r="M173" s="79"/>
      <c r="N173" s="74"/>
      <c r="O173" s="81" t="s">
        <v>394</v>
      </c>
      <c r="P173" s="83">
        <v>43649.70329861111</v>
      </c>
      <c r="Q173" s="81" t="s">
        <v>411</v>
      </c>
      <c r="R173" s="81"/>
      <c r="S173" s="81"/>
      <c r="T173" s="81"/>
      <c r="U173" s="81"/>
      <c r="V173" s="85" t="s">
        <v>978</v>
      </c>
      <c r="W173" s="83">
        <v>43649.70329861111</v>
      </c>
      <c r="X173" s="85" t="s">
        <v>1176</v>
      </c>
      <c r="Y173" s="81"/>
      <c r="Z173" s="81"/>
      <c r="AA173" s="87" t="s">
        <v>1584</v>
      </c>
      <c r="AB173" s="81"/>
      <c r="AC173" s="81" t="b">
        <v>0</v>
      </c>
      <c r="AD173" s="81">
        <v>0</v>
      </c>
      <c r="AE173" s="87" t="s">
        <v>1832</v>
      </c>
      <c r="AF173" s="81" t="b">
        <v>0</v>
      </c>
      <c r="AG173" s="81" t="s">
        <v>1864</v>
      </c>
      <c r="AH173" s="81"/>
      <c r="AI173" s="87" t="s">
        <v>1832</v>
      </c>
      <c r="AJ173" s="81" t="b">
        <v>0</v>
      </c>
      <c r="AK173" s="81">
        <v>3</v>
      </c>
      <c r="AL173" s="87" t="s">
        <v>1794</v>
      </c>
      <c r="AM173" s="81" t="s">
        <v>1881</v>
      </c>
      <c r="AN173" s="81" t="b">
        <v>0</v>
      </c>
      <c r="AO173" s="87" t="s">
        <v>1794</v>
      </c>
      <c r="AP173" s="81" t="s">
        <v>176</v>
      </c>
      <c r="AQ173" s="81">
        <v>0</v>
      </c>
      <c r="AR173" s="81">
        <v>0</v>
      </c>
      <c r="AS173" s="81"/>
      <c r="AT173" s="81"/>
      <c r="AU173" s="81"/>
      <c r="AV173" s="81"/>
      <c r="AW173" s="81"/>
      <c r="AX173" s="81"/>
      <c r="AY173" s="81"/>
      <c r="AZ173" s="81"/>
      <c r="BA173">
        <v>5</v>
      </c>
      <c r="BB173" s="80" t="str">
        <f>REPLACE(INDEX(GroupVertices[Group],MATCH(Edges13[[#This Row],[Vertex 1]],GroupVertices[Vertex],0)),1,1,"")</f>
        <v>1</v>
      </c>
      <c r="BC173" s="80" t="str">
        <f>REPLACE(INDEX(GroupVertices[Group],MATCH(Edges13[[#This Row],[Vertex 2]],GroupVertices[Vertex],0)),1,1,"")</f>
        <v>1</v>
      </c>
    </row>
    <row r="174" spans="1:55" ht="15">
      <c r="A174" s="66" t="s">
        <v>310</v>
      </c>
      <c r="B174" s="66" t="s">
        <v>303</v>
      </c>
      <c r="C174" s="67"/>
      <c r="D174" s="68"/>
      <c r="E174" s="69"/>
      <c r="F174" s="70"/>
      <c r="G174" s="67"/>
      <c r="H174" s="71"/>
      <c r="I174" s="72"/>
      <c r="J174" s="72"/>
      <c r="K174" s="34"/>
      <c r="L174" s="79">
        <v>514</v>
      </c>
      <c r="M174" s="79"/>
      <c r="N174" s="74"/>
      <c r="O174" s="81" t="s">
        <v>394</v>
      </c>
      <c r="P174" s="83">
        <v>43649.7046875</v>
      </c>
      <c r="Q174" s="81" t="s">
        <v>498</v>
      </c>
      <c r="R174" s="85" t="s">
        <v>704</v>
      </c>
      <c r="S174" s="81" t="s">
        <v>747</v>
      </c>
      <c r="T174" s="81"/>
      <c r="U174" s="81"/>
      <c r="V174" s="85" t="s">
        <v>978</v>
      </c>
      <c r="W174" s="83">
        <v>43649.7046875</v>
      </c>
      <c r="X174" s="85" t="s">
        <v>1177</v>
      </c>
      <c r="Y174" s="81"/>
      <c r="Z174" s="81"/>
      <c r="AA174" s="87" t="s">
        <v>1585</v>
      </c>
      <c r="AB174" s="81"/>
      <c r="AC174" s="81" t="b">
        <v>0</v>
      </c>
      <c r="AD174" s="81">
        <v>2</v>
      </c>
      <c r="AE174" s="87" t="s">
        <v>1832</v>
      </c>
      <c r="AF174" s="81" t="b">
        <v>1</v>
      </c>
      <c r="AG174" s="81" t="s">
        <v>1864</v>
      </c>
      <c r="AH174" s="81"/>
      <c r="AI174" s="87" t="s">
        <v>1678</v>
      </c>
      <c r="AJ174" s="81" t="b">
        <v>0</v>
      </c>
      <c r="AK174" s="81">
        <v>2</v>
      </c>
      <c r="AL174" s="87" t="s">
        <v>1832</v>
      </c>
      <c r="AM174" s="81" t="s">
        <v>1881</v>
      </c>
      <c r="AN174" s="81" t="b">
        <v>0</v>
      </c>
      <c r="AO174" s="87" t="s">
        <v>1585</v>
      </c>
      <c r="AP174" s="81" t="s">
        <v>176</v>
      </c>
      <c r="AQ174" s="81">
        <v>0</v>
      </c>
      <c r="AR174" s="81">
        <v>0</v>
      </c>
      <c r="AS174" s="81"/>
      <c r="AT174" s="81"/>
      <c r="AU174" s="81"/>
      <c r="AV174" s="81"/>
      <c r="AW174" s="81"/>
      <c r="AX174" s="81"/>
      <c r="AY174" s="81"/>
      <c r="AZ174" s="81"/>
      <c r="BA174">
        <v>5</v>
      </c>
      <c r="BB174" s="80" t="str">
        <f>REPLACE(INDEX(GroupVertices[Group],MATCH(Edges13[[#This Row],[Vertex 1]],GroupVertices[Vertex],0)),1,1,"")</f>
        <v>1</v>
      </c>
      <c r="BC174" s="80" t="str">
        <f>REPLACE(INDEX(GroupVertices[Group],MATCH(Edges13[[#This Row],[Vertex 2]],GroupVertices[Vertex],0)),1,1,"")</f>
        <v>1</v>
      </c>
    </row>
    <row r="175" spans="1:55" ht="15">
      <c r="A175" s="66" t="s">
        <v>310</v>
      </c>
      <c r="B175" s="66" t="s">
        <v>303</v>
      </c>
      <c r="C175" s="67"/>
      <c r="D175" s="68"/>
      <c r="E175" s="69"/>
      <c r="F175" s="70"/>
      <c r="G175" s="67"/>
      <c r="H175" s="71"/>
      <c r="I175" s="72"/>
      <c r="J175" s="72"/>
      <c r="K175" s="34"/>
      <c r="L175" s="79">
        <v>515</v>
      </c>
      <c r="M175" s="79"/>
      <c r="N175" s="74"/>
      <c r="O175" s="81" t="s">
        <v>394</v>
      </c>
      <c r="P175" s="83">
        <v>43649.77174768518</v>
      </c>
      <c r="Q175" s="81" t="s">
        <v>410</v>
      </c>
      <c r="R175" s="81"/>
      <c r="S175" s="81"/>
      <c r="T175" s="81"/>
      <c r="U175" s="81"/>
      <c r="V175" s="85" t="s">
        <v>978</v>
      </c>
      <c r="W175" s="83">
        <v>43649.77174768518</v>
      </c>
      <c r="X175" s="85" t="s">
        <v>1178</v>
      </c>
      <c r="Y175" s="81"/>
      <c r="Z175" s="81"/>
      <c r="AA175" s="87" t="s">
        <v>1586</v>
      </c>
      <c r="AB175" s="81"/>
      <c r="AC175" s="81" t="b">
        <v>0</v>
      </c>
      <c r="AD175" s="81">
        <v>0</v>
      </c>
      <c r="AE175" s="87" t="s">
        <v>1832</v>
      </c>
      <c r="AF175" s="81" t="b">
        <v>0</v>
      </c>
      <c r="AG175" s="81" t="s">
        <v>1864</v>
      </c>
      <c r="AH175" s="81"/>
      <c r="AI175" s="87" t="s">
        <v>1832</v>
      </c>
      <c r="AJ175" s="81" t="b">
        <v>0</v>
      </c>
      <c r="AK175" s="81">
        <v>4</v>
      </c>
      <c r="AL175" s="87" t="s">
        <v>1795</v>
      </c>
      <c r="AM175" s="81" t="s">
        <v>1881</v>
      </c>
      <c r="AN175" s="81" t="b">
        <v>0</v>
      </c>
      <c r="AO175" s="87" t="s">
        <v>1795</v>
      </c>
      <c r="AP175" s="81" t="s">
        <v>176</v>
      </c>
      <c r="AQ175" s="81">
        <v>0</v>
      </c>
      <c r="AR175" s="81">
        <v>0</v>
      </c>
      <c r="AS175" s="81"/>
      <c r="AT175" s="81"/>
      <c r="AU175" s="81"/>
      <c r="AV175" s="81"/>
      <c r="AW175" s="81"/>
      <c r="AX175" s="81"/>
      <c r="AY175" s="81"/>
      <c r="AZ175" s="81"/>
      <c r="BA175">
        <v>5</v>
      </c>
      <c r="BB175" s="80" t="str">
        <f>REPLACE(INDEX(GroupVertices[Group],MATCH(Edges13[[#This Row],[Vertex 1]],GroupVertices[Vertex],0)),1,1,"")</f>
        <v>1</v>
      </c>
      <c r="BC175" s="80" t="str">
        <f>REPLACE(INDEX(GroupVertices[Group],MATCH(Edges13[[#This Row],[Vertex 2]],GroupVertices[Vertex],0)),1,1,"")</f>
        <v>1</v>
      </c>
    </row>
    <row r="176" spans="1:55" ht="15">
      <c r="A176" s="66" t="s">
        <v>310</v>
      </c>
      <c r="B176" s="66" t="s">
        <v>358</v>
      </c>
      <c r="C176" s="67"/>
      <c r="D176" s="68"/>
      <c r="E176" s="69"/>
      <c r="F176" s="70"/>
      <c r="G176" s="67"/>
      <c r="H176" s="71"/>
      <c r="I176" s="72"/>
      <c r="J176" s="72"/>
      <c r="K176" s="34"/>
      <c r="L176" s="79">
        <v>516</v>
      </c>
      <c r="M176" s="79"/>
      <c r="N176" s="74"/>
      <c r="O176" s="81" t="s">
        <v>394</v>
      </c>
      <c r="P176" s="83">
        <v>43650.91174768518</v>
      </c>
      <c r="Q176" s="81" t="s">
        <v>421</v>
      </c>
      <c r="R176" s="81"/>
      <c r="S176" s="81"/>
      <c r="T176" s="81"/>
      <c r="U176" s="81"/>
      <c r="V176" s="85" t="s">
        <v>978</v>
      </c>
      <c r="W176" s="83">
        <v>43650.91174768518</v>
      </c>
      <c r="X176" s="85" t="s">
        <v>1179</v>
      </c>
      <c r="Y176" s="81"/>
      <c r="Z176" s="81"/>
      <c r="AA176" s="87" t="s">
        <v>1587</v>
      </c>
      <c r="AB176" s="81"/>
      <c r="AC176" s="81" t="b">
        <v>0</v>
      </c>
      <c r="AD176" s="81">
        <v>0</v>
      </c>
      <c r="AE176" s="87" t="s">
        <v>1832</v>
      </c>
      <c r="AF176" s="81" t="b">
        <v>0</v>
      </c>
      <c r="AG176" s="81" t="s">
        <v>1864</v>
      </c>
      <c r="AH176" s="81"/>
      <c r="AI176" s="87" t="s">
        <v>1832</v>
      </c>
      <c r="AJ176" s="81" t="b">
        <v>0</v>
      </c>
      <c r="AK176" s="81">
        <v>5</v>
      </c>
      <c r="AL176" s="87" t="s">
        <v>1744</v>
      </c>
      <c r="AM176" s="81" t="s">
        <v>1881</v>
      </c>
      <c r="AN176" s="81" t="b">
        <v>0</v>
      </c>
      <c r="AO176" s="87" t="s">
        <v>1744</v>
      </c>
      <c r="AP176" s="81" t="s">
        <v>176</v>
      </c>
      <c r="AQ176" s="81">
        <v>0</v>
      </c>
      <c r="AR176" s="81">
        <v>0</v>
      </c>
      <c r="AS176" s="81"/>
      <c r="AT176" s="81"/>
      <c r="AU176" s="81"/>
      <c r="AV176" s="81"/>
      <c r="AW176" s="81"/>
      <c r="AX176" s="81"/>
      <c r="AY176" s="81"/>
      <c r="AZ176" s="81"/>
      <c r="BA176">
        <v>1</v>
      </c>
      <c r="BB176" s="80" t="str">
        <f>REPLACE(INDEX(GroupVertices[Group],MATCH(Edges13[[#This Row],[Vertex 1]],GroupVertices[Vertex],0)),1,1,"")</f>
        <v>1</v>
      </c>
      <c r="BC176" s="80" t="str">
        <f>REPLACE(INDEX(GroupVertices[Group],MATCH(Edges13[[#This Row],[Vertex 2]],GroupVertices[Vertex],0)),1,1,"")</f>
        <v>1</v>
      </c>
    </row>
    <row r="177" spans="1:55" ht="15">
      <c r="A177" s="66" t="s">
        <v>308</v>
      </c>
      <c r="B177" s="66" t="s">
        <v>310</v>
      </c>
      <c r="C177" s="67"/>
      <c r="D177" s="68"/>
      <c r="E177" s="69"/>
      <c r="F177" s="70"/>
      <c r="G177" s="67"/>
      <c r="H177" s="71"/>
      <c r="I177" s="72"/>
      <c r="J177" s="72"/>
      <c r="K177" s="34"/>
      <c r="L177" s="79">
        <v>518</v>
      </c>
      <c r="M177" s="79"/>
      <c r="N177" s="74"/>
      <c r="O177" s="81" t="s">
        <v>394</v>
      </c>
      <c r="P177" s="83">
        <v>43649.761875</v>
      </c>
      <c r="Q177" s="81" t="s">
        <v>499</v>
      </c>
      <c r="R177" s="85" t="s">
        <v>704</v>
      </c>
      <c r="S177" s="81" t="s">
        <v>747</v>
      </c>
      <c r="T177" s="81"/>
      <c r="U177" s="81"/>
      <c r="V177" s="85" t="s">
        <v>976</v>
      </c>
      <c r="W177" s="83">
        <v>43649.761875</v>
      </c>
      <c r="X177" s="85" t="s">
        <v>1180</v>
      </c>
      <c r="Y177" s="81"/>
      <c r="Z177" s="81"/>
      <c r="AA177" s="87" t="s">
        <v>1588</v>
      </c>
      <c r="AB177" s="81"/>
      <c r="AC177" s="81" t="b">
        <v>0</v>
      </c>
      <c r="AD177" s="81">
        <v>0</v>
      </c>
      <c r="AE177" s="87" t="s">
        <v>1832</v>
      </c>
      <c r="AF177" s="81" t="b">
        <v>1</v>
      </c>
      <c r="AG177" s="81" t="s">
        <v>1864</v>
      </c>
      <c r="AH177" s="81"/>
      <c r="AI177" s="87" t="s">
        <v>1678</v>
      </c>
      <c r="AJ177" s="81" t="b">
        <v>0</v>
      </c>
      <c r="AK177" s="81">
        <v>2</v>
      </c>
      <c r="AL177" s="87" t="s">
        <v>1585</v>
      </c>
      <c r="AM177" s="81" t="s">
        <v>1881</v>
      </c>
      <c r="AN177" s="81" t="b">
        <v>0</v>
      </c>
      <c r="AO177" s="87" t="s">
        <v>1585</v>
      </c>
      <c r="AP177" s="81" t="s">
        <v>176</v>
      </c>
      <c r="AQ177" s="81">
        <v>0</v>
      </c>
      <c r="AR177" s="81">
        <v>0</v>
      </c>
      <c r="AS177" s="81"/>
      <c r="AT177" s="81"/>
      <c r="AU177" s="81"/>
      <c r="AV177" s="81"/>
      <c r="AW177" s="81"/>
      <c r="AX177" s="81"/>
      <c r="AY177" s="81"/>
      <c r="AZ177" s="81"/>
      <c r="BA177">
        <v>1</v>
      </c>
      <c r="BB177" s="80" t="str">
        <f>REPLACE(INDEX(GroupVertices[Group],MATCH(Edges13[[#This Row],[Vertex 1]],GroupVertices[Vertex],0)),1,1,"")</f>
        <v>1</v>
      </c>
      <c r="BC177" s="80" t="str">
        <f>REPLACE(INDEX(GroupVertices[Group],MATCH(Edges13[[#This Row],[Vertex 2]],GroupVertices[Vertex],0)),1,1,"")</f>
        <v>1</v>
      </c>
    </row>
    <row r="178" spans="1:55" ht="15">
      <c r="A178" s="66" t="s">
        <v>303</v>
      </c>
      <c r="B178" s="66" t="s">
        <v>310</v>
      </c>
      <c r="C178" s="67"/>
      <c r="D178" s="68"/>
      <c r="E178" s="69"/>
      <c r="F178" s="70"/>
      <c r="G178" s="67"/>
      <c r="H178" s="71"/>
      <c r="I178" s="72"/>
      <c r="J178" s="72"/>
      <c r="K178" s="34"/>
      <c r="L178" s="79">
        <v>519</v>
      </c>
      <c r="M178" s="79"/>
      <c r="N178" s="74"/>
      <c r="O178" s="81" t="s">
        <v>394</v>
      </c>
      <c r="P178" s="83">
        <v>43649.713368055556</v>
      </c>
      <c r="Q178" s="81" t="s">
        <v>499</v>
      </c>
      <c r="R178" s="85" t="s">
        <v>704</v>
      </c>
      <c r="S178" s="81" t="s">
        <v>747</v>
      </c>
      <c r="T178" s="81"/>
      <c r="U178" s="81"/>
      <c r="V178" s="85" t="s">
        <v>974</v>
      </c>
      <c r="W178" s="83">
        <v>43649.713368055556</v>
      </c>
      <c r="X178" s="85" t="s">
        <v>1181</v>
      </c>
      <c r="Y178" s="81"/>
      <c r="Z178" s="81"/>
      <c r="AA178" s="87" t="s">
        <v>1589</v>
      </c>
      <c r="AB178" s="81"/>
      <c r="AC178" s="81" t="b">
        <v>0</v>
      </c>
      <c r="AD178" s="81">
        <v>0</v>
      </c>
      <c r="AE178" s="87" t="s">
        <v>1832</v>
      </c>
      <c r="AF178" s="81" t="b">
        <v>1</v>
      </c>
      <c r="AG178" s="81" t="s">
        <v>1864</v>
      </c>
      <c r="AH178" s="81"/>
      <c r="AI178" s="87" t="s">
        <v>1678</v>
      </c>
      <c r="AJ178" s="81" t="b">
        <v>0</v>
      </c>
      <c r="AK178" s="81">
        <v>2</v>
      </c>
      <c r="AL178" s="87" t="s">
        <v>1585</v>
      </c>
      <c r="AM178" s="81" t="s">
        <v>1881</v>
      </c>
      <c r="AN178" s="81" t="b">
        <v>0</v>
      </c>
      <c r="AO178" s="87" t="s">
        <v>1585</v>
      </c>
      <c r="AP178" s="81" t="s">
        <v>176</v>
      </c>
      <c r="AQ178" s="81">
        <v>0</v>
      </c>
      <c r="AR178" s="81">
        <v>0</v>
      </c>
      <c r="AS178" s="81"/>
      <c r="AT178" s="81"/>
      <c r="AU178" s="81"/>
      <c r="AV178" s="81"/>
      <c r="AW178" s="81"/>
      <c r="AX178" s="81"/>
      <c r="AY178" s="81"/>
      <c r="AZ178" s="81"/>
      <c r="BA178">
        <v>1</v>
      </c>
      <c r="BB178" s="80" t="str">
        <f>REPLACE(INDEX(GroupVertices[Group],MATCH(Edges13[[#This Row],[Vertex 1]],GroupVertices[Vertex],0)),1,1,"")</f>
        <v>1</v>
      </c>
      <c r="BC178" s="80" t="str">
        <f>REPLACE(INDEX(GroupVertices[Group],MATCH(Edges13[[#This Row],[Vertex 2]],GroupVertices[Vertex],0)),1,1,"")</f>
        <v>1</v>
      </c>
    </row>
    <row r="179" spans="1:55" ht="15">
      <c r="A179" s="66" t="s">
        <v>311</v>
      </c>
      <c r="B179" s="66" t="s">
        <v>311</v>
      </c>
      <c r="C179" s="67"/>
      <c r="D179" s="68"/>
      <c r="E179" s="69"/>
      <c r="F179" s="70"/>
      <c r="G179" s="67"/>
      <c r="H179" s="71"/>
      <c r="I179" s="72"/>
      <c r="J179" s="72"/>
      <c r="K179" s="34"/>
      <c r="L179" s="79">
        <v>520</v>
      </c>
      <c r="M179" s="79"/>
      <c r="N179" s="74"/>
      <c r="O179" s="81" t="s">
        <v>176</v>
      </c>
      <c r="P179" s="83">
        <v>43647.66799768519</v>
      </c>
      <c r="Q179" s="81" t="s">
        <v>500</v>
      </c>
      <c r="R179" s="85" t="s">
        <v>679</v>
      </c>
      <c r="S179" s="81" t="s">
        <v>746</v>
      </c>
      <c r="T179" s="81" t="s">
        <v>805</v>
      </c>
      <c r="U179" s="81"/>
      <c r="V179" s="85" t="s">
        <v>979</v>
      </c>
      <c r="W179" s="83">
        <v>43647.66799768519</v>
      </c>
      <c r="X179" s="85" t="s">
        <v>1182</v>
      </c>
      <c r="Y179" s="81"/>
      <c r="Z179" s="81"/>
      <c r="AA179" s="87" t="s">
        <v>1590</v>
      </c>
      <c r="AB179" s="81"/>
      <c r="AC179" s="81" t="b">
        <v>0</v>
      </c>
      <c r="AD179" s="81">
        <v>4</v>
      </c>
      <c r="AE179" s="87" t="s">
        <v>1832</v>
      </c>
      <c r="AF179" s="81" t="b">
        <v>0</v>
      </c>
      <c r="AG179" s="81" t="s">
        <v>1864</v>
      </c>
      <c r="AH179" s="81"/>
      <c r="AI179" s="87" t="s">
        <v>1832</v>
      </c>
      <c r="AJ179" s="81" t="b">
        <v>0</v>
      </c>
      <c r="AK179" s="81">
        <v>3</v>
      </c>
      <c r="AL179" s="87" t="s">
        <v>1832</v>
      </c>
      <c r="AM179" s="81" t="s">
        <v>1879</v>
      </c>
      <c r="AN179" s="81" t="b">
        <v>0</v>
      </c>
      <c r="AO179" s="87" t="s">
        <v>1590</v>
      </c>
      <c r="AP179" s="81" t="s">
        <v>1901</v>
      </c>
      <c r="AQ179" s="81">
        <v>0</v>
      </c>
      <c r="AR179" s="81">
        <v>0</v>
      </c>
      <c r="AS179" s="81" t="s">
        <v>1905</v>
      </c>
      <c r="AT179" s="81" t="s">
        <v>1909</v>
      </c>
      <c r="AU179" s="81" t="s">
        <v>1913</v>
      </c>
      <c r="AV179" s="81" t="s">
        <v>1918</v>
      </c>
      <c r="AW179" s="81" t="s">
        <v>1923</v>
      </c>
      <c r="AX179" s="81" t="s">
        <v>1928</v>
      </c>
      <c r="AY179" s="81" t="s">
        <v>1930</v>
      </c>
      <c r="AZ179" s="85" t="s">
        <v>1934</v>
      </c>
      <c r="BA179">
        <v>1</v>
      </c>
      <c r="BB179" s="80" t="str">
        <f>REPLACE(INDEX(GroupVertices[Group],MATCH(Edges13[[#This Row],[Vertex 1]],GroupVertices[Vertex],0)),1,1,"")</f>
        <v>1</v>
      </c>
      <c r="BC179" s="80" t="str">
        <f>REPLACE(INDEX(GroupVertices[Group],MATCH(Edges13[[#This Row],[Vertex 2]],GroupVertices[Vertex],0)),1,1,"")</f>
        <v>1</v>
      </c>
    </row>
    <row r="180" spans="1:55" ht="15">
      <c r="A180" s="66" t="s">
        <v>303</v>
      </c>
      <c r="B180" s="66" t="s">
        <v>311</v>
      </c>
      <c r="C180" s="67"/>
      <c r="D180" s="68"/>
      <c r="E180" s="69"/>
      <c r="F180" s="70"/>
      <c r="G180" s="67"/>
      <c r="H180" s="71"/>
      <c r="I180" s="72"/>
      <c r="J180" s="72"/>
      <c r="K180" s="34"/>
      <c r="L180" s="79">
        <v>521</v>
      </c>
      <c r="M180" s="79"/>
      <c r="N180" s="74"/>
      <c r="O180" s="81" t="s">
        <v>394</v>
      </c>
      <c r="P180" s="83">
        <v>43649.88497685185</v>
      </c>
      <c r="Q180" s="81" t="s">
        <v>501</v>
      </c>
      <c r="R180" s="85" t="s">
        <v>679</v>
      </c>
      <c r="S180" s="81" t="s">
        <v>746</v>
      </c>
      <c r="T180" s="81" t="s">
        <v>805</v>
      </c>
      <c r="U180" s="81"/>
      <c r="V180" s="85" t="s">
        <v>974</v>
      </c>
      <c r="W180" s="83">
        <v>43649.88497685185</v>
      </c>
      <c r="X180" s="85" t="s">
        <v>1183</v>
      </c>
      <c r="Y180" s="81"/>
      <c r="Z180" s="81"/>
      <c r="AA180" s="87" t="s">
        <v>1591</v>
      </c>
      <c r="AB180" s="81"/>
      <c r="AC180" s="81" t="b">
        <v>0</v>
      </c>
      <c r="AD180" s="81">
        <v>0</v>
      </c>
      <c r="AE180" s="87" t="s">
        <v>1832</v>
      </c>
      <c r="AF180" s="81" t="b">
        <v>0</v>
      </c>
      <c r="AG180" s="81" t="s">
        <v>1864</v>
      </c>
      <c r="AH180" s="81"/>
      <c r="AI180" s="87" t="s">
        <v>1832</v>
      </c>
      <c r="AJ180" s="81" t="b">
        <v>0</v>
      </c>
      <c r="AK180" s="81">
        <v>3</v>
      </c>
      <c r="AL180" s="87" t="s">
        <v>1590</v>
      </c>
      <c r="AM180" s="81" t="s">
        <v>1881</v>
      </c>
      <c r="AN180" s="81" t="b">
        <v>0</v>
      </c>
      <c r="AO180" s="87" t="s">
        <v>1590</v>
      </c>
      <c r="AP180" s="81" t="s">
        <v>176</v>
      </c>
      <c r="AQ180" s="81">
        <v>0</v>
      </c>
      <c r="AR180" s="81">
        <v>0</v>
      </c>
      <c r="AS180" s="81"/>
      <c r="AT180" s="81"/>
      <c r="AU180" s="81"/>
      <c r="AV180" s="81"/>
      <c r="AW180" s="81"/>
      <c r="AX180" s="81"/>
      <c r="AY180" s="81"/>
      <c r="AZ180" s="81"/>
      <c r="BA180">
        <v>1</v>
      </c>
      <c r="BB180" s="80" t="str">
        <f>REPLACE(INDEX(GroupVertices[Group],MATCH(Edges13[[#This Row],[Vertex 1]],GroupVertices[Vertex],0)),1,1,"")</f>
        <v>1</v>
      </c>
      <c r="BC180" s="80" t="str">
        <f>REPLACE(INDEX(GroupVertices[Group],MATCH(Edges13[[#This Row],[Vertex 2]],GroupVertices[Vertex],0)),1,1,"")</f>
        <v>1</v>
      </c>
    </row>
    <row r="181" spans="1:55" ht="15">
      <c r="A181" s="66" t="s">
        <v>312</v>
      </c>
      <c r="B181" s="66" t="s">
        <v>312</v>
      </c>
      <c r="C181" s="67"/>
      <c r="D181" s="68"/>
      <c r="E181" s="69"/>
      <c r="F181" s="70"/>
      <c r="G181" s="67"/>
      <c r="H181" s="71"/>
      <c r="I181" s="72"/>
      <c r="J181" s="72"/>
      <c r="K181" s="34"/>
      <c r="L181" s="79">
        <v>522</v>
      </c>
      <c r="M181" s="79"/>
      <c r="N181" s="74"/>
      <c r="O181" s="81" t="s">
        <v>176</v>
      </c>
      <c r="P181" s="83">
        <v>43642.179143518515</v>
      </c>
      <c r="Q181" s="81" t="s">
        <v>502</v>
      </c>
      <c r="R181" s="85" t="s">
        <v>679</v>
      </c>
      <c r="S181" s="81" t="s">
        <v>746</v>
      </c>
      <c r="T181" s="81"/>
      <c r="U181" s="81"/>
      <c r="V181" s="85" t="s">
        <v>980</v>
      </c>
      <c r="W181" s="83">
        <v>43642.179143518515</v>
      </c>
      <c r="X181" s="85" t="s">
        <v>1184</v>
      </c>
      <c r="Y181" s="81"/>
      <c r="Z181" s="81"/>
      <c r="AA181" s="87" t="s">
        <v>1592</v>
      </c>
      <c r="AB181" s="81"/>
      <c r="AC181" s="81" t="b">
        <v>0</v>
      </c>
      <c r="AD181" s="81">
        <v>4</v>
      </c>
      <c r="AE181" s="87" t="s">
        <v>1832</v>
      </c>
      <c r="AF181" s="81" t="b">
        <v>0</v>
      </c>
      <c r="AG181" s="81" t="s">
        <v>1864</v>
      </c>
      <c r="AH181" s="81"/>
      <c r="AI181" s="87" t="s">
        <v>1832</v>
      </c>
      <c r="AJ181" s="81" t="b">
        <v>0</v>
      </c>
      <c r="AK181" s="81">
        <v>2</v>
      </c>
      <c r="AL181" s="87" t="s">
        <v>1832</v>
      </c>
      <c r="AM181" s="81" t="s">
        <v>1879</v>
      </c>
      <c r="AN181" s="81" t="b">
        <v>0</v>
      </c>
      <c r="AO181" s="87" t="s">
        <v>1592</v>
      </c>
      <c r="AP181" s="81" t="s">
        <v>1901</v>
      </c>
      <c r="AQ181" s="81">
        <v>0</v>
      </c>
      <c r="AR181" s="81">
        <v>0</v>
      </c>
      <c r="AS181" s="81"/>
      <c r="AT181" s="81"/>
      <c r="AU181" s="81"/>
      <c r="AV181" s="81"/>
      <c r="AW181" s="81"/>
      <c r="AX181" s="81"/>
      <c r="AY181" s="81"/>
      <c r="AZ181" s="81"/>
      <c r="BA181">
        <v>1</v>
      </c>
      <c r="BB181" s="80" t="str">
        <f>REPLACE(INDEX(GroupVertices[Group],MATCH(Edges13[[#This Row],[Vertex 1]],GroupVertices[Vertex],0)),1,1,"")</f>
        <v>1</v>
      </c>
      <c r="BC181" s="80" t="str">
        <f>REPLACE(INDEX(GroupVertices[Group],MATCH(Edges13[[#This Row],[Vertex 2]],GroupVertices[Vertex],0)),1,1,"")</f>
        <v>1</v>
      </c>
    </row>
    <row r="182" spans="1:55" ht="15">
      <c r="A182" s="66" t="s">
        <v>303</v>
      </c>
      <c r="B182" s="66" t="s">
        <v>312</v>
      </c>
      <c r="C182" s="67"/>
      <c r="D182" s="68"/>
      <c r="E182" s="69"/>
      <c r="F182" s="70"/>
      <c r="G182" s="67"/>
      <c r="H182" s="71"/>
      <c r="I182" s="72"/>
      <c r="J182" s="72"/>
      <c r="K182" s="34"/>
      <c r="L182" s="79">
        <v>523</v>
      </c>
      <c r="M182" s="79"/>
      <c r="N182" s="74"/>
      <c r="O182" s="81" t="s">
        <v>394</v>
      </c>
      <c r="P182" s="83">
        <v>43649.885104166664</v>
      </c>
      <c r="Q182" s="81" t="s">
        <v>503</v>
      </c>
      <c r="R182" s="81"/>
      <c r="S182" s="81"/>
      <c r="T182" s="81"/>
      <c r="U182" s="81"/>
      <c r="V182" s="85" t="s">
        <v>974</v>
      </c>
      <c r="W182" s="83">
        <v>43649.885104166664</v>
      </c>
      <c r="X182" s="85" t="s">
        <v>1185</v>
      </c>
      <c r="Y182" s="81"/>
      <c r="Z182" s="81"/>
      <c r="AA182" s="87" t="s">
        <v>1593</v>
      </c>
      <c r="AB182" s="81"/>
      <c r="AC182" s="81" t="b">
        <v>0</v>
      </c>
      <c r="AD182" s="81">
        <v>0</v>
      </c>
      <c r="AE182" s="87" t="s">
        <v>1832</v>
      </c>
      <c r="AF182" s="81" t="b">
        <v>0</v>
      </c>
      <c r="AG182" s="81" t="s">
        <v>1864</v>
      </c>
      <c r="AH182" s="81"/>
      <c r="AI182" s="87" t="s">
        <v>1832</v>
      </c>
      <c r="AJ182" s="81" t="b">
        <v>0</v>
      </c>
      <c r="AK182" s="81">
        <v>2</v>
      </c>
      <c r="AL182" s="87" t="s">
        <v>1592</v>
      </c>
      <c r="AM182" s="81" t="s">
        <v>1881</v>
      </c>
      <c r="AN182" s="81" t="b">
        <v>0</v>
      </c>
      <c r="AO182" s="87" t="s">
        <v>1592</v>
      </c>
      <c r="AP182" s="81" t="s">
        <v>176</v>
      </c>
      <c r="AQ182" s="81">
        <v>0</v>
      </c>
      <c r="AR182" s="81">
        <v>0</v>
      </c>
      <c r="AS182" s="81"/>
      <c r="AT182" s="81"/>
      <c r="AU182" s="81"/>
      <c r="AV182" s="81"/>
      <c r="AW182" s="81"/>
      <c r="AX182" s="81"/>
      <c r="AY182" s="81"/>
      <c r="AZ182" s="81"/>
      <c r="BA182">
        <v>1</v>
      </c>
      <c r="BB182" s="80" t="str">
        <f>REPLACE(INDEX(GroupVertices[Group],MATCH(Edges13[[#This Row],[Vertex 1]],GroupVertices[Vertex],0)),1,1,"")</f>
        <v>1</v>
      </c>
      <c r="BC182" s="80" t="str">
        <f>REPLACE(INDEX(GroupVertices[Group],MATCH(Edges13[[#This Row],[Vertex 2]],GroupVertices[Vertex],0)),1,1,"")</f>
        <v>1</v>
      </c>
    </row>
    <row r="183" spans="1:55" ht="15">
      <c r="A183" s="66" t="s">
        <v>313</v>
      </c>
      <c r="B183" s="66" t="s">
        <v>313</v>
      </c>
      <c r="C183" s="67"/>
      <c r="D183" s="68"/>
      <c r="E183" s="69"/>
      <c r="F183" s="70"/>
      <c r="G183" s="67"/>
      <c r="H183" s="71"/>
      <c r="I183" s="72"/>
      <c r="J183" s="72"/>
      <c r="K183" s="34"/>
      <c r="L183" s="79">
        <v>524</v>
      </c>
      <c r="M183" s="79"/>
      <c r="N183" s="74"/>
      <c r="O183" s="81" t="s">
        <v>176</v>
      </c>
      <c r="P183" s="83">
        <v>43640.66862268518</v>
      </c>
      <c r="Q183" s="81" t="s">
        <v>504</v>
      </c>
      <c r="R183" s="85" t="s">
        <v>679</v>
      </c>
      <c r="S183" s="81" t="s">
        <v>746</v>
      </c>
      <c r="T183" s="81"/>
      <c r="U183" s="81"/>
      <c r="V183" s="85" t="s">
        <v>981</v>
      </c>
      <c r="W183" s="83">
        <v>43640.66862268518</v>
      </c>
      <c r="X183" s="85" t="s">
        <v>1186</v>
      </c>
      <c r="Y183" s="81"/>
      <c r="Z183" s="81"/>
      <c r="AA183" s="87" t="s">
        <v>1594</v>
      </c>
      <c r="AB183" s="81"/>
      <c r="AC183" s="81" t="b">
        <v>0</v>
      </c>
      <c r="AD183" s="81">
        <v>6</v>
      </c>
      <c r="AE183" s="87" t="s">
        <v>1832</v>
      </c>
      <c r="AF183" s="81" t="b">
        <v>0</v>
      </c>
      <c r="AG183" s="81" t="s">
        <v>1864</v>
      </c>
      <c r="AH183" s="81"/>
      <c r="AI183" s="87" t="s">
        <v>1832</v>
      </c>
      <c r="AJ183" s="81" t="b">
        <v>0</v>
      </c>
      <c r="AK183" s="81">
        <v>4</v>
      </c>
      <c r="AL183" s="87" t="s">
        <v>1832</v>
      </c>
      <c r="AM183" s="81" t="s">
        <v>1880</v>
      </c>
      <c r="AN183" s="81" t="b">
        <v>0</v>
      </c>
      <c r="AO183" s="87" t="s">
        <v>1594</v>
      </c>
      <c r="AP183" s="81" t="s">
        <v>1901</v>
      </c>
      <c r="AQ183" s="81">
        <v>0</v>
      </c>
      <c r="AR183" s="81">
        <v>0</v>
      </c>
      <c r="AS183" s="81"/>
      <c r="AT183" s="81"/>
      <c r="AU183" s="81"/>
      <c r="AV183" s="81"/>
      <c r="AW183" s="81"/>
      <c r="AX183" s="81"/>
      <c r="AY183" s="81"/>
      <c r="AZ183" s="81"/>
      <c r="BA183">
        <v>1</v>
      </c>
      <c r="BB183" s="80" t="str">
        <f>REPLACE(INDEX(GroupVertices[Group],MATCH(Edges13[[#This Row],[Vertex 1]],GroupVertices[Vertex],0)),1,1,"")</f>
        <v>1</v>
      </c>
      <c r="BC183" s="80" t="str">
        <f>REPLACE(INDEX(GroupVertices[Group],MATCH(Edges13[[#This Row],[Vertex 2]],GroupVertices[Vertex],0)),1,1,"")</f>
        <v>1</v>
      </c>
    </row>
    <row r="184" spans="1:55" ht="15">
      <c r="A184" s="66" t="s">
        <v>303</v>
      </c>
      <c r="B184" s="66" t="s">
        <v>313</v>
      </c>
      <c r="C184" s="67"/>
      <c r="D184" s="68"/>
      <c r="E184" s="69"/>
      <c r="F184" s="70"/>
      <c r="G184" s="67"/>
      <c r="H184" s="71"/>
      <c r="I184" s="72"/>
      <c r="J184" s="72"/>
      <c r="K184" s="34"/>
      <c r="L184" s="79">
        <v>525</v>
      </c>
      <c r="M184" s="79"/>
      <c r="N184" s="74"/>
      <c r="O184" s="81" t="s">
        <v>394</v>
      </c>
      <c r="P184" s="83">
        <v>43649.88533564815</v>
      </c>
      <c r="Q184" s="81" t="s">
        <v>505</v>
      </c>
      <c r="R184" s="85" t="s">
        <v>679</v>
      </c>
      <c r="S184" s="81" t="s">
        <v>746</v>
      </c>
      <c r="T184" s="81"/>
      <c r="U184" s="81"/>
      <c r="V184" s="85" t="s">
        <v>974</v>
      </c>
      <c r="W184" s="83">
        <v>43649.88533564815</v>
      </c>
      <c r="X184" s="85" t="s">
        <v>1187</v>
      </c>
      <c r="Y184" s="81"/>
      <c r="Z184" s="81"/>
      <c r="AA184" s="87" t="s">
        <v>1595</v>
      </c>
      <c r="AB184" s="81"/>
      <c r="AC184" s="81" t="b">
        <v>0</v>
      </c>
      <c r="AD184" s="81">
        <v>0</v>
      </c>
      <c r="AE184" s="87" t="s">
        <v>1832</v>
      </c>
      <c r="AF184" s="81" t="b">
        <v>0</v>
      </c>
      <c r="AG184" s="81" t="s">
        <v>1864</v>
      </c>
      <c r="AH184" s="81"/>
      <c r="AI184" s="87" t="s">
        <v>1832</v>
      </c>
      <c r="AJ184" s="81" t="b">
        <v>0</v>
      </c>
      <c r="AK184" s="81">
        <v>4</v>
      </c>
      <c r="AL184" s="87" t="s">
        <v>1594</v>
      </c>
      <c r="AM184" s="81" t="s">
        <v>1881</v>
      </c>
      <c r="AN184" s="81" t="b">
        <v>0</v>
      </c>
      <c r="AO184" s="87" t="s">
        <v>1594</v>
      </c>
      <c r="AP184" s="81" t="s">
        <v>176</v>
      </c>
      <c r="AQ184" s="81">
        <v>0</v>
      </c>
      <c r="AR184" s="81">
        <v>0</v>
      </c>
      <c r="AS184" s="81"/>
      <c r="AT184" s="81"/>
      <c r="AU184" s="81"/>
      <c r="AV184" s="81"/>
      <c r="AW184" s="81"/>
      <c r="AX184" s="81"/>
      <c r="AY184" s="81"/>
      <c r="AZ184" s="81"/>
      <c r="BA184">
        <v>1</v>
      </c>
      <c r="BB184" s="80" t="str">
        <f>REPLACE(INDEX(GroupVertices[Group],MATCH(Edges13[[#This Row],[Vertex 1]],GroupVertices[Vertex],0)),1,1,"")</f>
        <v>1</v>
      </c>
      <c r="BC184" s="80" t="str">
        <f>REPLACE(INDEX(GroupVertices[Group],MATCH(Edges13[[#This Row],[Vertex 2]],GroupVertices[Vertex],0)),1,1,"")</f>
        <v>1</v>
      </c>
    </row>
    <row r="185" spans="1:55" ht="15">
      <c r="A185" s="66" t="s">
        <v>314</v>
      </c>
      <c r="B185" s="66" t="s">
        <v>314</v>
      </c>
      <c r="C185" s="67"/>
      <c r="D185" s="68"/>
      <c r="E185" s="69"/>
      <c r="F185" s="70"/>
      <c r="G185" s="67"/>
      <c r="H185" s="71"/>
      <c r="I185" s="72"/>
      <c r="J185" s="72"/>
      <c r="K185" s="34"/>
      <c r="L185" s="79">
        <v>526</v>
      </c>
      <c r="M185" s="79"/>
      <c r="N185" s="74"/>
      <c r="O185" s="81" t="s">
        <v>176</v>
      </c>
      <c r="P185" s="83">
        <v>43640.220046296294</v>
      </c>
      <c r="Q185" s="81" t="s">
        <v>506</v>
      </c>
      <c r="R185" s="85" t="s">
        <v>679</v>
      </c>
      <c r="S185" s="81" t="s">
        <v>746</v>
      </c>
      <c r="T185" s="81"/>
      <c r="U185" s="81"/>
      <c r="V185" s="85" t="s">
        <v>982</v>
      </c>
      <c r="W185" s="83">
        <v>43640.220046296294</v>
      </c>
      <c r="X185" s="85" t="s">
        <v>1188</v>
      </c>
      <c r="Y185" s="81"/>
      <c r="Z185" s="81"/>
      <c r="AA185" s="87" t="s">
        <v>1596</v>
      </c>
      <c r="AB185" s="81"/>
      <c r="AC185" s="81" t="b">
        <v>0</v>
      </c>
      <c r="AD185" s="81">
        <v>7</v>
      </c>
      <c r="AE185" s="87" t="s">
        <v>1832</v>
      </c>
      <c r="AF185" s="81" t="b">
        <v>0</v>
      </c>
      <c r="AG185" s="81" t="s">
        <v>1864</v>
      </c>
      <c r="AH185" s="81"/>
      <c r="AI185" s="87" t="s">
        <v>1832</v>
      </c>
      <c r="AJ185" s="81" t="b">
        <v>0</v>
      </c>
      <c r="AK185" s="81">
        <v>5</v>
      </c>
      <c r="AL185" s="87" t="s">
        <v>1832</v>
      </c>
      <c r="AM185" s="81" t="s">
        <v>1880</v>
      </c>
      <c r="AN185" s="81" t="b">
        <v>0</v>
      </c>
      <c r="AO185" s="87" t="s">
        <v>1596</v>
      </c>
      <c r="AP185" s="81" t="s">
        <v>1901</v>
      </c>
      <c r="AQ185" s="81">
        <v>0</v>
      </c>
      <c r="AR185" s="81">
        <v>0</v>
      </c>
      <c r="AS185" s="81"/>
      <c r="AT185" s="81"/>
      <c r="AU185" s="81"/>
      <c r="AV185" s="81"/>
      <c r="AW185" s="81"/>
      <c r="AX185" s="81"/>
      <c r="AY185" s="81"/>
      <c r="AZ185" s="81"/>
      <c r="BA185">
        <v>1</v>
      </c>
      <c r="BB185" s="80" t="str">
        <f>REPLACE(INDEX(GroupVertices[Group],MATCH(Edges13[[#This Row],[Vertex 1]],GroupVertices[Vertex],0)),1,1,"")</f>
        <v>1</v>
      </c>
      <c r="BC185" s="80" t="str">
        <f>REPLACE(INDEX(GroupVertices[Group],MATCH(Edges13[[#This Row],[Vertex 2]],GroupVertices[Vertex],0)),1,1,"")</f>
        <v>1</v>
      </c>
    </row>
    <row r="186" spans="1:55" ht="15">
      <c r="A186" s="66" t="s">
        <v>303</v>
      </c>
      <c r="B186" s="66" t="s">
        <v>314</v>
      </c>
      <c r="C186" s="67"/>
      <c r="D186" s="68"/>
      <c r="E186" s="69"/>
      <c r="F186" s="70"/>
      <c r="G186" s="67"/>
      <c r="H186" s="71"/>
      <c r="I186" s="72"/>
      <c r="J186" s="72"/>
      <c r="K186" s="34"/>
      <c r="L186" s="79">
        <v>527</v>
      </c>
      <c r="M186" s="79"/>
      <c r="N186" s="74"/>
      <c r="O186" s="81" t="s">
        <v>394</v>
      </c>
      <c r="P186" s="83">
        <v>43649.88560185185</v>
      </c>
      <c r="Q186" s="81" t="s">
        <v>507</v>
      </c>
      <c r="R186" s="81"/>
      <c r="S186" s="81"/>
      <c r="T186" s="81"/>
      <c r="U186" s="81"/>
      <c r="V186" s="85" t="s">
        <v>974</v>
      </c>
      <c r="W186" s="83">
        <v>43649.88560185185</v>
      </c>
      <c r="X186" s="85" t="s">
        <v>1189</v>
      </c>
      <c r="Y186" s="81"/>
      <c r="Z186" s="81"/>
      <c r="AA186" s="87" t="s">
        <v>1597</v>
      </c>
      <c r="AB186" s="81"/>
      <c r="AC186" s="81" t="b">
        <v>0</v>
      </c>
      <c r="AD186" s="81">
        <v>0</v>
      </c>
      <c r="AE186" s="87" t="s">
        <v>1832</v>
      </c>
      <c r="AF186" s="81" t="b">
        <v>0</v>
      </c>
      <c r="AG186" s="81" t="s">
        <v>1864</v>
      </c>
      <c r="AH186" s="81"/>
      <c r="AI186" s="87" t="s">
        <v>1832</v>
      </c>
      <c r="AJ186" s="81" t="b">
        <v>0</v>
      </c>
      <c r="AK186" s="81">
        <v>5</v>
      </c>
      <c r="AL186" s="87" t="s">
        <v>1596</v>
      </c>
      <c r="AM186" s="81" t="s">
        <v>1881</v>
      </c>
      <c r="AN186" s="81" t="b">
        <v>0</v>
      </c>
      <c r="AO186" s="87" t="s">
        <v>1596</v>
      </c>
      <c r="AP186" s="81" t="s">
        <v>176</v>
      </c>
      <c r="AQ186" s="81">
        <v>0</v>
      </c>
      <c r="AR186" s="81">
        <v>0</v>
      </c>
      <c r="AS186" s="81"/>
      <c r="AT186" s="81"/>
      <c r="AU186" s="81"/>
      <c r="AV186" s="81"/>
      <c r="AW186" s="81"/>
      <c r="AX186" s="81"/>
      <c r="AY186" s="81"/>
      <c r="AZ186" s="81"/>
      <c r="BA186">
        <v>1</v>
      </c>
      <c r="BB186" s="80" t="str">
        <f>REPLACE(INDEX(GroupVertices[Group],MATCH(Edges13[[#This Row],[Vertex 1]],GroupVertices[Vertex],0)),1,1,"")</f>
        <v>1</v>
      </c>
      <c r="BC186" s="80" t="str">
        <f>REPLACE(INDEX(GroupVertices[Group],MATCH(Edges13[[#This Row],[Vertex 2]],GroupVertices[Vertex],0)),1,1,"")</f>
        <v>1</v>
      </c>
    </row>
    <row r="187" spans="1:55" ht="15">
      <c r="A187" s="66" t="s">
        <v>315</v>
      </c>
      <c r="B187" s="66" t="s">
        <v>315</v>
      </c>
      <c r="C187" s="67"/>
      <c r="D187" s="68"/>
      <c r="E187" s="69"/>
      <c r="F187" s="70"/>
      <c r="G187" s="67"/>
      <c r="H187" s="71"/>
      <c r="I187" s="72"/>
      <c r="J187" s="72"/>
      <c r="K187" s="34"/>
      <c r="L187" s="79">
        <v>528</v>
      </c>
      <c r="M187" s="79"/>
      <c r="N187" s="74"/>
      <c r="O187" s="81" t="s">
        <v>176</v>
      </c>
      <c r="P187" s="83">
        <v>43639.95318287037</v>
      </c>
      <c r="Q187" s="81" t="s">
        <v>508</v>
      </c>
      <c r="R187" s="85" t="s">
        <v>679</v>
      </c>
      <c r="S187" s="81" t="s">
        <v>746</v>
      </c>
      <c r="T187" s="81"/>
      <c r="U187" s="81"/>
      <c r="V187" s="85" t="s">
        <v>983</v>
      </c>
      <c r="W187" s="83">
        <v>43639.95318287037</v>
      </c>
      <c r="X187" s="85" t="s">
        <v>1190</v>
      </c>
      <c r="Y187" s="81"/>
      <c r="Z187" s="81"/>
      <c r="AA187" s="87" t="s">
        <v>1598</v>
      </c>
      <c r="AB187" s="81"/>
      <c r="AC187" s="81" t="b">
        <v>0</v>
      </c>
      <c r="AD187" s="81">
        <v>7</v>
      </c>
      <c r="AE187" s="87" t="s">
        <v>1832</v>
      </c>
      <c r="AF187" s="81" t="b">
        <v>0</v>
      </c>
      <c r="AG187" s="81" t="s">
        <v>1869</v>
      </c>
      <c r="AH187" s="81"/>
      <c r="AI187" s="87" t="s">
        <v>1832</v>
      </c>
      <c r="AJ187" s="81" t="b">
        <v>0</v>
      </c>
      <c r="AK187" s="81">
        <v>3</v>
      </c>
      <c r="AL187" s="87" t="s">
        <v>1832</v>
      </c>
      <c r="AM187" s="81" t="s">
        <v>1882</v>
      </c>
      <c r="AN187" s="81" t="b">
        <v>0</v>
      </c>
      <c r="AO187" s="87" t="s">
        <v>1598</v>
      </c>
      <c r="AP187" s="81" t="s">
        <v>1901</v>
      </c>
      <c r="AQ187" s="81">
        <v>0</v>
      </c>
      <c r="AR187" s="81">
        <v>0</v>
      </c>
      <c r="AS187" s="81"/>
      <c r="AT187" s="81"/>
      <c r="AU187" s="81"/>
      <c r="AV187" s="81"/>
      <c r="AW187" s="81"/>
      <c r="AX187" s="81"/>
      <c r="AY187" s="81"/>
      <c r="AZ187" s="81"/>
      <c r="BA187">
        <v>1</v>
      </c>
      <c r="BB187" s="80" t="str">
        <f>REPLACE(INDEX(GroupVertices[Group],MATCH(Edges13[[#This Row],[Vertex 1]],GroupVertices[Vertex],0)),1,1,"")</f>
        <v>1</v>
      </c>
      <c r="BC187" s="80" t="str">
        <f>REPLACE(INDEX(GroupVertices[Group],MATCH(Edges13[[#This Row],[Vertex 2]],GroupVertices[Vertex],0)),1,1,"")</f>
        <v>1</v>
      </c>
    </row>
    <row r="188" spans="1:55" ht="15">
      <c r="A188" s="66" t="s">
        <v>303</v>
      </c>
      <c r="B188" s="66" t="s">
        <v>315</v>
      </c>
      <c r="C188" s="67"/>
      <c r="D188" s="68"/>
      <c r="E188" s="69"/>
      <c r="F188" s="70"/>
      <c r="G188" s="67"/>
      <c r="H188" s="71"/>
      <c r="I188" s="72"/>
      <c r="J188" s="72"/>
      <c r="K188" s="34"/>
      <c r="L188" s="79">
        <v>529</v>
      </c>
      <c r="M188" s="79"/>
      <c r="N188" s="74"/>
      <c r="O188" s="81" t="s">
        <v>394</v>
      </c>
      <c r="P188" s="83">
        <v>43649.885671296295</v>
      </c>
      <c r="Q188" s="81" t="s">
        <v>509</v>
      </c>
      <c r="R188" s="81"/>
      <c r="S188" s="81"/>
      <c r="T188" s="81"/>
      <c r="U188" s="81"/>
      <c r="V188" s="85" t="s">
        <v>974</v>
      </c>
      <c r="W188" s="83">
        <v>43649.885671296295</v>
      </c>
      <c r="X188" s="85" t="s">
        <v>1191</v>
      </c>
      <c r="Y188" s="81"/>
      <c r="Z188" s="81"/>
      <c r="AA188" s="87" t="s">
        <v>1599</v>
      </c>
      <c r="AB188" s="81"/>
      <c r="AC188" s="81" t="b">
        <v>0</v>
      </c>
      <c r="AD188" s="81">
        <v>0</v>
      </c>
      <c r="AE188" s="87" t="s">
        <v>1832</v>
      </c>
      <c r="AF188" s="81" t="b">
        <v>0</v>
      </c>
      <c r="AG188" s="81" t="s">
        <v>1869</v>
      </c>
      <c r="AH188" s="81"/>
      <c r="AI188" s="87" t="s">
        <v>1832</v>
      </c>
      <c r="AJ188" s="81" t="b">
        <v>0</v>
      </c>
      <c r="AK188" s="81">
        <v>3</v>
      </c>
      <c r="AL188" s="87" t="s">
        <v>1598</v>
      </c>
      <c r="AM188" s="81" t="s">
        <v>1881</v>
      </c>
      <c r="AN188" s="81" t="b">
        <v>0</v>
      </c>
      <c r="AO188" s="87" t="s">
        <v>1598</v>
      </c>
      <c r="AP188" s="81" t="s">
        <v>176</v>
      </c>
      <c r="AQ188" s="81">
        <v>0</v>
      </c>
      <c r="AR188" s="81">
        <v>0</v>
      </c>
      <c r="AS188" s="81"/>
      <c r="AT188" s="81"/>
      <c r="AU188" s="81"/>
      <c r="AV188" s="81"/>
      <c r="AW188" s="81"/>
      <c r="AX188" s="81"/>
      <c r="AY188" s="81"/>
      <c r="AZ188" s="81"/>
      <c r="BA188">
        <v>1</v>
      </c>
      <c r="BB188" s="80" t="str">
        <f>REPLACE(INDEX(GroupVertices[Group],MATCH(Edges13[[#This Row],[Vertex 1]],GroupVertices[Vertex],0)),1,1,"")</f>
        <v>1</v>
      </c>
      <c r="BC188" s="80" t="str">
        <f>REPLACE(INDEX(GroupVertices[Group],MATCH(Edges13[[#This Row],[Vertex 2]],GroupVertices[Vertex],0)),1,1,"")</f>
        <v>1</v>
      </c>
    </row>
    <row r="189" spans="1:55" ht="15">
      <c r="A189" s="66" t="s">
        <v>316</v>
      </c>
      <c r="B189" s="66" t="s">
        <v>316</v>
      </c>
      <c r="C189" s="67"/>
      <c r="D189" s="68"/>
      <c r="E189" s="69"/>
      <c r="F189" s="70"/>
      <c r="G189" s="67"/>
      <c r="H189" s="71"/>
      <c r="I189" s="72"/>
      <c r="J189" s="72"/>
      <c r="K189" s="34"/>
      <c r="L189" s="79">
        <v>530</v>
      </c>
      <c r="M189" s="79"/>
      <c r="N189" s="74"/>
      <c r="O189" s="81" t="s">
        <v>176</v>
      </c>
      <c r="P189" s="83">
        <v>43639.4465162037</v>
      </c>
      <c r="Q189" s="81" t="s">
        <v>510</v>
      </c>
      <c r="R189" s="85" t="s">
        <v>679</v>
      </c>
      <c r="S189" s="81" t="s">
        <v>746</v>
      </c>
      <c r="T189" s="81"/>
      <c r="U189" s="81"/>
      <c r="V189" s="85" t="s">
        <v>984</v>
      </c>
      <c r="W189" s="83">
        <v>43639.4465162037</v>
      </c>
      <c r="X189" s="85" t="s">
        <v>1192</v>
      </c>
      <c r="Y189" s="81"/>
      <c r="Z189" s="81"/>
      <c r="AA189" s="87" t="s">
        <v>1600</v>
      </c>
      <c r="AB189" s="81"/>
      <c r="AC189" s="81" t="b">
        <v>0</v>
      </c>
      <c r="AD189" s="81">
        <v>4</v>
      </c>
      <c r="AE189" s="87" t="s">
        <v>1832</v>
      </c>
      <c r="AF189" s="81" t="b">
        <v>0</v>
      </c>
      <c r="AG189" s="81" t="s">
        <v>1864</v>
      </c>
      <c r="AH189" s="81"/>
      <c r="AI189" s="87" t="s">
        <v>1832</v>
      </c>
      <c r="AJ189" s="81" t="b">
        <v>0</v>
      </c>
      <c r="AK189" s="81">
        <v>6</v>
      </c>
      <c r="AL189" s="87" t="s">
        <v>1832</v>
      </c>
      <c r="AM189" s="81" t="s">
        <v>1879</v>
      </c>
      <c r="AN189" s="81" t="b">
        <v>0</v>
      </c>
      <c r="AO189" s="87" t="s">
        <v>1600</v>
      </c>
      <c r="AP189" s="81" t="s">
        <v>1901</v>
      </c>
      <c r="AQ189" s="81">
        <v>0</v>
      </c>
      <c r="AR189" s="81">
        <v>0</v>
      </c>
      <c r="AS189" s="81"/>
      <c r="AT189" s="81"/>
      <c r="AU189" s="81"/>
      <c r="AV189" s="81"/>
      <c r="AW189" s="81"/>
      <c r="AX189" s="81"/>
      <c r="AY189" s="81"/>
      <c r="AZ189" s="81"/>
      <c r="BA189">
        <v>1</v>
      </c>
      <c r="BB189" s="80" t="str">
        <f>REPLACE(INDEX(GroupVertices[Group],MATCH(Edges13[[#This Row],[Vertex 1]],GroupVertices[Vertex],0)),1,1,"")</f>
        <v>1</v>
      </c>
      <c r="BC189" s="80" t="str">
        <f>REPLACE(INDEX(GroupVertices[Group],MATCH(Edges13[[#This Row],[Vertex 2]],GroupVertices[Vertex],0)),1,1,"")</f>
        <v>1</v>
      </c>
    </row>
    <row r="190" spans="1:55" ht="15">
      <c r="A190" s="66" t="s">
        <v>317</v>
      </c>
      <c r="B190" s="66" t="s">
        <v>316</v>
      </c>
      <c r="C190" s="67"/>
      <c r="D190" s="68"/>
      <c r="E190" s="69"/>
      <c r="F190" s="70"/>
      <c r="G190" s="67"/>
      <c r="H190" s="71"/>
      <c r="I190" s="72"/>
      <c r="J190" s="72"/>
      <c r="K190" s="34"/>
      <c r="L190" s="79">
        <v>531</v>
      </c>
      <c r="M190" s="79"/>
      <c r="N190" s="74"/>
      <c r="O190" s="81" t="s">
        <v>394</v>
      </c>
      <c r="P190" s="83">
        <v>43649.886655092596</v>
      </c>
      <c r="Q190" s="81" t="s">
        <v>414</v>
      </c>
      <c r="R190" s="81"/>
      <c r="S190" s="81"/>
      <c r="T190" s="81"/>
      <c r="U190" s="81"/>
      <c r="V190" s="85" t="s">
        <v>985</v>
      </c>
      <c r="W190" s="83">
        <v>43649.886655092596</v>
      </c>
      <c r="X190" s="85" t="s">
        <v>1193</v>
      </c>
      <c r="Y190" s="81"/>
      <c r="Z190" s="81"/>
      <c r="AA190" s="87" t="s">
        <v>1601</v>
      </c>
      <c r="AB190" s="81"/>
      <c r="AC190" s="81" t="b">
        <v>0</v>
      </c>
      <c r="AD190" s="81">
        <v>0</v>
      </c>
      <c r="AE190" s="87" t="s">
        <v>1832</v>
      </c>
      <c r="AF190" s="81" t="b">
        <v>0</v>
      </c>
      <c r="AG190" s="81" t="s">
        <v>1864</v>
      </c>
      <c r="AH190" s="81"/>
      <c r="AI190" s="87" t="s">
        <v>1832</v>
      </c>
      <c r="AJ190" s="81" t="b">
        <v>0</v>
      </c>
      <c r="AK190" s="81">
        <v>6</v>
      </c>
      <c r="AL190" s="87" t="s">
        <v>1600</v>
      </c>
      <c r="AM190" s="81" t="s">
        <v>1880</v>
      </c>
      <c r="AN190" s="81" t="b">
        <v>0</v>
      </c>
      <c r="AO190" s="87" t="s">
        <v>1600</v>
      </c>
      <c r="AP190" s="81" t="s">
        <v>176</v>
      </c>
      <c r="AQ190" s="81">
        <v>0</v>
      </c>
      <c r="AR190" s="81">
        <v>0</v>
      </c>
      <c r="AS190" s="81"/>
      <c r="AT190" s="81"/>
      <c r="AU190" s="81"/>
      <c r="AV190" s="81"/>
      <c r="AW190" s="81"/>
      <c r="AX190" s="81"/>
      <c r="AY190" s="81"/>
      <c r="AZ190" s="81"/>
      <c r="BA190">
        <v>1</v>
      </c>
      <c r="BB190" s="80" t="str">
        <f>REPLACE(INDEX(GroupVertices[Group],MATCH(Edges13[[#This Row],[Vertex 1]],GroupVertices[Vertex],0)),1,1,"")</f>
        <v>1</v>
      </c>
      <c r="BC190" s="80" t="str">
        <f>REPLACE(INDEX(GroupVertices[Group],MATCH(Edges13[[#This Row],[Vertex 2]],GroupVertices[Vertex],0)),1,1,"")</f>
        <v>1</v>
      </c>
    </row>
    <row r="191" spans="1:55" ht="15">
      <c r="A191" s="66" t="s">
        <v>308</v>
      </c>
      <c r="B191" s="66" t="s">
        <v>316</v>
      </c>
      <c r="C191" s="67"/>
      <c r="D191" s="68"/>
      <c r="E191" s="69"/>
      <c r="F191" s="70"/>
      <c r="G191" s="67"/>
      <c r="H191" s="71"/>
      <c r="I191" s="72"/>
      <c r="J191" s="72"/>
      <c r="K191" s="34"/>
      <c r="L191" s="79">
        <v>532</v>
      </c>
      <c r="M191" s="79"/>
      <c r="N191" s="74"/>
      <c r="O191" s="81" t="s">
        <v>394</v>
      </c>
      <c r="P191" s="83">
        <v>43650.32430555556</v>
      </c>
      <c r="Q191" s="81" t="s">
        <v>414</v>
      </c>
      <c r="R191" s="81"/>
      <c r="S191" s="81"/>
      <c r="T191" s="81"/>
      <c r="U191" s="81"/>
      <c r="V191" s="85" t="s">
        <v>976</v>
      </c>
      <c r="W191" s="83">
        <v>43650.32430555556</v>
      </c>
      <c r="X191" s="85" t="s">
        <v>1194</v>
      </c>
      <c r="Y191" s="81"/>
      <c r="Z191" s="81"/>
      <c r="AA191" s="87" t="s">
        <v>1602</v>
      </c>
      <c r="AB191" s="81"/>
      <c r="AC191" s="81" t="b">
        <v>0</v>
      </c>
      <c r="AD191" s="81">
        <v>0</v>
      </c>
      <c r="AE191" s="87" t="s">
        <v>1832</v>
      </c>
      <c r="AF191" s="81" t="b">
        <v>0</v>
      </c>
      <c r="AG191" s="81" t="s">
        <v>1864</v>
      </c>
      <c r="AH191" s="81"/>
      <c r="AI191" s="87" t="s">
        <v>1832</v>
      </c>
      <c r="AJ191" s="81" t="b">
        <v>0</v>
      </c>
      <c r="AK191" s="81">
        <v>6</v>
      </c>
      <c r="AL191" s="87" t="s">
        <v>1600</v>
      </c>
      <c r="AM191" s="81" t="s">
        <v>1881</v>
      </c>
      <c r="AN191" s="81" t="b">
        <v>0</v>
      </c>
      <c r="AO191" s="87" t="s">
        <v>1600</v>
      </c>
      <c r="AP191" s="81" t="s">
        <v>176</v>
      </c>
      <c r="AQ191" s="81">
        <v>0</v>
      </c>
      <c r="AR191" s="81">
        <v>0</v>
      </c>
      <c r="AS191" s="81"/>
      <c r="AT191" s="81"/>
      <c r="AU191" s="81"/>
      <c r="AV191" s="81"/>
      <c r="AW191" s="81"/>
      <c r="AX191" s="81"/>
      <c r="AY191" s="81"/>
      <c r="AZ191" s="81"/>
      <c r="BA191">
        <v>1</v>
      </c>
      <c r="BB191" s="80" t="str">
        <f>REPLACE(INDEX(GroupVertices[Group],MATCH(Edges13[[#This Row],[Vertex 1]],GroupVertices[Vertex],0)),1,1,"")</f>
        <v>1</v>
      </c>
      <c r="BC191" s="80" t="str">
        <f>REPLACE(INDEX(GroupVertices[Group],MATCH(Edges13[[#This Row],[Vertex 2]],GroupVertices[Vertex],0)),1,1,"")</f>
        <v>1</v>
      </c>
    </row>
    <row r="192" spans="1:55" ht="15">
      <c r="A192" s="66" t="s">
        <v>303</v>
      </c>
      <c r="B192" s="66" t="s">
        <v>316</v>
      </c>
      <c r="C192" s="67"/>
      <c r="D192" s="68"/>
      <c r="E192" s="69"/>
      <c r="F192" s="70"/>
      <c r="G192" s="67"/>
      <c r="H192" s="71"/>
      <c r="I192" s="72"/>
      <c r="J192" s="72"/>
      <c r="K192" s="34"/>
      <c r="L192" s="79">
        <v>533</v>
      </c>
      <c r="M192" s="79"/>
      <c r="N192" s="74"/>
      <c r="O192" s="81" t="s">
        <v>394</v>
      </c>
      <c r="P192" s="83">
        <v>43649.886099537034</v>
      </c>
      <c r="Q192" s="81" t="s">
        <v>414</v>
      </c>
      <c r="R192" s="81"/>
      <c r="S192" s="81"/>
      <c r="T192" s="81"/>
      <c r="U192" s="81"/>
      <c r="V192" s="85" t="s">
        <v>974</v>
      </c>
      <c r="W192" s="83">
        <v>43649.886099537034</v>
      </c>
      <c r="X192" s="85" t="s">
        <v>1195</v>
      </c>
      <c r="Y192" s="81"/>
      <c r="Z192" s="81"/>
      <c r="AA192" s="87" t="s">
        <v>1603</v>
      </c>
      <c r="AB192" s="81"/>
      <c r="AC192" s="81" t="b">
        <v>0</v>
      </c>
      <c r="AD192" s="81">
        <v>0</v>
      </c>
      <c r="AE192" s="87" t="s">
        <v>1832</v>
      </c>
      <c r="AF192" s="81" t="b">
        <v>0</v>
      </c>
      <c r="AG192" s="81" t="s">
        <v>1864</v>
      </c>
      <c r="AH192" s="81"/>
      <c r="AI192" s="87" t="s">
        <v>1832</v>
      </c>
      <c r="AJ192" s="81" t="b">
        <v>0</v>
      </c>
      <c r="AK192" s="81">
        <v>6</v>
      </c>
      <c r="AL192" s="87" t="s">
        <v>1600</v>
      </c>
      <c r="AM192" s="81" t="s">
        <v>1881</v>
      </c>
      <c r="AN192" s="81" t="b">
        <v>0</v>
      </c>
      <c r="AO192" s="87" t="s">
        <v>1600</v>
      </c>
      <c r="AP192" s="81" t="s">
        <v>176</v>
      </c>
      <c r="AQ192" s="81">
        <v>0</v>
      </c>
      <c r="AR192" s="81">
        <v>0</v>
      </c>
      <c r="AS192" s="81"/>
      <c r="AT192" s="81"/>
      <c r="AU192" s="81"/>
      <c r="AV192" s="81"/>
      <c r="AW192" s="81"/>
      <c r="AX192" s="81"/>
      <c r="AY192" s="81"/>
      <c r="AZ192" s="81"/>
      <c r="BA192">
        <v>1</v>
      </c>
      <c r="BB192" s="80" t="str">
        <f>REPLACE(INDEX(GroupVertices[Group],MATCH(Edges13[[#This Row],[Vertex 1]],GroupVertices[Vertex],0)),1,1,"")</f>
        <v>1</v>
      </c>
      <c r="BC192" s="80" t="str">
        <f>REPLACE(INDEX(GroupVertices[Group],MATCH(Edges13[[#This Row],[Vertex 2]],GroupVertices[Vertex],0)),1,1,"")</f>
        <v>1</v>
      </c>
    </row>
    <row r="193" spans="1:55" ht="15">
      <c r="A193" s="66" t="s">
        <v>317</v>
      </c>
      <c r="B193" s="66" t="s">
        <v>336</v>
      </c>
      <c r="C193" s="67"/>
      <c r="D193" s="68"/>
      <c r="E193" s="69"/>
      <c r="F193" s="70"/>
      <c r="G193" s="67"/>
      <c r="H193" s="71"/>
      <c r="I193" s="72"/>
      <c r="J193" s="72"/>
      <c r="K193" s="34"/>
      <c r="L193" s="79">
        <v>534</v>
      </c>
      <c r="M193" s="79"/>
      <c r="N193" s="74"/>
      <c r="O193" s="81" t="s">
        <v>394</v>
      </c>
      <c r="P193" s="83">
        <v>43649.68204861111</v>
      </c>
      <c r="Q193" s="81" t="s">
        <v>511</v>
      </c>
      <c r="R193" s="81"/>
      <c r="S193" s="81"/>
      <c r="T193" s="81"/>
      <c r="U193" s="81"/>
      <c r="V193" s="85" t="s">
        <v>985</v>
      </c>
      <c r="W193" s="83">
        <v>43649.68204861111</v>
      </c>
      <c r="X193" s="85" t="s">
        <v>1196</v>
      </c>
      <c r="Y193" s="81"/>
      <c r="Z193" s="81"/>
      <c r="AA193" s="87" t="s">
        <v>1604</v>
      </c>
      <c r="AB193" s="87" t="s">
        <v>1830</v>
      </c>
      <c r="AC193" s="81" t="b">
        <v>0</v>
      </c>
      <c r="AD193" s="81">
        <v>1</v>
      </c>
      <c r="AE193" s="87" t="s">
        <v>1856</v>
      </c>
      <c r="AF193" s="81" t="b">
        <v>0</v>
      </c>
      <c r="AG193" s="81" t="s">
        <v>1864</v>
      </c>
      <c r="AH193" s="81"/>
      <c r="AI193" s="87" t="s">
        <v>1832</v>
      </c>
      <c r="AJ193" s="81" t="b">
        <v>0</v>
      </c>
      <c r="AK193" s="81">
        <v>0</v>
      </c>
      <c r="AL193" s="87" t="s">
        <v>1832</v>
      </c>
      <c r="AM193" s="81" t="s">
        <v>1893</v>
      </c>
      <c r="AN193" s="81" t="b">
        <v>0</v>
      </c>
      <c r="AO193" s="87" t="s">
        <v>1830</v>
      </c>
      <c r="AP193" s="81" t="s">
        <v>176</v>
      </c>
      <c r="AQ193" s="81">
        <v>0</v>
      </c>
      <c r="AR193" s="81">
        <v>0</v>
      </c>
      <c r="AS193" s="81"/>
      <c r="AT193" s="81"/>
      <c r="AU193" s="81"/>
      <c r="AV193" s="81"/>
      <c r="AW193" s="81"/>
      <c r="AX193" s="81"/>
      <c r="AY193" s="81"/>
      <c r="AZ193" s="81"/>
      <c r="BA193">
        <v>3</v>
      </c>
      <c r="BB193" s="80" t="str">
        <f>REPLACE(INDEX(GroupVertices[Group],MATCH(Edges13[[#This Row],[Vertex 1]],GroupVertices[Vertex],0)),1,1,"")</f>
        <v>1</v>
      </c>
      <c r="BC193" s="80" t="str">
        <f>REPLACE(INDEX(GroupVertices[Group],MATCH(Edges13[[#This Row],[Vertex 2]],GroupVertices[Vertex],0)),1,1,"")</f>
        <v>3</v>
      </c>
    </row>
    <row r="194" spans="1:55" ht="15">
      <c r="A194" s="66" t="s">
        <v>317</v>
      </c>
      <c r="B194" s="66" t="s">
        <v>336</v>
      </c>
      <c r="C194" s="67"/>
      <c r="D194" s="68"/>
      <c r="E194" s="69"/>
      <c r="F194" s="70"/>
      <c r="G194" s="67"/>
      <c r="H194" s="71"/>
      <c r="I194" s="72"/>
      <c r="J194" s="72"/>
      <c r="K194" s="34"/>
      <c r="L194" s="79">
        <v>536</v>
      </c>
      <c r="M194" s="79"/>
      <c r="N194" s="74"/>
      <c r="O194" s="81" t="s">
        <v>394</v>
      </c>
      <c r="P194" s="83">
        <v>43649.89400462963</v>
      </c>
      <c r="Q194" s="81" t="s">
        <v>512</v>
      </c>
      <c r="R194" s="81"/>
      <c r="S194" s="81"/>
      <c r="T194" s="81"/>
      <c r="U194" s="81"/>
      <c r="V194" s="85" t="s">
        <v>985</v>
      </c>
      <c r="W194" s="83">
        <v>43649.89400462963</v>
      </c>
      <c r="X194" s="85" t="s">
        <v>1197</v>
      </c>
      <c r="Y194" s="81"/>
      <c r="Z194" s="81"/>
      <c r="AA194" s="87" t="s">
        <v>1605</v>
      </c>
      <c r="AB194" s="87" t="s">
        <v>1607</v>
      </c>
      <c r="AC194" s="81" t="b">
        <v>0</v>
      </c>
      <c r="AD194" s="81">
        <v>1</v>
      </c>
      <c r="AE194" s="87" t="s">
        <v>1834</v>
      </c>
      <c r="AF194" s="81" t="b">
        <v>0</v>
      </c>
      <c r="AG194" s="81" t="s">
        <v>1864</v>
      </c>
      <c r="AH194" s="81"/>
      <c r="AI194" s="87" t="s">
        <v>1832</v>
      </c>
      <c r="AJ194" s="81" t="b">
        <v>0</v>
      </c>
      <c r="AK194" s="81">
        <v>0</v>
      </c>
      <c r="AL194" s="87" t="s">
        <v>1832</v>
      </c>
      <c r="AM194" s="81" t="s">
        <v>1880</v>
      </c>
      <c r="AN194" s="81" t="b">
        <v>0</v>
      </c>
      <c r="AO194" s="87" t="s">
        <v>1607</v>
      </c>
      <c r="AP194" s="81" t="s">
        <v>176</v>
      </c>
      <c r="AQ194" s="81">
        <v>0</v>
      </c>
      <c r="AR194" s="81">
        <v>0</v>
      </c>
      <c r="AS194" s="81"/>
      <c r="AT194" s="81"/>
      <c r="AU194" s="81"/>
      <c r="AV194" s="81"/>
      <c r="AW194" s="81"/>
      <c r="AX194" s="81"/>
      <c r="AY194" s="81"/>
      <c r="AZ194" s="81"/>
      <c r="BA194">
        <v>3</v>
      </c>
      <c r="BB194" s="80" t="str">
        <f>REPLACE(INDEX(GroupVertices[Group],MATCH(Edges13[[#This Row],[Vertex 1]],GroupVertices[Vertex],0)),1,1,"")</f>
        <v>1</v>
      </c>
      <c r="BC194" s="80" t="str">
        <f>REPLACE(INDEX(GroupVertices[Group],MATCH(Edges13[[#This Row],[Vertex 2]],GroupVertices[Vertex],0)),1,1,"")</f>
        <v>3</v>
      </c>
    </row>
    <row r="195" spans="1:55" ht="15">
      <c r="A195" s="66" t="s">
        <v>317</v>
      </c>
      <c r="B195" s="66" t="s">
        <v>336</v>
      </c>
      <c r="C195" s="67"/>
      <c r="D195" s="68"/>
      <c r="E195" s="69"/>
      <c r="F195" s="70"/>
      <c r="G195" s="67"/>
      <c r="H195" s="71"/>
      <c r="I195" s="72"/>
      <c r="J195" s="72"/>
      <c r="K195" s="34"/>
      <c r="L195" s="79">
        <v>538</v>
      </c>
      <c r="M195" s="79"/>
      <c r="N195" s="74"/>
      <c r="O195" s="81" t="s">
        <v>394</v>
      </c>
      <c r="P195" s="83">
        <v>43649.89769675926</v>
      </c>
      <c r="Q195" s="81" t="s">
        <v>513</v>
      </c>
      <c r="R195" s="81"/>
      <c r="S195" s="81"/>
      <c r="T195" s="81"/>
      <c r="U195" s="81"/>
      <c r="V195" s="85" t="s">
        <v>985</v>
      </c>
      <c r="W195" s="83">
        <v>43649.89769675926</v>
      </c>
      <c r="X195" s="85" t="s">
        <v>1198</v>
      </c>
      <c r="Y195" s="81"/>
      <c r="Z195" s="81"/>
      <c r="AA195" s="87" t="s">
        <v>1606</v>
      </c>
      <c r="AB195" s="87" t="s">
        <v>1608</v>
      </c>
      <c r="AC195" s="81" t="b">
        <v>0</v>
      </c>
      <c r="AD195" s="81">
        <v>1</v>
      </c>
      <c r="AE195" s="87" t="s">
        <v>1834</v>
      </c>
      <c r="AF195" s="81" t="b">
        <v>0</v>
      </c>
      <c r="AG195" s="81" t="s">
        <v>1864</v>
      </c>
      <c r="AH195" s="81"/>
      <c r="AI195" s="87" t="s">
        <v>1832</v>
      </c>
      <c r="AJ195" s="81" t="b">
        <v>0</v>
      </c>
      <c r="AK195" s="81">
        <v>0</v>
      </c>
      <c r="AL195" s="87" t="s">
        <v>1832</v>
      </c>
      <c r="AM195" s="81" t="s">
        <v>1880</v>
      </c>
      <c r="AN195" s="81" t="b">
        <v>0</v>
      </c>
      <c r="AO195" s="87" t="s">
        <v>1608</v>
      </c>
      <c r="AP195" s="81" t="s">
        <v>176</v>
      </c>
      <c r="AQ195" s="81">
        <v>0</v>
      </c>
      <c r="AR195" s="81">
        <v>0</v>
      </c>
      <c r="AS195" s="81"/>
      <c r="AT195" s="81"/>
      <c r="AU195" s="81"/>
      <c r="AV195" s="81"/>
      <c r="AW195" s="81"/>
      <c r="AX195" s="81"/>
      <c r="AY195" s="81"/>
      <c r="AZ195" s="81"/>
      <c r="BA195">
        <v>3</v>
      </c>
      <c r="BB195" s="80" t="str">
        <f>REPLACE(INDEX(GroupVertices[Group],MATCH(Edges13[[#This Row],[Vertex 1]],GroupVertices[Vertex],0)),1,1,"")</f>
        <v>1</v>
      </c>
      <c r="BC195" s="80" t="str">
        <f>REPLACE(INDEX(GroupVertices[Group],MATCH(Edges13[[#This Row],[Vertex 2]],GroupVertices[Vertex],0)),1,1,"")</f>
        <v>3</v>
      </c>
    </row>
    <row r="196" spans="1:55" ht="15">
      <c r="A196" s="66" t="s">
        <v>303</v>
      </c>
      <c r="B196" s="66" t="s">
        <v>317</v>
      </c>
      <c r="C196" s="67"/>
      <c r="D196" s="68"/>
      <c r="E196" s="69"/>
      <c r="F196" s="70"/>
      <c r="G196" s="67"/>
      <c r="H196" s="71"/>
      <c r="I196" s="72"/>
      <c r="J196" s="72"/>
      <c r="K196" s="34"/>
      <c r="L196" s="79">
        <v>540</v>
      </c>
      <c r="M196" s="79"/>
      <c r="N196" s="74"/>
      <c r="O196" s="81" t="s">
        <v>395</v>
      </c>
      <c r="P196" s="83">
        <v>43649.89271990741</v>
      </c>
      <c r="Q196" s="81" t="s">
        <v>514</v>
      </c>
      <c r="R196" s="81" t="s">
        <v>705</v>
      </c>
      <c r="S196" s="81" t="s">
        <v>760</v>
      </c>
      <c r="T196" s="81"/>
      <c r="U196" s="81"/>
      <c r="V196" s="85" t="s">
        <v>974</v>
      </c>
      <c r="W196" s="83">
        <v>43649.89271990741</v>
      </c>
      <c r="X196" s="85" t="s">
        <v>1199</v>
      </c>
      <c r="Y196" s="81"/>
      <c r="Z196" s="81"/>
      <c r="AA196" s="87" t="s">
        <v>1607</v>
      </c>
      <c r="AB196" s="87" t="s">
        <v>1604</v>
      </c>
      <c r="AC196" s="81" t="b">
        <v>0</v>
      </c>
      <c r="AD196" s="81">
        <v>0</v>
      </c>
      <c r="AE196" s="87" t="s">
        <v>1856</v>
      </c>
      <c r="AF196" s="81" t="b">
        <v>0</v>
      </c>
      <c r="AG196" s="81" t="s">
        <v>1864</v>
      </c>
      <c r="AH196" s="81"/>
      <c r="AI196" s="87" t="s">
        <v>1832</v>
      </c>
      <c r="AJ196" s="81" t="b">
        <v>0</v>
      </c>
      <c r="AK196" s="81">
        <v>0</v>
      </c>
      <c r="AL196" s="87" t="s">
        <v>1832</v>
      </c>
      <c r="AM196" s="81" t="s">
        <v>1881</v>
      </c>
      <c r="AN196" s="81" t="b">
        <v>0</v>
      </c>
      <c r="AO196" s="87" t="s">
        <v>1604</v>
      </c>
      <c r="AP196" s="81" t="s">
        <v>176</v>
      </c>
      <c r="AQ196" s="81">
        <v>0</v>
      </c>
      <c r="AR196" s="81">
        <v>0</v>
      </c>
      <c r="AS196" s="81"/>
      <c r="AT196" s="81"/>
      <c r="AU196" s="81"/>
      <c r="AV196" s="81"/>
      <c r="AW196" s="81"/>
      <c r="AX196" s="81"/>
      <c r="AY196" s="81"/>
      <c r="AZ196" s="81"/>
      <c r="BA196">
        <v>2</v>
      </c>
      <c r="BB196" s="80" t="str">
        <f>REPLACE(INDEX(GroupVertices[Group],MATCH(Edges13[[#This Row],[Vertex 1]],GroupVertices[Vertex],0)),1,1,"")</f>
        <v>1</v>
      </c>
      <c r="BC196" s="80" t="str">
        <f>REPLACE(INDEX(GroupVertices[Group],MATCH(Edges13[[#This Row],[Vertex 2]],GroupVertices[Vertex],0)),1,1,"")</f>
        <v>1</v>
      </c>
    </row>
    <row r="197" spans="1:55" ht="15">
      <c r="A197" s="66" t="s">
        <v>303</v>
      </c>
      <c r="B197" s="66" t="s">
        <v>317</v>
      </c>
      <c r="C197" s="67"/>
      <c r="D197" s="68"/>
      <c r="E197" s="69"/>
      <c r="F197" s="70"/>
      <c r="G197" s="67"/>
      <c r="H197" s="71"/>
      <c r="I197" s="72"/>
      <c r="J197" s="72"/>
      <c r="K197" s="34"/>
      <c r="L197" s="79">
        <v>541</v>
      </c>
      <c r="M197" s="79"/>
      <c r="N197" s="74"/>
      <c r="O197" s="81" t="s">
        <v>395</v>
      </c>
      <c r="P197" s="83">
        <v>43649.89543981481</v>
      </c>
      <c r="Q197" s="81" t="s">
        <v>515</v>
      </c>
      <c r="R197" s="81"/>
      <c r="S197" s="81"/>
      <c r="T197" s="81"/>
      <c r="U197" s="81"/>
      <c r="V197" s="85" t="s">
        <v>974</v>
      </c>
      <c r="W197" s="83">
        <v>43649.89543981481</v>
      </c>
      <c r="X197" s="85" t="s">
        <v>1200</v>
      </c>
      <c r="Y197" s="81"/>
      <c r="Z197" s="81"/>
      <c r="AA197" s="87" t="s">
        <v>1608</v>
      </c>
      <c r="AB197" s="87" t="s">
        <v>1605</v>
      </c>
      <c r="AC197" s="81" t="b">
        <v>0</v>
      </c>
      <c r="AD197" s="81">
        <v>0</v>
      </c>
      <c r="AE197" s="87" t="s">
        <v>1856</v>
      </c>
      <c r="AF197" s="81" t="b">
        <v>0</v>
      </c>
      <c r="AG197" s="81" t="s">
        <v>1864</v>
      </c>
      <c r="AH197" s="81"/>
      <c r="AI197" s="87" t="s">
        <v>1832</v>
      </c>
      <c r="AJ197" s="81" t="b">
        <v>0</v>
      </c>
      <c r="AK197" s="81">
        <v>0</v>
      </c>
      <c r="AL197" s="87" t="s">
        <v>1832</v>
      </c>
      <c r="AM197" s="81" t="s">
        <v>1881</v>
      </c>
      <c r="AN197" s="81" t="b">
        <v>0</v>
      </c>
      <c r="AO197" s="87" t="s">
        <v>1605</v>
      </c>
      <c r="AP197" s="81" t="s">
        <v>176</v>
      </c>
      <c r="AQ197" s="81">
        <v>0</v>
      </c>
      <c r="AR197" s="81">
        <v>0</v>
      </c>
      <c r="AS197" s="81"/>
      <c r="AT197" s="81"/>
      <c r="AU197" s="81"/>
      <c r="AV197" s="81"/>
      <c r="AW197" s="81"/>
      <c r="AX197" s="81"/>
      <c r="AY197" s="81"/>
      <c r="AZ197" s="81"/>
      <c r="BA197">
        <v>2</v>
      </c>
      <c r="BB197" s="80" t="str">
        <f>REPLACE(INDEX(GroupVertices[Group],MATCH(Edges13[[#This Row],[Vertex 1]],GroupVertices[Vertex],0)),1,1,"")</f>
        <v>1</v>
      </c>
      <c r="BC197" s="80" t="str">
        <f>REPLACE(INDEX(GroupVertices[Group],MATCH(Edges13[[#This Row],[Vertex 2]],GroupVertices[Vertex],0)),1,1,"")</f>
        <v>1</v>
      </c>
    </row>
    <row r="198" spans="1:55" ht="15">
      <c r="A198" s="66" t="s">
        <v>212</v>
      </c>
      <c r="B198" s="66" t="s">
        <v>385</v>
      </c>
      <c r="C198" s="67"/>
      <c r="D198" s="68"/>
      <c r="E198" s="69"/>
      <c r="F198" s="70"/>
      <c r="G198" s="67"/>
      <c r="H198" s="71"/>
      <c r="I198" s="72"/>
      <c r="J198" s="72"/>
      <c r="K198" s="34"/>
      <c r="L198" s="79">
        <v>542</v>
      </c>
      <c r="M198" s="79"/>
      <c r="N198" s="74"/>
      <c r="O198" s="81" t="s">
        <v>394</v>
      </c>
      <c r="P198" s="83">
        <v>43650.87572916667</v>
      </c>
      <c r="Q198" s="81" t="s">
        <v>516</v>
      </c>
      <c r="R198" s="85" t="s">
        <v>706</v>
      </c>
      <c r="S198" s="81" t="s">
        <v>761</v>
      </c>
      <c r="T198" s="81"/>
      <c r="U198" s="81"/>
      <c r="V198" s="85" t="s">
        <v>986</v>
      </c>
      <c r="W198" s="83">
        <v>43650.87572916667</v>
      </c>
      <c r="X198" s="85" t="s">
        <v>1201</v>
      </c>
      <c r="Y198" s="81"/>
      <c r="Z198" s="81"/>
      <c r="AA198" s="87" t="s">
        <v>1609</v>
      </c>
      <c r="AB198" s="81"/>
      <c r="AC198" s="81" t="b">
        <v>0</v>
      </c>
      <c r="AD198" s="81">
        <v>2</v>
      </c>
      <c r="AE198" s="87" t="s">
        <v>1832</v>
      </c>
      <c r="AF198" s="81" t="b">
        <v>0</v>
      </c>
      <c r="AG198" s="81" t="s">
        <v>1864</v>
      </c>
      <c r="AH198" s="81"/>
      <c r="AI198" s="87" t="s">
        <v>1832</v>
      </c>
      <c r="AJ198" s="81" t="b">
        <v>0</v>
      </c>
      <c r="AK198" s="81">
        <v>1</v>
      </c>
      <c r="AL198" s="87" t="s">
        <v>1832</v>
      </c>
      <c r="AM198" s="81" t="s">
        <v>1881</v>
      </c>
      <c r="AN198" s="81" t="b">
        <v>0</v>
      </c>
      <c r="AO198" s="87" t="s">
        <v>1609</v>
      </c>
      <c r="AP198" s="81" t="s">
        <v>1901</v>
      </c>
      <c r="AQ198" s="81">
        <v>0</v>
      </c>
      <c r="AR198" s="81">
        <v>0</v>
      </c>
      <c r="AS198" s="81" t="s">
        <v>1906</v>
      </c>
      <c r="AT198" s="81" t="s">
        <v>1910</v>
      </c>
      <c r="AU198" s="81" t="s">
        <v>1914</v>
      </c>
      <c r="AV198" s="81" t="s">
        <v>1919</v>
      </c>
      <c r="AW198" s="81" t="s">
        <v>1924</v>
      </c>
      <c r="AX198" s="81" t="s">
        <v>1929</v>
      </c>
      <c r="AY198" s="81" t="s">
        <v>1930</v>
      </c>
      <c r="AZ198" s="85" t="s">
        <v>1935</v>
      </c>
      <c r="BA198">
        <v>1</v>
      </c>
      <c r="BB198" s="80" t="str">
        <f>REPLACE(INDEX(GroupVertices[Group],MATCH(Edges13[[#This Row],[Vertex 1]],GroupVertices[Vertex],0)),1,1,"")</f>
        <v>5</v>
      </c>
      <c r="BC198" s="80" t="str">
        <f>REPLACE(INDEX(GroupVertices[Group],MATCH(Edges13[[#This Row],[Vertex 2]],GroupVertices[Vertex],0)),1,1,"")</f>
        <v>5</v>
      </c>
    </row>
    <row r="199" spans="1:55" ht="15">
      <c r="A199" s="66" t="s">
        <v>303</v>
      </c>
      <c r="B199" s="66" t="s">
        <v>385</v>
      </c>
      <c r="C199" s="67"/>
      <c r="D199" s="68"/>
      <c r="E199" s="69"/>
      <c r="F199" s="70"/>
      <c r="G199" s="67"/>
      <c r="H199" s="71"/>
      <c r="I199" s="72"/>
      <c r="J199" s="72"/>
      <c r="K199" s="34"/>
      <c r="L199" s="79">
        <v>543</v>
      </c>
      <c r="M199" s="79"/>
      <c r="N199" s="74"/>
      <c r="O199" s="81" t="s">
        <v>394</v>
      </c>
      <c r="P199" s="83">
        <v>43650.89482638889</v>
      </c>
      <c r="Q199" s="81" t="s">
        <v>517</v>
      </c>
      <c r="R199" s="85" t="s">
        <v>706</v>
      </c>
      <c r="S199" s="81" t="s">
        <v>761</v>
      </c>
      <c r="T199" s="81"/>
      <c r="U199" s="81"/>
      <c r="V199" s="85" t="s">
        <v>974</v>
      </c>
      <c r="W199" s="83">
        <v>43650.89482638889</v>
      </c>
      <c r="X199" s="85" t="s">
        <v>1202</v>
      </c>
      <c r="Y199" s="81"/>
      <c r="Z199" s="81"/>
      <c r="AA199" s="87" t="s">
        <v>1610</v>
      </c>
      <c r="AB199" s="81"/>
      <c r="AC199" s="81" t="b">
        <v>0</v>
      </c>
      <c r="AD199" s="81">
        <v>0</v>
      </c>
      <c r="AE199" s="87" t="s">
        <v>1832</v>
      </c>
      <c r="AF199" s="81" t="b">
        <v>0</v>
      </c>
      <c r="AG199" s="81" t="s">
        <v>1864</v>
      </c>
      <c r="AH199" s="81"/>
      <c r="AI199" s="87" t="s">
        <v>1832</v>
      </c>
      <c r="AJ199" s="81" t="b">
        <v>0</v>
      </c>
      <c r="AK199" s="81">
        <v>1</v>
      </c>
      <c r="AL199" s="87" t="s">
        <v>1609</v>
      </c>
      <c r="AM199" s="81" t="s">
        <v>1881</v>
      </c>
      <c r="AN199" s="81" t="b">
        <v>0</v>
      </c>
      <c r="AO199" s="87" t="s">
        <v>1609</v>
      </c>
      <c r="AP199" s="81" t="s">
        <v>176</v>
      </c>
      <c r="AQ199" s="81">
        <v>0</v>
      </c>
      <c r="AR199" s="81">
        <v>0</v>
      </c>
      <c r="AS199" s="81"/>
      <c r="AT199" s="81"/>
      <c r="AU199" s="81"/>
      <c r="AV199" s="81"/>
      <c r="AW199" s="81"/>
      <c r="AX199" s="81"/>
      <c r="AY199" s="81"/>
      <c r="AZ199" s="81"/>
      <c r="BA199">
        <v>1</v>
      </c>
      <c r="BB199" s="80" t="str">
        <f>REPLACE(INDEX(GroupVertices[Group],MATCH(Edges13[[#This Row],[Vertex 1]],GroupVertices[Vertex],0)),1,1,"")</f>
        <v>1</v>
      </c>
      <c r="BC199" s="80" t="str">
        <f>REPLACE(INDEX(GroupVertices[Group],MATCH(Edges13[[#This Row],[Vertex 2]],GroupVertices[Vertex],0)),1,1,"")</f>
        <v>5</v>
      </c>
    </row>
    <row r="200" spans="1:55" ht="15">
      <c r="A200" s="66" t="s">
        <v>256</v>
      </c>
      <c r="B200" s="66" t="s">
        <v>328</v>
      </c>
      <c r="C200" s="67"/>
      <c r="D200" s="68"/>
      <c r="E200" s="69"/>
      <c r="F200" s="70"/>
      <c r="G200" s="67"/>
      <c r="H200" s="71"/>
      <c r="I200" s="72"/>
      <c r="J200" s="72"/>
      <c r="K200" s="34"/>
      <c r="L200" s="79">
        <v>548</v>
      </c>
      <c r="M200" s="79"/>
      <c r="N200" s="74"/>
      <c r="O200" s="81" t="s">
        <v>394</v>
      </c>
      <c r="P200" s="83">
        <v>43649.58451388889</v>
      </c>
      <c r="Q200" s="81" t="s">
        <v>518</v>
      </c>
      <c r="R200" s="81"/>
      <c r="S200" s="81"/>
      <c r="T200" s="81"/>
      <c r="U200" s="81"/>
      <c r="V200" s="85" t="s">
        <v>929</v>
      </c>
      <c r="W200" s="83">
        <v>43649.58451388889</v>
      </c>
      <c r="X200" s="85" t="s">
        <v>1203</v>
      </c>
      <c r="Y200" s="81"/>
      <c r="Z200" s="81"/>
      <c r="AA200" s="87" t="s">
        <v>1611</v>
      </c>
      <c r="AB200" s="81"/>
      <c r="AC200" s="81" t="b">
        <v>0</v>
      </c>
      <c r="AD200" s="81">
        <v>0</v>
      </c>
      <c r="AE200" s="87" t="s">
        <v>1832</v>
      </c>
      <c r="AF200" s="81" t="b">
        <v>0</v>
      </c>
      <c r="AG200" s="81" t="s">
        <v>1864</v>
      </c>
      <c r="AH200" s="81"/>
      <c r="AI200" s="87" t="s">
        <v>1832</v>
      </c>
      <c r="AJ200" s="81" t="b">
        <v>0</v>
      </c>
      <c r="AK200" s="81">
        <v>8</v>
      </c>
      <c r="AL200" s="87" t="s">
        <v>1460</v>
      </c>
      <c r="AM200" s="81" t="s">
        <v>1887</v>
      </c>
      <c r="AN200" s="81" t="b">
        <v>0</v>
      </c>
      <c r="AO200" s="87" t="s">
        <v>1460</v>
      </c>
      <c r="AP200" s="81" t="s">
        <v>176</v>
      </c>
      <c r="AQ200" s="81">
        <v>0</v>
      </c>
      <c r="AR200" s="81">
        <v>0</v>
      </c>
      <c r="AS200" s="81"/>
      <c r="AT200" s="81"/>
      <c r="AU200" s="81"/>
      <c r="AV200" s="81"/>
      <c r="AW200" s="81"/>
      <c r="AX200" s="81"/>
      <c r="AY200" s="81"/>
      <c r="AZ200" s="81"/>
      <c r="BA200">
        <v>2</v>
      </c>
      <c r="BB200" s="80" t="str">
        <f>REPLACE(INDEX(GroupVertices[Group],MATCH(Edges13[[#This Row],[Vertex 1]],GroupVertices[Vertex],0)),1,1,"")</f>
        <v>2</v>
      </c>
      <c r="BC200" s="80" t="str">
        <f>REPLACE(INDEX(GroupVertices[Group],MATCH(Edges13[[#This Row],[Vertex 2]],GroupVertices[Vertex],0)),1,1,"")</f>
        <v>2</v>
      </c>
    </row>
    <row r="201" spans="1:55" ht="15">
      <c r="A201" s="66" t="s">
        <v>256</v>
      </c>
      <c r="B201" s="66" t="s">
        <v>337</v>
      </c>
      <c r="C201" s="67"/>
      <c r="D201" s="68"/>
      <c r="E201" s="69"/>
      <c r="F201" s="70"/>
      <c r="G201" s="67"/>
      <c r="H201" s="71"/>
      <c r="I201" s="72"/>
      <c r="J201" s="72"/>
      <c r="K201" s="34"/>
      <c r="L201" s="79">
        <v>549</v>
      </c>
      <c r="M201" s="79"/>
      <c r="N201" s="74"/>
      <c r="O201" s="81" t="s">
        <v>394</v>
      </c>
      <c r="P201" s="83">
        <v>43651.357777777775</v>
      </c>
      <c r="Q201" s="81" t="s">
        <v>519</v>
      </c>
      <c r="R201" s="85" t="s">
        <v>707</v>
      </c>
      <c r="S201" s="81" t="s">
        <v>746</v>
      </c>
      <c r="T201" s="81" t="s">
        <v>806</v>
      </c>
      <c r="U201" s="81"/>
      <c r="V201" s="85" t="s">
        <v>929</v>
      </c>
      <c r="W201" s="83">
        <v>43651.357777777775</v>
      </c>
      <c r="X201" s="85" t="s">
        <v>1204</v>
      </c>
      <c r="Y201" s="81"/>
      <c r="Z201" s="81"/>
      <c r="AA201" s="87" t="s">
        <v>1612</v>
      </c>
      <c r="AB201" s="81"/>
      <c r="AC201" s="81" t="b">
        <v>0</v>
      </c>
      <c r="AD201" s="81">
        <v>9</v>
      </c>
      <c r="AE201" s="87" t="s">
        <v>1832</v>
      </c>
      <c r="AF201" s="81" t="b">
        <v>0</v>
      </c>
      <c r="AG201" s="81" t="s">
        <v>1864</v>
      </c>
      <c r="AH201" s="81"/>
      <c r="AI201" s="87" t="s">
        <v>1832</v>
      </c>
      <c r="AJ201" s="81" t="b">
        <v>0</v>
      </c>
      <c r="AK201" s="81">
        <v>7</v>
      </c>
      <c r="AL201" s="87" t="s">
        <v>1832</v>
      </c>
      <c r="AM201" s="81" t="s">
        <v>1887</v>
      </c>
      <c r="AN201" s="81" t="b">
        <v>0</v>
      </c>
      <c r="AO201" s="87" t="s">
        <v>1612</v>
      </c>
      <c r="AP201" s="81" t="s">
        <v>176</v>
      </c>
      <c r="AQ201" s="81">
        <v>0</v>
      </c>
      <c r="AR201" s="81">
        <v>0</v>
      </c>
      <c r="AS201" s="81"/>
      <c r="AT201" s="81"/>
      <c r="AU201" s="81"/>
      <c r="AV201" s="81"/>
      <c r="AW201" s="81"/>
      <c r="AX201" s="81"/>
      <c r="AY201" s="81"/>
      <c r="AZ201" s="81"/>
      <c r="BA201">
        <v>1</v>
      </c>
      <c r="BB201" s="80" t="str">
        <f>REPLACE(INDEX(GroupVertices[Group],MATCH(Edges13[[#This Row],[Vertex 1]],GroupVertices[Vertex],0)),1,1,"")</f>
        <v>2</v>
      </c>
      <c r="BC201" s="80" t="str">
        <f>REPLACE(INDEX(GroupVertices[Group],MATCH(Edges13[[#This Row],[Vertex 2]],GroupVertices[Vertex],0)),1,1,"")</f>
        <v>2</v>
      </c>
    </row>
    <row r="202" spans="1:55" ht="15">
      <c r="A202" s="66" t="s">
        <v>308</v>
      </c>
      <c r="B202" s="66" t="s">
        <v>256</v>
      </c>
      <c r="C202" s="67"/>
      <c r="D202" s="68"/>
      <c r="E202" s="69"/>
      <c r="F202" s="70"/>
      <c r="G202" s="67"/>
      <c r="H202" s="71"/>
      <c r="I202" s="72"/>
      <c r="J202" s="72"/>
      <c r="K202" s="34"/>
      <c r="L202" s="79">
        <v>551</v>
      </c>
      <c r="M202" s="79"/>
      <c r="N202" s="74"/>
      <c r="O202" s="81" t="s">
        <v>394</v>
      </c>
      <c r="P202" s="83">
        <v>43651.406180555554</v>
      </c>
      <c r="Q202" s="81" t="s">
        <v>423</v>
      </c>
      <c r="R202" s="81"/>
      <c r="S202" s="81"/>
      <c r="T202" s="81"/>
      <c r="U202" s="81"/>
      <c r="V202" s="85" t="s">
        <v>976</v>
      </c>
      <c r="W202" s="83">
        <v>43651.406180555554</v>
      </c>
      <c r="X202" s="85" t="s">
        <v>1205</v>
      </c>
      <c r="Y202" s="81"/>
      <c r="Z202" s="81"/>
      <c r="AA202" s="87" t="s">
        <v>1613</v>
      </c>
      <c r="AB202" s="81"/>
      <c r="AC202" s="81" t="b">
        <v>0</v>
      </c>
      <c r="AD202" s="81">
        <v>0</v>
      </c>
      <c r="AE202" s="87" t="s">
        <v>1832</v>
      </c>
      <c r="AF202" s="81" t="b">
        <v>0</v>
      </c>
      <c r="AG202" s="81" t="s">
        <v>1864</v>
      </c>
      <c r="AH202" s="81"/>
      <c r="AI202" s="87" t="s">
        <v>1832</v>
      </c>
      <c r="AJ202" s="81" t="b">
        <v>0</v>
      </c>
      <c r="AK202" s="81">
        <v>7</v>
      </c>
      <c r="AL202" s="87" t="s">
        <v>1612</v>
      </c>
      <c r="AM202" s="81" t="s">
        <v>1881</v>
      </c>
      <c r="AN202" s="81" t="b">
        <v>0</v>
      </c>
      <c r="AO202" s="87" t="s">
        <v>1612</v>
      </c>
      <c r="AP202" s="81" t="s">
        <v>176</v>
      </c>
      <c r="AQ202" s="81">
        <v>0</v>
      </c>
      <c r="AR202" s="81">
        <v>0</v>
      </c>
      <c r="AS202" s="81"/>
      <c r="AT202" s="81"/>
      <c r="AU202" s="81"/>
      <c r="AV202" s="81"/>
      <c r="AW202" s="81"/>
      <c r="AX202" s="81"/>
      <c r="AY202" s="81"/>
      <c r="AZ202" s="81"/>
      <c r="BA202">
        <v>1</v>
      </c>
      <c r="BB202" s="80" t="str">
        <f>REPLACE(INDEX(GroupVertices[Group],MATCH(Edges13[[#This Row],[Vertex 1]],GroupVertices[Vertex],0)),1,1,"")</f>
        <v>1</v>
      </c>
      <c r="BC202" s="80" t="str">
        <f>REPLACE(INDEX(GroupVertices[Group],MATCH(Edges13[[#This Row],[Vertex 2]],GroupVertices[Vertex],0)),1,1,"")</f>
        <v>2</v>
      </c>
    </row>
    <row r="203" spans="1:55" ht="15">
      <c r="A203" s="66" t="s">
        <v>303</v>
      </c>
      <c r="B203" s="66" t="s">
        <v>256</v>
      </c>
      <c r="C203" s="67"/>
      <c r="D203" s="68"/>
      <c r="E203" s="69"/>
      <c r="F203" s="70"/>
      <c r="G203" s="67"/>
      <c r="H203" s="71"/>
      <c r="I203" s="72"/>
      <c r="J203" s="72"/>
      <c r="K203" s="34"/>
      <c r="L203" s="79">
        <v>552</v>
      </c>
      <c r="M203" s="79"/>
      <c r="N203" s="74"/>
      <c r="O203" s="81" t="s">
        <v>394</v>
      </c>
      <c r="P203" s="83">
        <v>43651.36101851852</v>
      </c>
      <c r="Q203" s="81" t="s">
        <v>423</v>
      </c>
      <c r="R203" s="81"/>
      <c r="S203" s="81"/>
      <c r="T203" s="81"/>
      <c r="U203" s="81"/>
      <c r="V203" s="85" t="s">
        <v>974</v>
      </c>
      <c r="W203" s="83">
        <v>43651.36101851852</v>
      </c>
      <c r="X203" s="85" t="s">
        <v>1206</v>
      </c>
      <c r="Y203" s="81"/>
      <c r="Z203" s="81"/>
      <c r="AA203" s="87" t="s">
        <v>1614</v>
      </c>
      <c r="AB203" s="81"/>
      <c r="AC203" s="81" t="b">
        <v>0</v>
      </c>
      <c r="AD203" s="81">
        <v>0</v>
      </c>
      <c r="AE203" s="87" t="s">
        <v>1832</v>
      </c>
      <c r="AF203" s="81" t="b">
        <v>0</v>
      </c>
      <c r="AG203" s="81" t="s">
        <v>1864</v>
      </c>
      <c r="AH203" s="81"/>
      <c r="AI203" s="87" t="s">
        <v>1832</v>
      </c>
      <c r="AJ203" s="81" t="b">
        <v>0</v>
      </c>
      <c r="AK203" s="81">
        <v>7</v>
      </c>
      <c r="AL203" s="87" t="s">
        <v>1612</v>
      </c>
      <c r="AM203" s="81" t="s">
        <v>1881</v>
      </c>
      <c r="AN203" s="81" t="b">
        <v>0</v>
      </c>
      <c r="AO203" s="87" t="s">
        <v>1612</v>
      </c>
      <c r="AP203" s="81" t="s">
        <v>176</v>
      </c>
      <c r="AQ203" s="81">
        <v>0</v>
      </c>
      <c r="AR203" s="81">
        <v>0</v>
      </c>
      <c r="AS203" s="81"/>
      <c r="AT203" s="81"/>
      <c r="AU203" s="81"/>
      <c r="AV203" s="81"/>
      <c r="AW203" s="81"/>
      <c r="AX203" s="81"/>
      <c r="AY203" s="81"/>
      <c r="AZ203" s="81"/>
      <c r="BA203">
        <v>1</v>
      </c>
      <c r="BB203" s="80" t="str">
        <f>REPLACE(INDEX(GroupVertices[Group],MATCH(Edges13[[#This Row],[Vertex 1]],GroupVertices[Vertex],0)),1,1,"")</f>
        <v>1</v>
      </c>
      <c r="BC203" s="80" t="str">
        <f>REPLACE(INDEX(GroupVertices[Group],MATCH(Edges13[[#This Row],[Vertex 2]],GroupVertices[Vertex],0)),1,1,"")</f>
        <v>2</v>
      </c>
    </row>
    <row r="204" spans="1:55" ht="15">
      <c r="A204" s="66" t="s">
        <v>318</v>
      </c>
      <c r="B204" s="66" t="s">
        <v>337</v>
      </c>
      <c r="C204" s="67"/>
      <c r="D204" s="68"/>
      <c r="E204" s="69"/>
      <c r="F204" s="70"/>
      <c r="G204" s="67"/>
      <c r="H204" s="71"/>
      <c r="I204" s="72"/>
      <c r="J204" s="72"/>
      <c r="K204" s="34"/>
      <c r="L204" s="79">
        <v>553</v>
      </c>
      <c r="M204" s="79"/>
      <c r="N204" s="74"/>
      <c r="O204" s="81" t="s">
        <v>394</v>
      </c>
      <c r="P204" s="83">
        <v>43651.53878472222</v>
      </c>
      <c r="Q204" s="81" t="s">
        <v>520</v>
      </c>
      <c r="R204" s="81"/>
      <c r="S204" s="81"/>
      <c r="T204" s="81"/>
      <c r="U204" s="81"/>
      <c r="V204" s="85" t="s">
        <v>987</v>
      </c>
      <c r="W204" s="83">
        <v>43651.53878472222</v>
      </c>
      <c r="X204" s="85" t="s">
        <v>1207</v>
      </c>
      <c r="Y204" s="81"/>
      <c r="Z204" s="81"/>
      <c r="AA204" s="87" t="s">
        <v>1615</v>
      </c>
      <c r="AB204" s="87" t="s">
        <v>1831</v>
      </c>
      <c r="AC204" s="81" t="b">
        <v>0</v>
      </c>
      <c r="AD204" s="81">
        <v>1</v>
      </c>
      <c r="AE204" s="87" t="s">
        <v>1834</v>
      </c>
      <c r="AF204" s="81" t="b">
        <v>0</v>
      </c>
      <c r="AG204" s="81" t="s">
        <v>1864</v>
      </c>
      <c r="AH204" s="81"/>
      <c r="AI204" s="87" t="s">
        <v>1832</v>
      </c>
      <c r="AJ204" s="81" t="b">
        <v>0</v>
      </c>
      <c r="AK204" s="81">
        <v>0</v>
      </c>
      <c r="AL204" s="87" t="s">
        <v>1832</v>
      </c>
      <c r="AM204" s="81" t="s">
        <v>1879</v>
      </c>
      <c r="AN204" s="81" t="b">
        <v>0</v>
      </c>
      <c r="AO204" s="87" t="s">
        <v>1831</v>
      </c>
      <c r="AP204" s="81" t="s">
        <v>176</v>
      </c>
      <c r="AQ204" s="81">
        <v>0</v>
      </c>
      <c r="AR204" s="81">
        <v>0</v>
      </c>
      <c r="AS204" s="81"/>
      <c r="AT204" s="81"/>
      <c r="AU204" s="81"/>
      <c r="AV204" s="81"/>
      <c r="AW204" s="81"/>
      <c r="AX204" s="81"/>
      <c r="AY204" s="81"/>
      <c r="AZ204" s="81"/>
      <c r="BA204">
        <v>3</v>
      </c>
      <c r="BB204" s="80" t="str">
        <f>REPLACE(INDEX(GroupVertices[Group],MATCH(Edges13[[#This Row],[Vertex 1]],GroupVertices[Vertex],0)),1,1,"")</f>
        <v>2</v>
      </c>
      <c r="BC204" s="80" t="str">
        <f>REPLACE(INDEX(GroupVertices[Group],MATCH(Edges13[[#This Row],[Vertex 2]],GroupVertices[Vertex],0)),1,1,"")</f>
        <v>2</v>
      </c>
    </row>
    <row r="205" spans="1:55" ht="15">
      <c r="A205" s="66" t="s">
        <v>318</v>
      </c>
      <c r="B205" s="66" t="s">
        <v>337</v>
      </c>
      <c r="C205" s="67"/>
      <c r="D205" s="68"/>
      <c r="E205" s="69"/>
      <c r="F205" s="70"/>
      <c r="G205" s="67"/>
      <c r="H205" s="71"/>
      <c r="I205" s="72"/>
      <c r="J205" s="72"/>
      <c r="K205" s="34"/>
      <c r="L205" s="79">
        <v>555</v>
      </c>
      <c r="M205" s="79"/>
      <c r="N205" s="74"/>
      <c r="O205" s="81" t="s">
        <v>394</v>
      </c>
      <c r="P205" s="83">
        <v>43651.54583333333</v>
      </c>
      <c r="Q205" s="81" t="s">
        <v>521</v>
      </c>
      <c r="R205" s="81"/>
      <c r="S205" s="81"/>
      <c r="T205" s="81"/>
      <c r="U205" s="81"/>
      <c r="V205" s="85" t="s">
        <v>987</v>
      </c>
      <c r="W205" s="83">
        <v>43651.54583333333</v>
      </c>
      <c r="X205" s="85" t="s">
        <v>1208</v>
      </c>
      <c r="Y205" s="81"/>
      <c r="Z205" s="81"/>
      <c r="AA205" s="87" t="s">
        <v>1616</v>
      </c>
      <c r="AB205" s="87" t="s">
        <v>1618</v>
      </c>
      <c r="AC205" s="81" t="b">
        <v>0</v>
      </c>
      <c r="AD205" s="81">
        <v>1</v>
      </c>
      <c r="AE205" s="87" t="s">
        <v>1834</v>
      </c>
      <c r="AF205" s="81" t="b">
        <v>0</v>
      </c>
      <c r="AG205" s="81" t="s">
        <v>1864</v>
      </c>
      <c r="AH205" s="81"/>
      <c r="AI205" s="87" t="s">
        <v>1832</v>
      </c>
      <c r="AJ205" s="81" t="b">
        <v>0</v>
      </c>
      <c r="AK205" s="81">
        <v>0</v>
      </c>
      <c r="AL205" s="87" t="s">
        <v>1832</v>
      </c>
      <c r="AM205" s="81" t="s">
        <v>1879</v>
      </c>
      <c r="AN205" s="81" t="b">
        <v>0</v>
      </c>
      <c r="AO205" s="87" t="s">
        <v>1618</v>
      </c>
      <c r="AP205" s="81" t="s">
        <v>176</v>
      </c>
      <c r="AQ205" s="81">
        <v>0</v>
      </c>
      <c r="AR205" s="81">
        <v>0</v>
      </c>
      <c r="AS205" s="81"/>
      <c r="AT205" s="81"/>
      <c r="AU205" s="81"/>
      <c r="AV205" s="81"/>
      <c r="AW205" s="81"/>
      <c r="AX205" s="81"/>
      <c r="AY205" s="81"/>
      <c r="AZ205" s="81"/>
      <c r="BA205">
        <v>3</v>
      </c>
      <c r="BB205" s="80" t="str">
        <f>REPLACE(INDEX(GroupVertices[Group],MATCH(Edges13[[#This Row],[Vertex 1]],GroupVertices[Vertex],0)),1,1,"")</f>
        <v>2</v>
      </c>
      <c r="BC205" s="80" t="str">
        <f>REPLACE(INDEX(GroupVertices[Group],MATCH(Edges13[[#This Row],[Vertex 2]],GroupVertices[Vertex],0)),1,1,"")</f>
        <v>2</v>
      </c>
    </row>
    <row r="206" spans="1:55" ht="15">
      <c r="A206" s="66" t="s">
        <v>318</v>
      </c>
      <c r="B206" s="66" t="s">
        <v>337</v>
      </c>
      <c r="C206" s="67"/>
      <c r="D206" s="68"/>
      <c r="E206" s="69"/>
      <c r="F206" s="70"/>
      <c r="G206" s="67"/>
      <c r="H206" s="71"/>
      <c r="I206" s="72"/>
      <c r="J206" s="72"/>
      <c r="K206" s="34"/>
      <c r="L206" s="79">
        <v>557</v>
      </c>
      <c r="M206" s="79"/>
      <c r="N206" s="74"/>
      <c r="O206" s="81" t="s">
        <v>394</v>
      </c>
      <c r="P206" s="83">
        <v>43651.82907407408</v>
      </c>
      <c r="Q206" s="81" t="s">
        <v>522</v>
      </c>
      <c r="R206" s="81"/>
      <c r="S206" s="81"/>
      <c r="T206" s="81"/>
      <c r="U206" s="81"/>
      <c r="V206" s="85" t="s">
        <v>987</v>
      </c>
      <c r="W206" s="83">
        <v>43651.82907407408</v>
      </c>
      <c r="X206" s="85" t="s">
        <v>1209</v>
      </c>
      <c r="Y206" s="81"/>
      <c r="Z206" s="81"/>
      <c r="AA206" s="87" t="s">
        <v>1617</v>
      </c>
      <c r="AB206" s="87" t="s">
        <v>1619</v>
      </c>
      <c r="AC206" s="81" t="b">
        <v>0</v>
      </c>
      <c r="AD206" s="81">
        <v>0</v>
      </c>
      <c r="AE206" s="87" t="s">
        <v>1834</v>
      </c>
      <c r="AF206" s="81" t="b">
        <v>0</v>
      </c>
      <c r="AG206" s="81" t="s">
        <v>1864</v>
      </c>
      <c r="AH206" s="81"/>
      <c r="AI206" s="87" t="s">
        <v>1832</v>
      </c>
      <c r="AJ206" s="81" t="b">
        <v>0</v>
      </c>
      <c r="AK206" s="81">
        <v>0</v>
      </c>
      <c r="AL206" s="87" t="s">
        <v>1832</v>
      </c>
      <c r="AM206" s="81" t="s">
        <v>1880</v>
      </c>
      <c r="AN206" s="81" t="b">
        <v>0</v>
      </c>
      <c r="AO206" s="87" t="s">
        <v>1619</v>
      </c>
      <c r="AP206" s="81" t="s">
        <v>176</v>
      </c>
      <c r="AQ206" s="81">
        <v>0</v>
      </c>
      <c r="AR206" s="81">
        <v>0</v>
      </c>
      <c r="AS206" s="81"/>
      <c r="AT206" s="81"/>
      <c r="AU206" s="81"/>
      <c r="AV206" s="81"/>
      <c r="AW206" s="81"/>
      <c r="AX206" s="81"/>
      <c r="AY206" s="81"/>
      <c r="AZ206" s="81"/>
      <c r="BA206">
        <v>3</v>
      </c>
      <c r="BB206" s="80" t="str">
        <f>REPLACE(INDEX(GroupVertices[Group],MATCH(Edges13[[#This Row],[Vertex 1]],GroupVertices[Vertex],0)),1,1,"")</f>
        <v>2</v>
      </c>
      <c r="BC206" s="80" t="str">
        <f>REPLACE(INDEX(GroupVertices[Group],MATCH(Edges13[[#This Row],[Vertex 2]],GroupVertices[Vertex],0)),1,1,"")</f>
        <v>2</v>
      </c>
    </row>
    <row r="207" spans="1:55" ht="15">
      <c r="A207" s="66" t="s">
        <v>303</v>
      </c>
      <c r="B207" s="66" t="s">
        <v>318</v>
      </c>
      <c r="C207" s="67"/>
      <c r="D207" s="68"/>
      <c r="E207" s="69"/>
      <c r="F207" s="70"/>
      <c r="G207" s="67"/>
      <c r="H207" s="71"/>
      <c r="I207" s="72"/>
      <c r="J207" s="72"/>
      <c r="K207" s="34"/>
      <c r="L207" s="79">
        <v>559</v>
      </c>
      <c r="M207" s="79"/>
      <c r="N207" s="74"/>
      <c r="O207" s="81" t="s">
        <v>395</v>
      </c>
      <c r="P207" s="83">
        <v>43651.53984953704</v>
      </c>
      <c r="Q207" s="81" t="s">
        <v>523</v>
      </c>
      <c r="R207" s="81"/>
      <c r="S207" s="81"/>
      <c r="T207" s="81"/>
      <c r="U207" s="81"/>
      <c r="V207" s="85" t="s">
        <v>974</v>
      </c>
      <c r="W207" s="83">
        <v>43651.53984953704</v>
      </c>
      <c r="X207" s="85" t="s">
        <v>1210</v>
      </c>
      <c r="Y207" s="81"/>
      <c r="Z207" s="81"/>
      <c r="AA207" s="87" t="s">
        <v>1618</v>
      </c>
      <c r="AB207" s="87" t="s">
        <v>1615</v>
      </c>
      <c r="AC207" s="81" t="b">
        <v>0</v>
      </c>
      <c r="AD207" s="81">
        <v>0</v>
      </c>
      <c r="AE207" s="87" t="s">
        <v>1857</v>
      </c>
      <c r="AF207" s="81" t="b">
        <v>0</v>
      </c>
      <c r="AG207" s="81" t="s">
        <v>1864</v>
      </c>
      <c r="AH207" s="81"/>
      <c r="AI207" s="87" t="s">
        <v>1832</v>
      </c>
      <c r="AJ207" s="81" t="b">
        <v>0</v>
      </c>
      <c r="AK207" s="81">
        <v>0</v>
      </c>
      <c r="AL207" s="87" t="s">
        <v>1832</v>
      </c>
      <c r="AM207" s="81" t="s">
        <v>1881</v>
      </c>
      <c r="AN207" s="81" t="b">
        <v>0</v>
      </c>
      <c r="AO207" s="87" t="s">
        <v>1615</v>
      </c>
      <c r="AP207" s="81" t="s">
        <v>176</v>
      </c>
      <c r="AQ207" s="81">
        <v>0</v>
      </c>
      <c r="AR207" s="81">
        <v>0</v>
      </c>
      <c r="AS207" s="81"/>
      <c r="AT207" s="81"/>
      <c r="AU207" s="81"/>
      <c r="AV207" s="81"/>
      <c r="AW207" s="81"/>
      <c r="AX207" s="81"/>
      <c r="AY207" s="81"/>
      <c r="AZ207" s="81"/>
      <c r="BA207">
        <v>2</v>
      </c>
      <c r="BB207" s="80" t="str">
        <f>REPLACE(INDEX(GroupVertices[Group],MATCH(Edges13[[#This Row],[Vertex 1]],GroupVertices[Vertex],0)),1,1,"")</f>
        <v>1</v>
      </c>
      <c r="BC207" s="80" t="str">
        <f>REPLACE(INDEX(GroupVertices[Group],MATCH(Edges13[[#This Row],[Vertex 2]],GroupVertices[Vertex],0)),1,1,"")</f>
        <v>2</v>
      </c>
    </row>
    <row r="208" spans="1:55" ht="15">
      <c r="A208" s="66" t="s">
        <v>303</v>
      </c>
      <c r="B208" s="66" t="s">
        <v>318</v>
      </c>
      <c r="C208" s="67"/>
      <c r="D208" s="68"/>
      <c r="E208" s="69"/>
      <c r="F208" s="70"/>
      <c r="G208" s="67"/>
      <c r="H208" s="71"/>
      <c r="I208" s="72"/>
      <c r="J208" s="72"/>
      <c r="K208" s="34"/>
      <c r="L208" s="79">
        <v>560</v>
      </c>
      <c r="M208" s="79"/>
      <c r="N208" s="74"/>
      <c r="O208" s="81" t="s">
        <v>395</v>
      </c>
      <c r="P208" s="83">
        <v>43651.55732638889</v>
      </c>
      <c r="Q208" s="81" t="s">
        <v>524</v>
      </c>
      <c r="R208" s="81"/>
      <c r="S208" s="81"/>
      <c r="T208" s="81"/>
      <c r="U208" s="81"/>
      <c r="V208" s="85" t="s">
        <v>974</v>
      </c>
      <c r="W208" s="83">
        <v>43651.55732638889</v>
      </c>
      <c r="X208" s="85" t="s">
        <v>1211</v>
      </c>
      <c r="Y208" s="81"/>
      <c r="Z208" s="81"/>
      <c r="AA208" s="87" t="s">
        <v>1619</v>
      </c>
      <c r="AB208" s="87" t="s">
        <v>1616</v>
      </c>
      <c r="AC208" s="81" t="b">
        <v>0</v>
      </c>
      <c r="AD208" s="81">
        <v>1</v>
      </c>
      <c r="AE208" s="87" t="s">
        <v>1857</v>
      </c>
      <c r="AF208" s="81" t="b">
        <v>0</v>
      </c>
      <c r="AG208" s="81" t="s">
        <v>1864</v>
      </c>
      <c r="AH208" s="81"/>
      <c r="AI208" s="87" t="s">
        <v>1832</v>
      </c>
      <c r="AJ208" s="81" t="b">
        <v>0</v>
      </c>
      <c r="AK208" s="81">
        <v>0</v>
      </c>
      <c r="AL208" s="87" t="s">
        <v>1832</v>
      </c>
      <c r="AM208" s="81" t="s">
        <v>1879</v>
      </c>
      <c r="AN208" s="81" t="b">
        <v>0</v>
      </c>
      <c r="AO208" s="87" t="s">
        <v>1616</v>
      </c>
      <c r="AP208" s="81" t="s">
        <v>176</v>
      </c>
      <c r="AQ208" s="81">
        <v>0</v>
      </c>
      <c r="AR208" s="81">
        <v>0</v>
      </c>
      <c r="AS208" s="81"/>
      <c r="AT208" s="81"/>
      <c r="AU208" s="81"/>
      <c r="AV208" s="81"/>
      <c r="AW208" s="81"/>
      <c r="AX208" s="81"/>
      <c r="AY208" s="81"/>
      <c r="AZ208" s="81"/>
      <c r="BA208">
        <v>2</v>
      </c>
      <c r="BB208" s="80" t="str">
        <f>REPLACE(INDEX(GroupVertices[Group],MATCH(Edges13[[#This Row],[Vertex 1]],GroupVertices[Vertex],0)),1,1,"")</f>
        <v>1</v>
      </c>
      <c r="BC208" s="80" t="str">
        <f>REPLACE(INDEX(GroupVertices[Group],MATCH(Edges13[[#This Row],[Vertex 2]],GroupVertices[Vertex],0)),1,1,"")</f>
        <v>2</v>
      </c>
    </row>
    <row r="209" spans="1:55" ht="15">
      <c r="A209" s="66" t="s">
        <v>319</v>
      </c>
      <c r="B209" s="66" t="s">
        <v>303</v>
      </c>
      <c r="C209" s="67"/>
      <c r="D209" s="68"/>
      <c r="E209" s="69"/>
      <c r="F209" s="70"/>
      <c r="G209" s="67"/>
      <c r="H209" s="71"/>
      <c r="I209" s="72"/>
      <c r="J209" s="72"/>
      <c r="K209" s="34"/>
      <c r="L209" s="79">
        <v>561</v>
      </c>
      <c r="M209" s="79"/>
      <c r="N209" s="74"/>
      <c r="O209" s="81" t="s">
        <v>394</v>
      </c>
      <c r="P209" s="83">
        <v>43651.838159722225</v>
      </c>
      <c r="Q209" s="81" t="s">
        <v>525</v>
      </c>
      <c r="R209" s="85" t="s">
        <v>679</v>
      </c>
      <c r="S209" s="81" t="s">
        <v>746</v>
      </c>
      <c r="T209" s="81"/>
      <c r="U209" s="81"/>
      <c r="V209" s="85" t="s">
        <v>988</v>
      </c>
      <c r="W209" s="83">
        <v>43651.838159722225</v>
      </c>
      <c r="X209" s="85" t="s">
        <v>1212</v>
      </c>
      <c r="Y209" s="81"/>
      <c r="Z209" s="81"/>
      <c r="AA209" s="87" t="s">
        <v>1620</v>
      </c>
      <c r="AB209" s="81"/>
      <c r="AC209" s="81" t="b">
        <v>0</v>
      </c>
      <c r="AD209" s="81">
        <v>0</v>
      </c>
      <c r="AE209" s="87" t="s">
        <v>1832</v>
      </c>
      <c r="AF209" s="81" t="b">
        <v>0</v>
      </c>
      <c r="AG209" s="81" t="s">
        <v>1864</v>
      </c>
      <c r="AH209" s="81"/>
      <c r="AI209" s="87" t="s">
        <v>1832</v>
      </c>
      <c r="AJ209" s="81" t="b">
        <v>0</v>
      </c>
      <c r="AK209" s="81">
        <v>0</v>
      </c>
      <c r="AL209" s="87" t="s">
        <v>1832</v>
      </c>
      <c r="AM209" s="81" t="s">
        <v>1881</v>
      </c>
      <c r="AN209" s="81" t="b">
        <v>0</v>
      </c>
      <c r="AO209" s="87" t="s">
        <v>1620</v>
      </c>
      <c r="AP209" s="81" t="s">
        <v>176</v>
      </c>
      <c r="AQ209" s="81">
        <v>0</v>
      </c>
      <c r="AR209" s="81">
        <v>0</v>
      </c>
      <c r="AS209" s="81"/>
      <c r="AT209" s="81"/>
      <c r="AU209" s="81"/>
      <c r="AV209" s="81"/>
      <c r="AW209" s="81"/>
      <c r="AX209" s="81"/>
      <c r="AY209" s="81"/>
      <c r="AZ209" s="81"/>
      <c r="BA209">
        <v>1</v>
      </c>
      <c r="BB209" s="80" t="str">
        <f>REPLACE(INDEX(GroupVertices[Group],MATCH(Edges13[[#This Row],[Vertex 1]],GroupVertices[Vertex],0)),1,1,"")</f>
        <v>1</v>
      </c>
      <c r="BC209" s="80" t="str">
        <f>REPLACE(INDEX(GroupVertices[Group],MATCH(Edges13[[#This Row],[Vertex 2]],GroupVertices[Vertex],0)),1,1,"")</f>
        <v>1</v>
      </c>
    </row>
    <row r="210" spans="1:55" ht="15">
      <c r="A210" s="66" t="s">
        <v>303</v>
      </c>
      <c r="B210" s="66" t="s">
        <v>319</v>
      </c>
      <c r="C210" s="67"/>
      <c r="D210" s="68"/>
      <c r="E210" s="69"/>
      <c r="F210" s="70"/>
      <c r="G210" s="67"/>
      <c r="H210" s="71"/>
      <c r="I210" s="72"/>
      <c r="J210" s="72"/>
      <c r="K210" s="34"/>
      <c r="L210" s="79">
        <v>562</v>
      </c>
      <c r="M210" s="79"/>
      <c r="N210" s="74"/>
      <c r="O210" s="81" t="s">
        <v>394</v>
      </c>
      <c r="P210" s="83">
        <v>43651.853310185186</v>
      </c>
      <c r="Q210" s="81" t="s">
        <v>425</v>
      </c>
      <c r="R210" s="81"/>
      <c r="S210" s="81"/>
      <c r="T210" s="81"/>
      <c r="U210" s="81"/>
      <c r="V210" s="85" t="s">
        <v>974</v>
      </c>
      <c r="W210" s="83">
        <v>43651.853310185186</v>
      </c>
      <c r="X210" s="85" t="s">
        <v>1213</v>
      </c>
      <c r="Y210" s="81"/>
      <c r="Z210" s="81"/>
      <c r="AA210" s="87" t="s">
        <v>1621</v>
      </c>
      <c r="AB210" s="81"/>
      <c r="AC210" s="81" t="b">
        <v>0</v>
      </c>
      <c r="AD210" s="81">
        <v>0</v>
      </c>
      <c r="AE210" s="87" t="s">
        <v>1832</v>
      </c>
      <c r="AF210" s="81" t="b">
        <v>0</v>
      </c>
      <c r="AG210" s="81" t="s">
        <v>1864</v>
      </c>
      <c r="AH210" s="81"/>
      <c r="AI210" s="87" t="s">
        <v>1832</v>
      </c>
      <c r="AJ210" s="81" t="b">
        <v>0</v>
      </c>
      <c r="AK210" s="81">
        <v>3</v>
      </c>
      <c r="AL210" s="87" t="s">
        <v>1620</v>
      </c>
      <c r="AM210" s="81" t="s">
        <v>1881</v>
      </c>
      <c r="AN210" s="81" t="b">
        <v>0</v>
      </c>
      <c r="AO210" s="87" t="s">
        <v>1620</v>
      </c>
      <c r="AP210" s="81" t="s">
        <v>176</v>
      </c>
      <c r="AQ210" s="81">
        <v>0</v>
      </c>
      <c r="AR210" s="81">
        <v>0</v>
      </c>
      <c r="AS210" s="81"/>
      <c r="AT210" s="81"/>
      <c r="AU210" s="81"/>
      <c r="AV210" s="81"/>
      <c r="AW210" s="81"/>
      <c r="AX210" s="81"/>
      <c r="AY210" s="81"/>
      <c r="AZ210" s="81"/>
      <c r="BA210">
        <v>1</v>
      </c>
      <c r="BB210" s="80" t="str">
        <f>REPLACE(INDEX(GroupVertices[Group],MATCH(Edges13[[#This Row],[Vertex 1]],GroupVertices[Vertex],0)),1,1,"")</f>
        <v>1</v>
      </c>
      <c r="BC210" s="80" t="str">
        <f>REPLACE(INDEX(GroupVertices[Group],MATCH(Edges13[[#This Row],[Vertex 2]],GroupVertices[Vertex],0)),1,1,"")</f>
        <v>1</v>
      </c>
    </row>
    <row r="211" spans="1:55" ht="15">
      <c r="A211" s="66" t="s">
        <v>320</v>
      </c>
      <c r="B211" s="66" t="s">
        <v>303</v>
      </c>
      <c r="C211" s="67"/>
      <c r="D211" s="68"/>
      <c r="E211" s="69"/>
      <c r="F211" s="70"/>
      <c r="G211" s="67"/>
      <c r="H211" s="71"/>
      <c r="I211" s="72"/>
      <c r="J211" s="72"/>
      <c r="K211" s="34"/>
      <c r="L211" s="79">
        <v>563</v>
      </c>
      <c r="M211" s="79"/>
      <c r="N211" s="74"/>
      <c r="O211" s="81" t="s">
        <v>394</v>
      </c>
      <c r="P211" s="83">
        <v>43652.33392361111</v>
      </c>
      <c r="Q211" s="81" t="s">
        <v>526</v>
      </c>
      <c r="R211" s="85" t="s">
        <v>708</v>
      </c>
      <c r="S211" s="81" t="s">
        <v>747</v>
      </c>
      <c r="T211" s="81"/>
      <c r="U211" s="81"/>
      <c r="V211" s="85" t="s">
        <v>989</v>
      </c>
      <c r="W211" s="83">
        <v>43652.33392361111</v>
      </c>
      <c r="X211" s="85" t="s">
        <v>1214</v>
      </c>
      <c r="Y211" s="81"/>
      <c r="Z211" s="81"/>
      <c r="AA211" s="87" t="s">
        <v>1622</v>
      </c>
      <c r="AB211" s="81"/>
      <c r="AC211" s="81" t="b">
        <v>0</v>
      </c>
      <c r="AD211" s="81">
        <v>2</v>
      </c>
      <c r="AE211" s="87" t="s">
        <v>1832</v>
      </c>
      <c r="AF211" s="81" t="b">
        <v>1</v>
      </c>
      <c r="AG211" s="81" t="s">
        <v>1864</v>
      </c>
      <c r="AH211" s="81"/>
      <c r="AI211" s="87" t="s">
        <v>1415</v>
      </c>
      <c r="AJ211" s="81" t="b">
        <v>0</v>
      </c>
      <c r="AK211" s="81">
        <v>1</v>
      </c>
      <c r="AL211" s="87" t="s">
        <v>1832</v>
      </c>
      <c r="AM211" s="81" t="s">
        <v>1881</v>
      </c>
      <c r="AN211" s="81" t="b">
        <v>0</v>
      </c>
      <c r="AO211" s="87" t="s">
        <v>1622</v>
      </c>
      <c r="AP211" s="81" t="s">
        <v>176</v>
      </c>
      <c r="AQ211" s="81">
        <v>0</v>
      </c>
      <c r="AR211" s="81">
        <v>0</v>
      </c>
      <c r="AS211" s="81"/>
      <c r="AT211" s="81"/>
      <c r="AU211" s="81"/>
      <c r="AV211" s="81"/>
      <c r="AW211" s="81"/>
      <c r="AX211" s="81"/>
      <c r="AY211" s="81"/>
      <c r="AZ211" s="81"/>
      <c r="BA211">
        <v>1</v>
      </c>
      <c r="BB211" s="80" t="str">
        <f>REPLACE(INDEX(GroupVertices[Group],MATCH(Edges13[[#This Row],[Vertex 1]],GroupVertices[Vertex],0)),1,1,"")</f>
        <v>1</v>
      </c>
      <c r="BC211" s="80" t="str">
        <f>REPLACE(INDEX(GroupVertices[Group],MATCH(Edges13[[#This Row],[Vertex 2]],GroupVertices[Vertex],0)),1,1,"")</f>
        <v>1</v>
      </c>
    </row>
    <row r="212" spans="1:55" ht="15">
      <c r="A212" s="66" t="s">
        <v>303</v>
      </c>
      <c r="B212" s="66" t="s">
        <v>320</v>
      </c>
      <c r="C212" s="67"/>
      <c r="D212" s="68"/>
      <c r="E212" s="69"/>
      <c r="F212" s="70"/>
      <c r="G212" s="67"/>
      <c r="H212" s="71"/>
      <c r="I212" s="72"/>
      <c r="J212" s="72"/>
      <c r="K212" s="34"/>
      <c r="L212" s="79">
        <v>564</v>
      </c>
      <c r="M212" s="79"/>
      <c r="N212" s="74"/>
      <c r="O212" s="81" t="s">
        <v>394</v>
      </c>
      <c r="P212" s="83">
        <v>43652.36054398148</v>
      </c>
      <c r="Q212" s="81" t="s">
        <v>527</v>
      </c>
      <c r="R212" s="81"/>
      <c r="S212" s="81"/>
      <c r="T212" s="81"/>
      <c r="U212" s="81"/>
      <c r="V212" s="85" t="s">
        <v>974</v>
      </c>
      <c r="W212" s="83">
        <v>43652.36054398148</v>
      </c>
      <c r="X212" s="85" t="s">
        <v>1215</v>
      </c>
      <c r="Y212" s="81"/>
      <c r="Z212" s="81"/>
      <c r="AA212" s="87" t="s">
        <v>1623</v>
      </c>
      <c r="AB212" s="81"/>
      <c r="AC212" s="81" t="b">
        <v>0</v>
      </c>
      <c r="AD212" s="81">
        <v>0</v>
      </c>
      <c r="AE212" s="87" t="s">
        <v>1832</v>
      </c>
      <c r="AF212" s="81" t="b">
        <v>1</v>
      </c>
      <c r="AG212" s="81" t="s">
        <v>1864</v>
      </c>
      <c r="AH212" s="81"/>
      <c r="AI212" s="87" t="s">
        <v>1415</v>
      </c>
      <c r="AJ212" s="81" t="b">
        <v>0</v>
      </c>
      <c r="AK212" s="81">
        <v>1</v>
      </c>
      <c r="AL212" s="87" t="s">
        <v>1622</v>
      </c>
      <c r="AM212" s="81" t="s">
        <v>1881</v>
      </c>
      <c r="AN212" s="81" t="b">
        <v>0</v>
      </c>
      <c r="AO212" s="87" t="s">
        <v>1622</v>
      </c>
      <c r="AP212" s="81" t="s">
        <v>176</v>
      </c>
      <c r="AQ212" s="81">
        <v>0</v>
      </c>
      <c r="AR212" s="81">
        <v>0</v>
      </c>
      <c r="AS212" s="81"/>
      <c r="AT212" s="81"/>
      <c r="AU212" s="81"/>
      <c r="AV212" s="81"/>
      <c r="AW212" s="81"/>
      <c r="AX212" s="81"/>
      <c r="AY212" s="81"/>
      <c r="AZ212" s="81"/>
      <c r="BA212">
        <v>1</v>
      </c>
      <c r="BB212" s="80" t="str">
        <f>REPLACE(INDEX(GroupVertices[Group],MATCH(Edges13[[#This Row],[Vertex 1]],GroupVertices[Vertex],0)),1,1,"")</f>
        <v>1</v>
      </c>
      <c r="BC212" s="80" t="str">
        <f>REPLACE(INDEX(GroupVertices[Group],MATCH(Edges13[[#This Row],[Vertex 2]],GroupVertices[Vertex],0)),1,1,"")</f>
        <v>1</v>
      </c>
    </row>
    <row r="213" spans="1:55" ht="15">
      <c r="A213" s="66" t="s">
        <v>321</v>
      </c>
      <c r="B213" s="66" t="s">
        <v>321</v>
      </c>
      <c r="C213" s="67"/>
      <c r="D213" s="68"/>
      <c r="E213" s="69"/>
      <c r="F213" s="70"/>
      <c r="G213" s="67"/>
      <c r="H213" s="71"/>
      <c r="I213" s="72"/>
      <c r="J213" s="72"/>
      <c r="K213" s="34"/>
      <c r="L213" s="79">
        <v>565</v>
      </c>
      <c r="M213" s="79"/>
      <c r="N213" s="74"/>
      <c r="O213" s="81" t="s">
        <v>176</v>
      </c>
      <c r="P213" s="83">
        <v>43652.4106712963</v>
      </c>
      <c r="Q213" s="81" t="s">
        <v>528</v>
      </c>
      <c r="R213" s="85" t="s">
        <v>689</v>
      </c>
      <c r="S213" s="81" t="s">
        <v>747</v>
      </c>
      <c r="T213" s="81" t="s">
        <v>780</v>
      </c>
      <c r="U213" s="81"/>
      <c r="V213" s="85" t="s">
        <v>990</v>
      </c>
      <c r="W213" s="83">
        <v>43652.4106712963</v>
      </c>
      <c r="X213" s="85" t="s">
        <v>1216</v>
      </c>
      <c r="Y213" s="81"/>
      <c r="Z213" s="81"/>
      <c r="AA213" s="87" t="s">
        <v>1624</v>
      </c>
      <c r="AB213" s="81"/>
      <c r="AC213" s="81" t="b">
        <v>0</v>
      </c>
      <c r="AD213" s="81">
        <v>3</v>
      </c>
      <c r="AE213" s="87" t="s">
        <v>1832</v>
      </c>
      <c r="AF213" s="81" t="b">
        <v>1</v>
      </c>
      <c r="AG213" s="81" t="s">
        <v>1865</v>
      </c>
      <c r="AH213" s="81"/>
      <c r="AI213" s="87" t="s">
        <v>1805</v>
      </c>
      <c r="AJ213" s="81" t="b">
        <v>0</v>
      </c>
      <c r="AK213" s="81">
        <v>3</v>
      </c>
      <c r="AL213" s="87" t="s">
        <v>1832</v>
      </c>
      <c r="AM213" s="81" t="s">
        <v>1880</v>
      </c>
      <c r="AN213" s="81" t="b">
        <v>0</v>
      </c>
      <c r="AO213" s="87" t="s">
        <v>1624</v>
      </c>
      <c r="AP213" s="81" t="s">
        <v>176</v>
      </c>
      <c r="AQ213" s="81">
        <v>0</v>
      </c>
      <c r="AR213" s="81">
        <v>0</v>
      </c>
      <c r="AS213" s="81"/>
      <c r="AT213" s="81"/>
      <c r="AU213" s="81"/>
      <c r="AV213" s="81"/>
      <c r="AW213" s="81"/>
      <c r="AX213" s="81"/>
      <c r="AY213" s="81"/>
      <c r="AZ213" s="81"/>
      <c r="BA213">
        <v>1</v>
      </c>
      <c r="BB213" s="80" t="str">
        <f>REPLACE(INDEX(GroupVertices[Group],MATCH(Edges13[[#This Row],[Vertex 1]],GroupVertices[Vertex],0)),1,1,"")</f>
        <v>10</v>
      </c>
      <c r="BC213" s="80" t="str">
        <f>REPLACE(INDEX(GroupVertices[Group],MATCH(Edges13[[#This Row],[Vertex 2]],GroupVertices[Vertex],0)),1,1,"")</f>
        <v>10</v>
      </c>
    </row>
    <row r="214" spans="1:55" ht="15">
      <c r="A214" s="66" t="s">
        <v>303</v>
      </c>
      <c r="B214" s="66" t="s">
        <v>321</v>
      </c>
      <c r="C214" s="67"/>
      <c r="D214" s="68"/>
      <c r="E214" s="69"/>
      <c r="F214" s="70"/>
      <c r="G214" s="67"/>
      <c r="H214" s="71"/>
      <c r="I214" s="72"/>
      <c r="J214" s="72"/>
      <c r="K214" s="34"/>
      <c r="L214" s="79">
        <v>566</v>
      </c>
      <c r="M214" s="79"/>
      <c r="N214" s="74"/>
      <c r="O214" s="81" t="s">
        <v>394</v>
      </c>
      <c r="P214" s="83">
        <v>43652.41394675926</v>
      </c>
      <c r="Q214" s="81" t="s">
        <v>426</v>
      </c>
      <c r="R214" s="85" t="s">
        <v>689</v>
      </c>
      <c r="S214" s="81" t="s">
        <v>747</v>
      </c>
      <c r="T214" s="81" t="s">
        <v>780</v>
      </c>
      <c r="U214" s="81"/>
      <c r="V214" s="85" t="s">
        <v>974</v>
      </c>
      <c r="W214" s="83">
        <v>43652.41394675926</v>
      </c>
      <c r="X214" s="85" t="s">
        <v>1217</v>
      </c>
      <c r="Y214" s="81"/>
      <c r="Z214" s="81"/>
      <c r="AA214" s="87" t="s">
        <v>1625</v>
      </c>
      <c r="AB214" s="81"/>
      <c r="AC214" s="81" t="b">
        <v>0</v>
      </c>
      <c r="AD214" s="81">
        <v>0</v>
      </c>
      <c r="AE214" s="87" t="s">
        <v>1832</v>
      </c>
      <c r="AF214" s="81" t="b">
        <v>1</v>
      </c>
      <c r="AG214" s="81" t="s">
        <v>1865</v>
      </c>
      <c r="AH214" s="81"/>
      <c r="AI214" s="87" t="s">
        <v>1805</v>
      </c>
      <c r="AJ214" s="81" t="b">
        <v>0</v>
      </c>
      <c r="AK214" s="81">
        <v>3</v>
      </c>
      <c r="AL214" s="87" t="s">
        <v>1624</v>
      </c>
      <c r="AM214" s="81" t="s">
        <v>1881</v>
      </c>
      <c r="AN214" s="81" t="b">
        <v>0</v>
      </c>
      <c r="AO214" s="87" t="s">
        <v>1624</v>
      </c>
      <c r="AP214" s="81" t="s">
        <v>176</v>
      </c>
      <c r="AQ214" s="81">
        <v>0</v>
      </c>
      <c r="AR214" s="81">
        <v>0</v>
      </c>
      <c r="AS214" s="81"/>
      <c r="AT214" s="81"/>
      <c r="AU214" s="81"/>
      <c r="AV214" s="81"/>
      <c r="AW214" s="81"/>
      <c r="AX214" s="81"/>
      <c r="AY214" s="81"/>
      <c r="AZ214" s="81"/>
      <c r="BA214">
        <v>1</v>
      </c>
      <c r="BB214" s="80" t="str">
        <f>REPLACE(INDEX(GroupVertices[Group],MATCH(Edges13[[#This Row],[Vertex 1]],GroupVertices[Vertex],0)),1,1,"")</f>
        <v>1</v>
      </c>
      <c r="BC214" s="80" t="str">
        <f>REPLACE(INDEX(GroupVertices[Group],MATCH(Edges13[[#This Row],[Vertex 2]],GroupVertices[Vertex],0)),1,1,"")</f>
        <v>10</v>
      </c>
    </row>
    <row r="215" spans="1:55" ht="15">
      <c r="A215" s="66" t="s">
        <v>303</v>
      </c>
      <c r="B215" s="66" t="s">
        <v>213</v>
      </c>
      <c r="C215" s="67"/>
      <c r="D215" s="68"/>
      <c r="E215" s="69"/>
      <c r="F215" s="70"/>
      <c r="G215" s="67"/>
      <c r="H215" s="71"/>
      <c r="I215" s="72"/>
      <c r="J215" s="72"/>
      <c r="K215" s="34"/>
      <c r="L215" s="79">
        <v>568</v>
      </c>
      <c r="M215" s="79"/>
      <c r="N215" s="74"/>
      <c r="O215" s="81" t="s">
        <v>394</v>
      </c>
      <c r="P215" s="83">
        <v>43652.415613425925</v>
      </c>
      <c r="Q215" s="81" t="s">
        <v>529</v>
      </c>
      <c r="R215" s="81"/>
      <c r="S215" s="81"/>
      <c r="T215" s="81"/>
      <c r="U215" s="81"/>
      <c r="V215" s="85" t="s">
        <v>974</v>
      </c>
      <c r="W215" s="83">
        <v>43652.415613425925</v>
      </c>
      <c r="X215" s="85" t="s">
        <v>1218</v>
      </c>
      <c r="Y215" s="81"/>
      <c r="Z215" s="81"/>
      <c r="AA215" s="87" t="s">
        <v>1626</v>
      </c>
      <c r="AB215" s="81"/>
      <c r="AC215" s="81" t="b">
        <v>0</v>
      </c>
      <c r="AD215" s="81">
        <v>0</v>
      </c>
      <c r="AE215" s="87" t="s">
        <v>1832</v>
      </c>
      <c r="AF215" s="81" t="b">
        <v>0</v>
      </c>
      <c r="AG215" s="81" t="s">
        <v>1864</v>
      </c>
      <c r="AH215" s="81"/>
      <c r="AI215" s="87" t="s">
        <v>1832</v>
      </c>
      <c r="AJ215" s="81" t="b">
        <v>0</v>
      </c>
      <c r="AK215" s="81">
        <v>93</v>
      </c>
      <c r="AL215" s="87" t="s">
        <v>1415</v>
      </c>
      <c r="AM215" s="81" t="s">
        <v>1881</v>
      </c>
      <c r="AN215" s="81" t="b">
        <v>0</v>
      </c>
      <c r="AO215" s="87" t="s">
        <v>1415</v>
      </c>
      <c r="AP215" s="81" t="s">
        <v>176</v>
      </c>
      <c r="AQ215" s="81">
        <v>0</v>
      </c>
      <c r="AR215" s="81">
        <v>0</v>
      </c>
      <c r="AS215" s="81"/>
      <c r="AT215" s="81"/>
      <c r="AU215" s="81"/>
      <c r="AV215" s="81"/>
      <c r="AW215" s="81"/>
      <c r="AX215" s="81"/>
      <c r="AY215" s="81"/>
      <c r="AZ215" s="81"/>
      <c r="BA215">
        <v>1</v>
      </c>
      <c r="BB215" s="80" t="str">
        <f>REPLACE(INDEX(GroupVertices[Group],MATCH(Edges13[[#This Row],[Vertex 1]],GroupVertices[Vertex],0)),1,1,"")</f>
        <v>1</v>
      </c>
      <c r="BC215" s="80" t="str">
        <f>REPLACE(INDEX(GroupVertices[Group],MATCH(Edges13[[#This Row],[Vertex 2]],GroupVertices[Vertex],0)),1,1,"")</f>
        <v>2</v>
      </c>
    </row>
    <row r="216" spans="1:55" ht="15">
      <c r="A216" s="66" t="s">
        <v>322</v>
      </c>
      <c r="B216" s="66" t="s">
        <v>322</v>
      </c>
      <c r="C216" s="67"/>
      <c r="D216" s="68"/>
      <c r="E216" s="69"/>
      <c r="F216" s="70"/>
      <c r="G216" s="67"/>
      <c r="H216" s="71"/>
      <c r="I216" s="72"/>
      <c r="J216" s="72"/>
      <c r="K216" s="34"/>
      <c r="L216" s="79">
        <v>569</v>
      </c>
      <c r="M216" s="79"/>
      <c r="N216" s="74"/>
      <c r="O216" s="81" t="s">
        <v>176</v>
      </c>
      <c r="P216" s="83">
        <v>43652.40789351852</v>
      </c>
      <c r="Q216" s="81" t="s">
        <v>530</v>
      </c>
      <c r="R216" s="85" t="s">
        <v>679</v>
      </c>
      <c r="S216" s="81" t="s">
        <v>746</v>
      </c>
      <c r="T216" s="81"/>
      <c r="U216" s="81"/>
      <c r="V216" s="85" t="s">
        <v>991</v>
      </c>
      <c r="W216" s="83">
        <v>43652.40789351852</v>
      </c>
      <c r="X216" s="85" t="s">
        <v>1219</v>
      </c>
      <c r="Y216" s="81"/>
      <c r="Z216" s="81"/>
      <c r="AA216" s="87" t="s">
        <v>1627</v>
      </c>
      <c r="AB216" s="81"/>
      <c r="AC216" s="81" t="b">
        <v>0</v>
      </c>
      <c r="AD216" s="81">
        <v>5</v>
      </c>
      <c r="AE216" s="87" t="s">
        <v>1832</v>
      </c>
      <c r="AF216" s="81" t="b">
        <v>0</v>
      </c>
      <c r="AG216" s="81" t="s">
        <v>1864</v>
      </c>
      <c r="AH216" s="81"/>
      <c r="AI216" s="87" t="s">
        <v>1832</v>
      </c>
      <c r="AJ216" s="81" t="b">
        <v>0</v>
      </c>
      <c r="AK216" s="81">
        <v>2</v>
      </c>
      <c r="AL216" s="87" t="s">
        <v>1832</v>
      </c>
      <c r="AM216" s="81" t="s">
        <v>1879</v>
      </c>
      <c r="AN216" s="81" t="b">
        <v>0</v>
      </c>
      <c r="AO216" s="87" t="s">
        <v>1627</v>
      </c>
      <c r="AP216" s="81" t="s">
        <v>1901</v>
      </c>
      <c r="AQ216" s="81">
        <v>0</v>
      </c>
      <c r="AR216" s="81">
        <v>0</v>
      </c>
      <c r="AS216" s="81"/>
      <c r="AT216" s="81"/>
      <c r="AU216" s="81"/>
      <c r="AV216" s="81"/>
      <c r="AW216" s="81"/>
      <c r="AX216" s="81"/>
      <c r="AY216" s="81"/>
      <c r="AZ216" s="81"/>
      <c r="BA216">
        <v>1</v>
      </c>
      <c r="BB216" s="80" t="str">
        <f>REPLACE(INDEX(GroupVertices[Group],MATCH(Edges13[[#This Row],[Vertex 1]],GroupVertices[Vertex],0)),1,1,"")</f>
        <v>1</v>
      </c>
      <c r="BC216" s="80" t="str">
        <f>REPLACE(INDEX(GroupVertices[Group],MATCH(Edges13[[#This Row],[Vertex 2]],GroupVertices[Vertex],0)),1,1,"")</f>
        <v>1</v>
      </c>
    </row>
    <row r="217" spans="1:55" ht="15">
      <c r="A217" s="66" t="s">
        <v>322</v>
      </c>
      <c r="B217" s="66" t="s">
        <v>358</v>
      </c>
      <c r="C217" s="67"/>
      <c r="D217" s="68"/>
      <c r="E217" s="69"/>
      <c r="F217" s="70"/>
      <c r="G217" s="67"/>
      <c r="H217" s="71"/>
      <c r="I217" s="72"/>
      <c r="J217" s="72"/>
      <c r="K217" s="34"/>
      <c r="L217" s="79">
        <v>570</v>
      </c>
      <c r="M217" s="79"/>
      <c r="N217" s="74"/>
      <c r="O217" s="81" t="s">
        <v>394</v>
      </c>
      <c r="P217" s="83">
        <v>43652.42601851852</v>
      </c>
      <c r="Q217" s="81" t="s">
        <v>421</v>
      </c>
      <c r="R217" s="81"/>
      <c r="S217" s="81"/>
      <c r="T217" s="81"/>
      <c r="U217" s="81"/>
      <c r="V217" s="85" t="s">
        <v>991</v>
      </c>
      <c r="W217" s="83">
        <v>43652.42601851852</v>
      </c>
      <c r="X217" s="85" t="s">
        <v>1220</v>
      </c>
      <c r="Y217" s="81"/>
      <c r="Z217" s="81"/>
      <c r="AA217" s="87" t="s">
        <v>1628</v>
      </c>
      <c r="AB217" s="81"/>
      <c r="AC217" s="81" t="b">
        <v>0</v>
      </c>
      <c r="AD217" s="81">
        <v>0</v>
      </c>
      <c r="AE217" s="87" t="s">
        <v>1832</v>
      </c>
      <c r="AF217" s="81" t="b">
        <v>0</v>
      </c>
      <c r="AG217" s="81" t="s">
        <v>1864</v>
      </c>
      <c r="AH217" s="81"/>
      <c r="AI217" s="87" t="s">
        <v>1832</v>
      </c>
      <c r="AJ217" s="81" t="b">
        <v>0</v>
      </c>
      <c r="AK217" s="81">
        <v>4</v>
      </c>
      <c r="AL217" s="87" t="s">
        <v>1746</v>
      </c>
      <c r="AM217" s="81" t="s">
        <v>1879</v>
      </c>
      <c r="AN217" s="81" t="b">
        <v>0</v>
      </c>
      <c r="AO217" s="87" t="s">
        <v>1746</v>
      </c>
      <c r="AP217" s="81" t="s">
        <v>176</v>
      </c>
      <c r="AQ217" s="81">
        <v>0</v>
      </c>
      <c r="AR217" s="81">
        <v>0</v>
      </c>
      <c r="AS217" s="81"/>
      <c r="AT217" s="81"/>
      <c r="AU217" s="81"/>
      <c r="AV217" s="81"/>
      <c r="AW217" s="81"/>
      <c r="AX217" s="81"/>
      <c r="AY217" s="81"/>
      <c r="AZ217" s="81"/>
      <c r="BA217">
        <v>1</v>
      </c>
      <c r="BB217" s="80" t="str">
        <f>REPLACE(INDEX(GroupVertices[Group],MATCH(Edges13[[#This Row],[Vertex 1]],GroupVertices[Vertex],0)),1,1,"")</f>
        <v>1</v>
      </c>
      <c r="BC217" s="80" t="str">
        <f>REPLACE(INDEX(GroupVertices[Group],MATCH(Edges13[[#This Row],[Vertex 2]],GroupVertices[Vertex],0)),1,1,"")</f>
        <v>1</v>
      </c>
    </row>
    <row r="218" spans="1:55" ht="15">
      <c r="A218" s="66" t="s">
        <v>303</v>
      </c>
      <c r="B218" s="66" t="s">
        <v>322</v>
      </c>
      <c r="C218" s="67"/>
      <c r="D218" s="68"/>
      <c r="E218" s="69"/>
      <c r="F218" s="70"/>
      <c r="G218" s="67"/>
      <c r="H218" s="71"/>
      <c r="I218" s="72"/>
      <c r="J218" s="72"/>
      <c r="K218" s="34"/>
      <c r="L218" s="79">
        <v>572</v>
      </c>
      <c r="M218" s="79"/>
      <c r="N218" s="74"/>
      <c r="O218" s="81" t="s">
        <v>394</v>
      </c>
      <c r="P218" s="83">
        <v>43652.41840277778</v>
      </c>
      <c r="Q218" s="81" t="s">
        <v>531</v>
      </c>
      <c r="R218" s="85" t="s">
        <v>679</v>
      </c>
      <c r="S218" s="81" t="s">
        <v>746</v>
      </c>
      <c r="T218" s="81"/>
      <c r="U218" s="81"/>
      <c r="V218" s="85" t="s">
        <v>974</v>
      </c>
      <c r="W218" s="83">
        <v>43652.41840277778</v>
      </c>
      <c r="X218" s="85" t="s">
        <v>1221</v>
      </c>
      <c r="Y218" s="81"/>
      <c r="Z218" s="81"/>
      <c r="AA218" s="87" t="s">
        <v>1629</v>
      </c>
      <c r="AB218" s="81"/>
      <c r="AC218" s="81" t="b">
        <v>0</v>
      </c>
      <c r="AD218" s="81">
        <v>0</v>
      </c>
      <c r="AE218" s="87" t="s">
        <v>1832</v>
      </c>
      <c r="AF218" s="81" t="b">
        <v>0</v>
      </c>
      <c r="AG218" s="81" t="s">
        <v>1864</v>
      </c>
      <c r="AH218" s="81"/>
      <c r="AI218" s="87" t="s">
        <v>1832</v>
      </c>
      <c r="AJ218" s="81" t="b">
        <v>0</v>
      </c>
      <c r="AK218" s="81">
        <v>2</v>
      </c>
      <c r="AL218" s="87" t="s">
        <v>1627</v>
      </c>
      <c r="AM218" s="81" t="s">
        <v>1881</v>
      </c>
      <c r="AN218" s="81" t="b">
        <v>0</v>
      </c>
      <c r="AO218" s="87" t="s">
        <v>1627</v>
      </c>
      <c r="AP218" s="81" t="s">
        <v>176</v>
      </c>
      <c r="AQ218" s="81">
        <v>0</v>
      </c>
      <c r="AR218" s="81">
        <v>0</v>
      </c>
      <c r="AS218" s="81"/>
      <c r="AT218" s="81"/>
      <c r="AU218" s="81"/>
      <c r="AV218" s="81"/>
      <c r="AW218" s="81"/>
      <c r="AX218" s="81"/>
      <c r="AY218" s="81"/>
      <c r="AZ218" s="81"/>
      <c r="BA218">
        <v>1</v>
      </c>
      <c r="BB218" s="80" t="str">
        <f>REPLACE(INDEX(GroupVertices[Group],MATCH(Edges13[[#This Row],[Vertex 1]],GroupVertices[Vertex],0)),1,1,"")</f>
        <v>1</v>
      </c>
      <c r="BC218" s="80" t="str">
        <f>REPLACE(INDEX(GroupVertices[Group],MATCH(Edges13[[#This Row],[Vertex 2]],GroupVertices[Vertex],0)),1,1,"")</f>
        <v>1</v>
      </c>
    </row>
    <row r="219" spans="1:55" ht="15">
      <c r="A219" s="66" t="s">
        <v>323</v>
      </c>
      <c r="B219" s="66" t="s">
        <v>323</v>
      </c>
      <c r="C219" s="67"/>
      <c r="D219" s="68"/>
      <c r="E219" s="69"/>
      <c r="F219" s="70"/>
      <c r="G219" s="67"/>
      <c r="H219" s="71"/>
      <c r="I219" s="72"/>
      <c r="J219" s="72"/>
      <c r="K219" s="34"/>
      <c r="L219" s="79">
        <v>573</v>
      </c>
      <c r="M219" s="79"/>
      <c r="N219" s="74"/>
      <c r="O219" s="81" t="s">
        <v>176</v>
      </c>
      <c r="P219" s="83">
        <v>43652.535833333335</v>
      </c>
      <c r="Q219" s="81" t="s">
        <v>532</v>
      </c>
      <c r="R219" s="85" t="s">
        <v>689</v>
      </c>
      <c r="S219" s="81" t="s">
        <v>747</v>
      </c>
      <c r="T219" s="81"/>
      <c r="U219" s="81"/>
      <c r="V219" s="85" t="s">
        <v>992</v>
      </c>
      <c r="W219" s="83">
        <v>43652.535833333335</v>
      </c>
      <c r="X219" s="85" t="s">
        <v>1222</v>
      </c>
      <c r="Y219" s="81"/>
      <c r="Z219" s="81"/>
      <c r="AA219" s="87" t="s">
        <v>1630</v>
      </c>
      <c r="AB219" s="81"/>
      <c r="AC219" s="81" t="b">
        <v>0</v>
      </c>
      <c r="AD219" s="81">
        <v>2</v>
      </c>
      <c r="AE219" s="87" t="s">
        <v>1832</v>
      </c>
      <c r="AF219" s="81" t="b">
        <v>1</v>
      </c>
      <c r="AG219" s="81" t="s">
        <v>1864</v>
      </c>
      <c r="AH219" s="81"/>
      <c r="AI219" s="87" t="s">
        <v>1805</v>
      </c>
      <c r="AJ219" s="81" t="b">
        <v>0</v>
      </c>
      <c r="AK219" s="81">
        <v>1</v>
      </c>
      <c r="AL219" s="87" t="s">
        <v>1832</v>
      </c>
      <c r="AM219" s="81" t="s">
        <v>1880</v>
      </c>
      <c r="AN219" s="81" t="b">
        <v>0</v>
      </c>
      <c r="AO219" s="87" t="s">
        <v>1630</v>
      </c>
      <c r="AP219" s="81" t="s">
        <v>176</v>
      </c>
      <c r="AQ219" s="81">
        <v>0</v>
      </c>
      <c r="AR219" s="81">
        <v>0</v>
      </c>
      <c r="AS219" s="81"/>
      <c r="AT219" s="81"/>
      <c r="AU219" s="81"/>
      <c r="AV219" s="81"/>
      <c r="AW219" s="81"/>
      <c r="AX219" s="81"/>
      <c r="AY219" s="81"/>
      <c r="AZ219" s="81"/>
      <c r="BA219">
        <v>1</v>
      </c>
      <c r="BB219" s="80" t="str">
        <f>REPLACE(INDEX(GroupVertices[Group],MATCH(Edges13[[#This Row],[Vertex 1]],GroupVertices[Vertex],0)),1,1,"")</f>
        <v>1</v>
      </c>
      <c r="BC219" s="80" t="str">
        <f>REPLACE(INDEX(GroupVertices[Group],MATCH(Edges13[[#This Row],[Vertex 2]],GroupVertices[Vertex],0)),1,1,"")</f>
        <v>1</v>
      </c>
    </row>
    <row r="220" spans="1:55" ht="15">
      <c r="A220" s="66" t="s">
        <v>303</v>
      </c>
      <c r="B220" s="66" t="s">
        <v>323</v>
      </c>
      <c r="C220" s="67"/>
      <c r="D220" s="68"/>
      <c r="E220" s="69"/>
      <c r="F220" s="70"/>
      <c r="G220" s="67"/>
      <c r="H220" s="71"/>
      <c r="I220" s="72"/>
      <c r="J220" s="72"/>
      <c r="K220" s="34"/>
      <c r="L220" s="79">
        <v>574</v>
      </c>
      <c r="M220" s="79"/>
      <c r="N220" s="74"/>
      <c r="O220" s="81" t="s">
        <v>394</v>
      </c>
      <c r="P220" s="83">
        <v>43652.57005787037</v>
      </c>
      <c r="Q220" s="81" t="s">
        <v>431</v>
      </c>
      <c r="R220" s="85" t="s">
        <v>689</v>
      </c>
      <c r="S220" s="81" t="s">
        <v>747</v>
      </c>
      <c r="T220" s="81"/>
      <c r="U220" s="81"/>
      <c r="V220" s="85" t="s">
        <v>974</v>
      </c>
      <c r="W220" s="83">
        <v>43652.57005787037</v>
      </c>
      <c r="X220" s="85" t="s">
        <v>1223</v>
      </c>
      <c r="Y220" s="81"/>
      <c r="Z220" s="81"/>
      <c r="AA220" s="87" t="s">
        <v>1631</v>
      </c>
      <c r="AB220" s="81"/>
      <c r="AC220" s="81" t="b">
        <v>0</v>
      </c>
      <c r="AD220" s="81">
        <v>0</v>
      </c>
      <c r="AE220" s="87" t="s">
        <v>1832</v>
      </c>
      <c r="AF220" s="81" t="b">
        <v>1</v>
      </c>
      <c r="AG220" s="81" t="s">
        <v>1864</v>
      </c>
      <c r="AH220" s="81"/>
      <c r="AI220" s="87" t="s">
        <v>1805</v>
      </c>
      <c r="AJ220" s="81" t="b">
        <v>0</v>
      </c>
      <c r="AK220" s="81">
        <v>1</v>
      </c>
      <c r="AL220" s="87" t="s">
        <v>1630</v>
      </c>
      <c r="AM220" s="81" t="s">
        <v>1879</v>
      </c>
      <c r="AN220" s="81" t="b">
        <v>0</v>
      </c>
      <c r="AO220" s="87" t="s">
        <v>1630</v>
      </c>
      <c r="AP220" s="81" t="s">
        <v>176</v>
      </c>
      <c r="AQ220" s="81">
        <v>0</v>
      </c>
      <c r="AR220" s="81">
        <v>0</v>
      </c>
      <c r="AS220" s="81"/>
      <c r="AT220" s="81"/>
      <c r="AU220" s="81"/>
      <c r="AV220" s="81"/>
      <c r="AW220" s="81"/>
      <c r="AX220" s="81"/>
      <c r="AY220" s="81"/>
      <c r="AZ220" s="81"/>
      <c r="BA220">
        <v>1</v>
      </c>
      <c r="BB220" s="80" t="str">
        <f>REPLACE(INDEX(GroupVertices[Group],MATCH(Edges13[[#This Row],[Vertex 1]],GroupVertices[Vertex],0)),1,1,"")</f>
        <v>1</v>
      </c>
      <c r="BC220" s="80" t="str">
        <f>REPLACE(INDEX(GroupVertices[Group],MATCH(Edges13[[#This Row],[Vertex 2]],GroupVertices[Vertex],0)),1,1,"")</f>
        <v>1</v>
      </c>
    </row>
    <row r="221" spans="1:55" ht="15">
      <c r="A221" s="66" t="s">
        <v>324</v>
      </c>
      <c r="B221" s="66" t="s">
        <v>324</v>
      </c>
      <c r="C221" s="67"/>
      <c r="D221" s="68"/>
      <c r="E221" s="69"/>
      <c r="F221" s="70"/>
      <c r="G221" s="67"/>
      <c r="H221" s="71"/>
      <c r="I221" s="72"/>
      <c r="J221" s="72"/>
      <c r="K221" s="34"/>
      <c r="L221" s="79">
        <v>575</v>
      </c>
      <c r="M221" s="79"/>
      <c r="N221" s="74"/>
      <c r="O221" s="81" t="s">
        <v>176</v>
      </c>
      <c r="P221" s="83">
        <v>43652.398518518516</v>
      </c>
      <c r="Q221" s="81" t="s">
        <v>533</v>
      </c>
      <c r="R221" s="85" t="s">
        <v>708</v>
      </c>
      <c r="S221" s="81" t="s">
        <v>747</v>
      </c>
      <c r="T221" s="81"/>
      <c r="U221" s="81"/>
      <c r="V221" s="85" t="s">
        <v>993</v>
      </c>
      <c r="W221" s="83">
        <v>43652.398518518516</v>
      </c>
      <c r="X221" s="85" t="s">
        <v>1224</v>
      </c>
      <c r="Y221" s="81"/>
      <c r="Z221" s="81"/>
      <c r="AA221" s="87" t="s">
        <v>1632</v>
      </c>
      <c r="AB221" s="81"/>
      <c r="AC221" s="81" t="b">
        <v>0</v>
      </c>
      <c r="AD221" s="81">
        <v>4</v>
      </c>
      <c r="AE221" s="87" t="s">
        <v>1832</v>
      </c>
      <c r="AF221" s="81" t="b">
        <v>1</v>
      </c>
      <c r="AG221" s="81" t="s">
        <v>1864</v>
      </c>
      <c r="AH221" s="81"/>
      <c r="AI221" s="87" t="s">
        <v>1415</v>
      </c>
      <c r="AJ221" s="81" t="b">
        <v>0</v>
      </c>
      <c r="AK221" s="81">
        <v>3</v>
      </c>
      <c r="AL221" s="87" t="s">
        <v>1832</v>
      </c>
      <c r="AM221" s="81" t="s">
        <v>1879</v>
      </c>
      <c r="AN221" s="81" t="b">
        <v>0</v>
      </c>
      <c r="AO221" s="87" t="s">
        <v>1632</v>
      </c>
      <c r="AP221" s="81" t="s">
        <v>1901</v>
      </c>
      <c r="AQ221" s="81">
        <v>0</v>
      </c>
      <c r="AR221" s="81">
        <v>0</v>
      </c>
      <c r="AS221" s="81"/>
      <c r="AT221" s="81"/>
      <c r="AU221" s="81"/>
      <c r="AV221" s="81"/>
      <c r="AW221" s="81"/>
      <c r="AX221" s="81"/>
      <c r="AY221" s="81"/>
      <c r="AZ221" s="81"/>
      <c r="BA221">
        <v>2</v>
      </c>
      <c r="BB221" s="80" t="str">
        <f>REPLACE(INDEX(GroupVertices[Group],MATCH(Edges13[[#This Row],[Vertex 1]],GroupVertices[Vertex],0)),1,1,"")</f>
        <v>1</v>
      </c>
      <c r="BC221" s="80" t="str">
        <f>REPLACE(INDEX(GroupVertices[Group],MATCH(Edges13[[#This Row],[Vertex 2]],GroupVertices[Vertex],0)),1,1,"")</f>
        <v>1</v>
      </c>
    </row>
    <row r="222" spans="1:55" ht="15">
      <c r="A222" s="66" t="s">
        <v>324</v>
      </c>
      <c r="B222" s="66" t="s">
        <v>324</v>
      </c>
      <c r="C222" s="67"/>
      <c r="D222" s="68"/>
      <c r="E222" s="69"/>
      <c r="F222" s="70"/>
      <c r="G222" s="67"/>
      <c r="H222" s="71"/>
      <c r="I222" s="72"/>
      <c r="J222" s="72"/>
      <c r="K222" s="34"/>
      <c r="L222" s="79">
        <v>576</v>
      </c>
      <c r="M222" s="79"/>
      <c r="N222" s="74"/>
      <c r="O222" s="81" t="s">
        <v>176</v>
      </c>
      <c r="P222" s="83">
        <v>43652.41148148148</v>
      </c>
      <c r="Q222" s="81" t="s">
        <v>534</v>
      </c>
      <c r="R222" s="81" t="s">
        <v>709</v>
      </c>
      <c r="S222" s="81" t="s">
        <v>762</v>
      </c>
      <c r="T222" s="81"/>
      <c r="U222" s="81"/>
      <c r="V222" s="85" t="s">
        <v>993</v>
      </c>
      <c r="W222" s="83">
        <v>43652.41148148148</v>
      </c>
      <c r="X222" s="85" t="s">
        <v>1225</v>
      </c>
      <c r="Y222" s="81"/>
      <c r="Z222" s="81"/>
      <c r="AA222" s="87" t="s">
        <v>1633</v>
      </c>
      <c r="AB222" s="87" t="s">
        <v>1632</v>
      </c>
      <c r="AC222" s="81" t="b">
        <v>0</v>
      </c>
      <c r="AD222" s="81">
        <v>2</v>
      </c>
      <c r="AE222" s="87" t="s">
        <v>1858</v>
      </c>
      <c r="AF222" s="81" t="b">
        <v>0</v>
      </c>
      <c r="AG222" s="81" t="s">
        <v>1864</v>
      </c>
      <c r="AH222" s="81"/>
      <c r="AI222" s="87" t="s">
        <v>1832</v>
      </c>
      <c r="AJ222" s="81" t="b">
        <v>0</v>
      </c>
      <c r="AK222" s="81">
        <v>3</v>
      </c>
      <c r="AL222" s="87" t="s">
        <v>1832</v>
      </c>
      <c r="AM222" s="81" t="s">
        <v>1879</v>
      </c>
      <c r="AN222" s="81" t="b">
        <v>0</v>
      </c>
      <c r="AO222" s="87" t="s">
        <v>1632</v>
      </c>
      <c r="AP222" s="81" t="s">
        <v>1901</v>
      </c>
      <c r="AQ222" s="81">
        <v>0</v>
      </c>
      <c r="AR222" s="81">
        <v>0</v>
      </c>
      <c r="AS222" s="81"/>
      <c r="AT222" s="81"/>
      <c r="AU222" s="81"/>
      <c r="AV222" s="81"/>
      <c r="AW222" s="81"/>
      <c r="AX222" s="81"/>
      <c r="AY222" s="81"/>
      <c r="AZ222" s="81"/>
      <c r="BA222">
        <v>2</v>
      </c>
      <c r="BB222" s="80" t="str">
        <f>REPLACE(INDEX(GroupVertices[Group],MATCH(Edges13[[#This Row],[Vertex 1]],GroupVertices[Vertex],0)),1,1,"")</f>
        <v>1</v>
      </c>
      <c r="BC222" s="80" t="str">
        <f>REPLACE(INDEX(GroupVertices[Group],MATCH(Edges13[[#This Row],[Vertex 2]],GroupVertices[Vertex],0)),1,1,"")</f>
        <v>1</v>
      </c>
    </row>
    <row r="223" spans="1:55" ht="15">
      <c r="A223" s="66" t="s">
        <v>325</v>
      </c>
      <c r="B223" s="66" t="s">
        <v>324</v>
      </c>
      <c r="C223" s="67"/>
      <c r="D223" s="68"/>
      <c r="E223" s="69"/>
      <c r="F223" s="70"/>
      <c r="G223" s="67"/>
      <c r="H223" s="71"/>
      <c r="I223" s="72"/>
      <c r="J223" s="72"/>
      <c r="K223" s="34"/>
      <c r="L223" s="79">
        <v>577</v>
      </c>
      <c r="M223" s="79"/>
      <c r="N223" s="74"/>
      <c r="O223" s="81" t="s">
        <v>395</v>
      </c>
      <c r="P223" s="83">
        <v>43652.49616898148</v>
      </c>
      <c r="Q223" s="81" t="s">
        <v>535</v>
      </c>
      <c r="R223" s="85" t="s">
        <v>710</v>
      </c>
      <c r="S223" s="81" t="s">
        <v>763</v>
      </c>
      <c r="T223" s="81"/>
      <c r="U223" s="81"/>
      <c r="V223" s="85" t="s">
        <v>994</v>
      </c>
      <c r="W223" s="83">
        <v>43652.49616898148</v>
      </c>
      <c r="X223" s="85" t="s">
        <v>1226</v>
      </c>
      <c r="Y223" s="81"/>
      <c r="Z223" s="81"/>
      <c r="AA223" s="87" t="s">
        <v>1634</v>
      </c>
      <c r="AB223" s="87" t="s">
        <v>1633</v>
      </c>
      <c r="AC223" s="81" t="b">
        <v>0</v>
      </c>
      <c r="AD223" s="81">
        <v>3</v>
      </c>
      <c r="AE223" s="87" t="s">
        <v>1858</v>
      </c>
      <c r="AF223" s="81" t="b">
        <v>0</v>
      </c>
      <c r="AG223" s="81" t="s">
        <v>1864</v>
      </c>
      <c r="AH223" s="81"/>
      <c r="AI223" s="87" t="s">
        <v>1832</v>
      </c>
      <c r="AJ223" s="81" t="b">
        <v>0</v>
      </c>
      <c r="AK223" s="81">
        <v>2</v>
      </c>
      <c r="AL223" s="87" t="s">
        <v>1832</v>
      </c>
      <c r="AM223" s="81" t="s">
        <v>1881</v>
      </c>
      <c r="AN223" s="81" t="b">
        <v>0</v>
      </c>
      <c r="AO223" s="87" t="s">
        <v>1633</v>
      </c>
      <c r="AP223" s="81" t="s">
        <v>1901</v>
      </c>
      <c r="AQ223" s="81">
        <v>0</v>
      </c>
      <c r="AR223" s="81">
        <v>0</v>
      </c>
      <c r="AS223" s="81"/>
      <c r="AT223" s="81"/>
      <c r="AU223" s="81"/>
      <c r="AV223" s="81"/>
      <c r="AW223" s="81"/>
      <c r="AX223" s="81"/>
      <c r="AY223" s="81"/>
      <c r="AZ223" s="81"/>
      <c r="BA223">
        <v>1</v>
      </c>
      <c r="BB223" s="80" t="str">
        <f>REPLACE(INDEX(GroupVertices[Group],MATCH(Edges13[[#This Row],[Vertex 1]],GroupVertices[Vertex],0)),1,1,"")</f>
        <v>1</v>
      </c>
      <c r="BC223" s="80" t="str">
        <f>REPLACE(INDEX(GroupVertices[Group],MATCH(Edges13[[#This Row],[Vertex 2]],GroupVertices[Vertex],0)),1,1,"")</f>
        <v>1</v>
      </c>
    </row>
    <row r="224" spans="1:55" ht="15">
      <c r="A224" s="66" t="s">
        <v>303</v>
      </c>
      <c r="B224" s="66" t="s">
        <v>324</v>
      </c>
      <c r="C224" s="67"/>
      <c r="D224" s="68"/>
      <c r="E224" s="69"/>
      <c r="F224" s="70"/>
      <c r="G224" s="67"/>
      <c r="H224" s="71"/>
      <c r="I224" s="72"/>
      <c r="J224" s="72"/>
      <c r="K224" s="34"/>
      <c r="L224" s="79">
        <v>578</v>
      </c>
      <c r="M224" s="79"/>
      <c r="N224" s="74"/>
      <c r="O224" s="81" t="s">
        <v>394</v>
      </c>
      <c r="P224" s="83">
        <v>43652.40571759259</v>
      </c>
      <c r="Q224" s="81" t="s">
        <v>536</v>
      </c>
      <c r="R224" s="81"/>
      <c r="S224" s="81"/>
      <c r="T224" s="81"/>
      <c r="U224" s="81"/>
      <c r="V224" s="85" t="s">
        <v>974</v>
      </c>
      <c r="W224" s="83">
        <v>43652.40571759259</v>
      </c>
      <c r="X224" s="85" t="s">
        <v>1227</v>
      </c>
      <c r="Y224" s="81"/>
      <c r="Z224" s="81"/>
      <c r="AA224" s="87" t="s">
        <v>1635</v>
      </c>
      <c r="AB224" s="81"/>
      <c r="AC224" s="81" t="b">
        <v>0</v>
      </c>
      <c r="AD224" s="81">
        <v>0</v>
      </c>
      <c r="AE224" s="87" t="s">
        <v>1832</v>
      </c>
      <c r="AF224" s="81" t="b">
        <v>1</v>
      </c>
      <c r="AG224" s="81" t="s">
        <v>1864</v>
      </c>
      <c r="AH224" s="81"/>
      <c r="AI224" s="87" t="s">
        <v>1415</v>
      </c>
      <c r="AJ224" s="81" t="b">
        <v>0</v>
      </c>
      <c r="AK224" s="81">
        <v>3</v>
      </c>
      <c r="AL224" s="87" t="s">
        <v>1632</v>
      </c>
      <c r="AM224" s="81" t="s">
        <v>1879</v>
      </c>
      <c r="AN224" s="81" t="b">
        <v>0</v>
      </c>
      <c r="AO224" s="87" t="s">
        <v>1632</v>
      </c>
      <c r="AP224" s="81" t="s">
        <v>176</v>
      </c>
      <c r="AQ224" s="81">
        <v>0</v>
      </c>
      <c r="AR224" s="81">
        <v>0</v>
      </c>
      <c r="AS224" s="81"/>
      <c r="AT224" s="81"/>
      <c r="AU224" s="81"/>
      <c r="AV224" s="81"/>
      <c r="AW224" s="81"/>
      <c r="AX224" s="81"/>
      <c r="AY224" s="81"/>
      <c r="AZ224" s="81"/>
      <c r="BA224">
        <v>4</v>
      </c>
      <c r="BB224" s="80" t="str">
        <f>REPLACE(INDEX(GroupVertices[Group],MATCH(Edges13[[#This Row],[Vertex 1]],GroupVertices[Vertex],0)),1,1,"")</f>
        <v>1</v>
      </c>
      <c r="BC224" s="80" t="str">
        <f>REPLACE(INDEX(GroupVertices[Group],MATCH(Edges13[[#This Row],[Vertex 2]],GroupVertices[Vertex],0)),1,1,"")</f>
        <v>1</v>
      </c>
    </row>
    <row r="225" spans="1:55" ht="15">
      <c r="A225" s="66" t="s">
        <v>303</v>
      </c>
      <c r="B225" s="66" t="s">
        <v>324</v>
      </c>
      <c r="C225" s="67"/>
      <c r="D225" s="68"/>
      <c r="E225" s="69"/>
      <c r="F225" s="70"/>
      <c r="G225" s="67"/>
      <c r="H225" s="71"/>
      <c r="I225" s="72"/>
      <c r="J225" s="72"/>
      <c r="K225" s="34"/>
      <c r="L225" s="79">
        <v>579</v>
      </c>
      <c r="M225" s="79"/>
      <c r="N225" s="74"/>
      <c r="O225" s="81" t="s">
        <v>394</v>
      </c>
      <c r="P225" s="83">
        <v>43652.58851851852</v>
      </c>
      <c r="Q225" s="81" t="s">
        <v>537</v>
      </c>
      <c r="R225" s="81"/>
      <c r="S225" s="81"/>
      <c r="T225" s="81"/>
      <c r="U225" s="81"/>
      <c r="V225" s="85" t="s">
        <v>974</v>
      </c>
      <c r="W225" s="83">
        <v>43652.58851851852</v>
      </c>
      <c r="X225" s="85" t="s">
        <v>1228</v>
      </c>
      <c r="Y225" s="81"/>
      <c r="Z225" s="81"/>
      <c r="AA225" s="87" t="s">
        <v>1636</v>
      </c>
      <c r="AB225" s="81"/>
      <c r="AC225" s="81" t="b">
        <v>0</v>
      </c>
      <c r="AD225" s="81">
        <v>0</v>
      </c>
      <c r="AE225" s="87" t="s">
        <v>1832</v>
      </c>
      <c r="AF225" s="81" t="b">
        <v>0</v>
      </c>
      <c r="AG225" s="81" t="s">
        <v>1864</v>
      </c>
      <c r="AH225" s="81"/>
      <c r="AI225" s="87" t="s">
        <v>1832</v>
      </c>
      <c r="AJ225" s="81" t="b">
        <v>0</v>
      </c>
      <c r="AK225" s="81">
        <v>3</v>
      </c>
      <c r="AL225" s="87" t="s">
        <v>1633</v>
      </c>
      <c r="AM225" s="81" t="s">
        <v>1879</v>
      </c>
      <c r="AN225" s="81" t="b">
        <v>0</v>
      </c>
      <c r="AO225" s="87" t="s">
        <v>1633</v>
      </c>
      <c r="AP225" s="81" t="s">
        <v>176</v>
      </c>
      <c r="AQ225" s="81">
        <v>0</v>
      </c>
      <c r="AR225" s="81">
        <v>0</v>
      </c>
      <c r="AS225" s="81"/>
      <c r="AT225" s="81"/>
      <c r="AU225" s="81"/>
      <c r="AV225" s="81"/>
      <c r="AW225" s="81"/>
      <c r="AX225" s="81"/>
      <c r="AY225" s="81"/>
      <c r="AZ225" s="81"/>
      <c r="BA225">
        <v>4</v>
      </c>
      <c r="BB225" s="80" t="str">
        <f>REPLACE(INDEX(GroupVertices[Group],MATCH(Edges13[[#This Row],[Vertex 1]],GroupVertices[Vertex],0)),1,1,"")</f>
        <v>1</v>
      </c>
      <c r="BC225" s="80" t="str">
        <f>REPLACE(INDEX(GroupVertices[Group],MATCH(Edges13[[#This Row],[Vertex 2]],GroupVertices[Vertex],0)),1,1,"")</f>
        <v>1</v>
      </c>
    </row>
    <row r="226" spans="1:55" ht="15">
      <c r="A226" s="66" t="s">
        <v>303</v>
      </c>
      <c r="B226" s="66" t="s">
        <v>324</v>
      </c>
      <c r="C226" s="67"/>
      <c r="D226" s="68"/>
      <c r="E226" s="69"/>
      <c r="F226" s="70"/>
      <c r="G226" s="67"/>
      <c r="H226" s="71"/>
      <c r="I226" s="72"/>
      <c r="J226" s="72"/>
      <c r="K226" s="34"/>
      <c r="L226" s="79">
        <v>580</v>
      </c>
      <c r="M226" s="79"/>
      <c r="N226" s="74"/>
      <c r="O226" s="81" t="s">
        <v>394</v>
      </c>
      <c r="P226" s="83">
        <v>43652.58865740741</v>
      </c>
      <c r="Q226" s="81" t="s">
        <v>538</v>
      </c>
      <c r="R226" s="81"/>
      <c r="S226" s="81"/>
      <c r="T226" s="81"/>
      <c r="U226" s="81"/>
      <c r="V226" s="85" t="s">
        <v>974</v>
      </c>
      <c r="W226" s="83">
        <v>43652.58865740741</v>
      </c>
      <c r="X226" s="85" t="s">
        <v>1229</v>
      </c>
      <c r="Y226" s="81"/>
      <c r="Z226" s="81"/>
      <c r="AA226" s="87" t="s">
        <v>1637</v>
      </c>
      <c r="AB226" s="81"/>
      <c r="AC226" s="81" t="b">
        <v>0</v>
      </c>
      <c r="AD226" s="81">
        <v>0</v>
      </c>
      <c r="AE226" s="87" t="s">
        <v>1832</v>
      </c>
      <c r="AF226" s="81" t="b">
        <v>0</v>
      </c>
      <c r="AG226" s="81" t="s">
        <v>1864</v>
      </c>
      <c r="AH226" s="81"/>
      <c r="AI226" s="87" t="s">
        <v>1832</v>
      </c>
      <c r="AJ226" s="81" t="b">
        <v>0</v>
      </c>
      <c r="AK226" s="81">
        <v>2</v>
      </c>
      <c r="AL226" s="87" t="s">
        <v>1634</v>
      </c>
      <c r="AM226" s="81" t="s">
        <v>1879</v>
      </c>
      <c r="AN226" s="81" t="b">
        <v>0</v>
      </c>
      <c r="AO226" s="87" t="s">
        <v>1634</v>
      </c>
      <c r="AP226" s="81" t="s">
        <v>176</v>
      </c>
      <c r="AQ226" s="81">
        <v>0</v>
      </c>
      <c r="AR226" s="81">
        <v>0</v>
      </c>
      <c r="AS226" s="81"/>
      <c r="AT226" s="81"/>
      <c r="AU226" s="81"/>
      <c r="AV226" s="81"/>
      <c r="AW226" s="81"/>
      <c r="AX226" s="81"/>
      <c r="AY226" s="81"/>
      <c r="AZ226" s="81"/>
      <c r="BA226">
        <v>4</v>
      </c>
      <c r="BB226" s="80" t="str">
        <f>REPLACE(INDEX(GroupVertices[Group],MATCH(Edges13[[#This Row],[Vertex 1]],GroupVertices[Vertex],0)),1,1,"")</f>
        <v>1</v>
      </c>
      <c r="BC226" s="80" t="str">
        <f>REPLACE(INDEX(GroupVertices[Group],MATCH(Edges13[[#This Row],[Vertex 2]],GroupVertices[Vertex],0)),1,1,"")</f>
        <v>1</v>
      </c>
    </row>
    <row r="227" spans="1:55" ht="15">
      <c r="A227" s="66" t="s">
        <v>303</v>
      </c>
      <c r="B227" s="66" t="s">
        <v>324</v>
      </c>
      <c r="C227" s="67"/>
      <c r="D227" s="68"/>
      <c r="E227" s="69"/>
      <c r="F227" s="70"/>
      <c r="G227" s="67"/>
      <c r="H227" s="71"/>
      <c r="I227" s="72"/>
      <c r="J227" s="72"/>
      <c r="K227" s="34"/>
      <c r="L227" s="79">
        <v>581</v>
      </c>
      <c r="M227" s="79"/>
      <c r="N227" s="74"/>
      <c r="O227" s="81" t="s">
        <v>394</v>
      </c>
      <c r="P227" s="83">
        <v>43652.58945601852</v>
      </c>
      <c r="Q227" s="81" t="s">
        <v>539</v>
      </c>
      <c r="R227" s="81"/>
      <c r="S227" s="81"/>
      <c r="T227" s="81"/>
      <c r="U227" s="81"/>
      <c r="V227" s="85" t="s">
        <v>974</v>
      </c>
      <c r="W227" s="83">
        <v>43652.58945601852</v>
      </c>
      <c r="X227" s="85" t="s">
        <v>1230</v>
      </c>
      <c r="Y227" s="81"/>
      <c r="Z227" s="81"/>
      <c r="AA227" s="87" t="s">
        <v>1638</v>
      </c>
      <c r="AB227" s="87" t="s">
        <v>1634</v>
      </c>
      <c r="AC227" s="81" t="b">
        <v>0</v>
      </c>
      <c r="AD227" s="81">
        <v>0</v>
      </c>
      <c r="AE227" s="87" t="s">
        <v>1859</v>
      </c>
      <c r="AF227" s="81" t="b">
        <v>0</v>
      </c>
      <c r="AG227" s="81" t="s">
        <v>1864</v>
      </c>
      <c r="AH227" s="81"/>
      <c r="AI227" s="87" t="s">
        <v>1832</v>
      </c>
      <c r="AJ227" s="81" t="b">
        <v>0</v>
      </c>
      <c r="AK227" s="81">
        <v>0</v>
      </c>
      <c r="AL227" s="87" t="s">
        <v>1832</v>
      </c>
      <c r="AM227" s="81" t="s">
        <v>1879</v>
      </c>
      <c r="AN227" s="81" t="b">
        <v>0</v>
      </c>
      <c r="AO227" s="87" t="s">
        <v>1634</v>
      </c>
      <c r="AP227" s="81" t="s">
        <v>176</v>
      </c>
      <c r="AQ227" s="81">
        <v>0</v>
      </c>
      <c r="AR227" s="81">
        <v>0</v>
      </c>
      <c r="AS227" s="81"/>
      <c r="AT227" s="81"/>
      <c r="AU227" s="81"/>
      <c r="AV227" s="81"/>
      <c r="AW227" s="81"/>
      <c r="AX227" s="81"/>
      <c r="AY227" s="81"/>
      <c r="AZ227" s="81"/>
      <c r="BA227">
        <v>4</v>
      </c>
      <c r="BB227" s="80" t="str">
        <f>REPLACE(INDEX(GroupVertices[Group],MATCH(Edges13[[#This Row],[Vertex 1]],GroupVertices[Vertex],0)),1,1,"")</f>
        <v>1</v>
      </c>
      <c r="BC227" s="80" t="str">
        <f>REPLACE(INDEX(GroupVertices[Group],MATCH(Edges13[[#This Row],[Vertex 2]],GroupVertices[Vertex],0)),1,1,"")</f>
        <v>1</v>
      </c>
    </row>
    <row r="228" spans="1:55" ht="15">
      <c r="A228" s="66" t="s">
        <v>326</v>
      </c>
      <c r="B228" s="66" t="s">
        <v>337</v>
      </c>
      <c r="C228" s="67"/>
      <c r="D228" s="68"/>
      <c r="E228" s="69"/>
      <c r="F228" s="70"/>
      <c r="G228" s="67"/>
      <c r="H228" s="71"/>
      <c r="I228" s="72"/>
      <c r="J228" s="72"/>
      <c r="K228" s="34"/>
      <c r="L228" s="79">
        <v>584</v>
      </c>
      <c r="M228" s="79"/>
      <c r="N228" s="74"/>
      <c r="O228" s="81" t="s">
        <v>394</v>
      </c>
      <c r="P228" s="83">
        <v>43653.50377314815</v>
      </c>
      <c r="Q228" s="81" t="s">
        <v>540</v>
      </c>
      <c r="R228" s="85" t="s">
        <v>687</v>
      </c>
      <c r="S228" s="81" t="s">
        <v>746</v>
      </c>
      <c r="T228" s="81" t="s">
        <v>807</v>
      </c>
      <c r="U228" s="81"/>
      <c r="V228" s="85" t="s">
        <v>995</v>
      </c>
      <c r="W228" s="83">
        <v>43653.50377314815</v>
      </c>
      <c r="X228" s="85" t="s">
        <v>1231</v>
      </c>
      <c r="Y228" s="81"/>
      <c r="Z228" s="81"/>
      <c r="AA228" s="87" t="s">
        <v>1639</v>
      </c>
      <c r="AB228" s="81"/>
      <c r="AC228" s="81" t="b">
        <v>0</v>
      </c>
      <c r="AD228" s="81">
        <v>8</v>
      </c>
      <c r="AE228" s="87" t="s">
        <v>1832</v>
      </c>
      <c r="AF228" s="81" t="b">
        <v>0</v>
      </c>
      <c r="AG228" s="81" t="s">
        <v>1864</v>
      </c>
      <c r="AH228" s="81"/>
      <c r="AI228" s="87" t="s">
        <v>1832</v>
      </c>
      <c r="AJ228" s="81" t="b">
        <v>0</v>
      </c>
      <c r="AK228" s="81">
        <v>7</v>
      </c>
      <c r="AL228" s="87" t="s">
        <v>1832</v>
      </c>
      <c r="AM228" s="81" t="s">
        <v>1898</v>
      </c>
      <c r="AN228" s="81" t="b">
        <v>0</v>
      </c>
      <c r="AO228" s="87" t="s">
        <v>1639</v>
      </c>
      <c r="AP228" s="81" t="s">
        <v>1901</v>
      </c>
      <c r="AQ228" s="81">
        <v>0</v>
      </c>
      <c r="AR228" s="81">
        <v>0</v>
      </c>
      <c r="AS228" s="81"/>
      <c r="AT228" s="81"/>
      <c r="AU228" s="81"/>
      <c r="AV228" s="81"/>
      <c r="AW228" s="81"/>
      <c r="AX228" s="81"/>
      <c r="AY228" s="81"/>
      <c r="AZ228" s="81"/>
      <c r="BA228">
        <v>1</v>
      </c>
      <c r="BB228" s="80" t="str">
        <f>REPLACE(INDEX(GroupVertices[Group],MATCH(Edges13[[#This Row],[Vertex 1]],GroupVertices[Vertex],0)),1,1,"")</f>
        <v>2</v>
      </c>
      <c r="BC228" s="80" t="str">
        <f>REPLACE(INDEX(GroupVertices[Group],MATCH(Edges13[[#This Row],[Vertex 2]],GroupVertices[Vertex],0)),1,1,"")</f>
        <v>2</v>
      </c>
    </row>
    <row r="229" spans="1:55" ht="15">
      <c r="A229" s="66" t="s">
        <v>303</v>
      </c>
      <c r="B229" s="66" t="s">
        <v>326</v>
      </c>
      <c r="C229" s="67"/>
      <c r="D229" s="68"/>
      <c r="E229" s="69"/>
      <c r="F229" s="70"/>
      <c r="G229" s="67"/>
      <c r="H229" s="71"/>
      <c r="I229" s="72"/>
      <c r="J229" s="72"/>
      <c r="K229" s="34"/>
      <c r="L229" s="79">
        <v>585</v>
      </c>
      <c r="M229" s="79"/>
      <c r="N229" s="74"/>
      <c r="O229" s="81" t="s">
        <v>394</v>
      </c>
      <c r="P229" s="83">
        <v>43653.84564814815</v>
      </c>
      <c r="Q229" s="81" t="s">
        <v>541</v>
      </c>
      <c r="R229" s="81"/>
      <c r="S229" s="81"/>
      <c r="T229" s="81"/>
      <c r="U229" s="81"/>
      <c r="V229" s="85" t="s">
        <v>974</v>
      </c>
      <c r="W229" s="83">
        <v>43653.84564814815</v>
      </c>
      <c r="X229" s="85" t="s">
        <v>1232</v>
      </c>
      <c r="Y229" s="81"/>
      <c r="Z229" s="81"/>
      <c r="AA229" s="87" t="s">
        <v>1640</v>
      </c>
      <c r="AB229" s="81"/>
      <c r="AC229" s="81" t="b">
        <v>0</v>
      </c>
      <c r="AD229" s="81">
        <v>0</v>
      </c>
      <c r="AE229" s="87" t="s">
        <v>1832</v>
      </c>
      <c r="AF229" s="81" t="b">
        <v>0</v>
      </c>
      <c r="AG229" s="81" t="s">
        <v>1864</v>
      </c>
      <c r="AH229" s="81"/>
      <c r="AI229" s="87" t="s">
        <v>1832</v>
      </c>
      <c r="AJ229" s="81" t="b">
        <v>0</v>
      </c>
      <c r="AK229" s="81">
        <v>7</v>
      </c>
      <c r="AL229" s="87" t="s">
        <v>1639</v>
      </c>
      <c r="AM229" s="81" t="s">
        <v>1881</v>
      </c>
      <c r="AN229" s="81" t="b">
        <v>0</v>
      </c>
      <c r="AO229" s="87" t="s">
        <v>1639</v>
      </c>
      <c r="AP229" s="81" t="s">
        <v>176</v>
      </c>
      <c r="AQ229" s="81">
        <v>0</v>
      </c>
      <c r="AR229" s="81">
        <v>0</v>
      </c>
      <c r="AS229" s="81"/>
      <c r="AT229" s="81"/>
      <c r="AU229" s="81"/>
      <c r="AV229" s="81"/>
      <c r="AW229" s="81"/>
      <c r="AX229" s="81"/>
      <c r="AY229" s="81"/>
      <c r="AZ229" s="81"/>
      <c r="BA229">
        <v>1</v>
      </c>
      <c r="BB229" s="80" t="str">
        <f>REPLACE(INDEX(GroupVertices[Group],MATCH(Edges13[[#This Row],[Vertex 1]],GroupVertices[Vertex],0)),1,1,"")</f>
        <v>1</v>
      </c>
      <c r="BC229" s="80" t="str">
        <f>REPLACE(INDEX(GroupVertices[Group],MATCH(Edges13[[#This Row],[Vertex 2]],GroupVertices[Vertex],0)),1,1,"")</f>
        <v>2</v>
      </c>
    </row>
    <row r="230" spans="1:55" ht="15">
      <c r="A230" s="66" t="s">
        <v>327</v>
      </c>
      <c r="B230" s="66" t="s">
        <v>386</v>
      </c>
      <c r="C230" s="67"/>
      <c r="D230" s="68"/>
      <c r="E230" s="69"/>
      <c r="F230" s="70"/>
      <c r="G230" s="67"/>
      <c r="H230" s="71"/>
      <c r="I230" s="72"/>
      <c r="J230" s="72"/>
      <c r="K230" s="34"/>
      <c r="L230" s="79">
        <v>586</v>
      </c>
      <c r="M230" s="79"/>
      <c r="N230" s="74"/>
      <c r="O230" s="81" t="s">
        <v>394</v>
      </c>
      <c r="P230" s="83">
        <v>43651.31605324074</v>
      </c>
      <c r="Q230" s="81" t="s">
        <v>542</v>
      </c>
      <c r="R230" s="85" t="s">
        <v>711</v>
      </c>
      <c r="S230" s="81" t="s">
        <v>747</v>
      </c>
      <c r="T230" s="81"/>
      <c r="U230" s="81"/>
      <c r="V230" s="85" t="s">
        <v>996</v>
      </c>
      <c r="W230" s="83">
        <v>43651.31605324074</v>
      </c>
      <c r="X230" s="85" t="s">
        <v>1233</v>
      </c>
      <c r="Y230" s="81"/>
      <c r="Z230" s="81"/>
      <c r="AA230" s="87" t="s">
        <v>1641</v>
      </c>
      <c r="AB230" s="81"/>
      <c r="AC230" s="81" t="b">
        <v>0</v>
      </c>
      <c r="AD230" s="81">
        <v>3</v>
      </c>
      <c r="AE230" s="87" t="s">
        <v>1832</v>
      </c>
      <c r="AF230" s="81" t="b">
        <v>1</v>
      </c>
      <c r="AG230" s="81" t="s">
        <v>1864</v>
      </c>
      <c r="AH230" s="81"/>
      <c r="AI230" s="87" t="s">
        <v>1643</v>
      </c>
      <c r="AJ230" s="81" t="b">
        <v>0</v>
      </c>
      <c r="AK230" s="81">
        <v>3</v>
      </c>
      <c r="AL230" s="87" t="s">
        <v>1832</v>
      </c>
      <c r="AM230" s="81" t="s">
        <v>1881</v>
      </c>
      <c r="AN230" s="81" t="b">
        <v>0</v>
      </c>
      <c r="AO230" s="87" t="s">
        <v>1641</v>
      </c>
      <c r="AP230" s="81" t="s">
        <v>1901</v>
      </c>
      <c r="AQ230" s="81">
        <v>0</v>
      </c>
      <c r="AR230" s="81">
        <v>0</v>
      </c>
      <c r="AS230" s="81"/>
      <c r="AT230" s="81"/>
      <c r="AU230" s="81"/>
      <c r="AV230" s="81"/>
      <c r="AW230" s="81"/>
      <c r="AX230" s="81"/>
      <c r="AY230" s="81"/>
      <c r="AZ230" s="81"/>
      <c r="BA230">
        <v>1</v>
      </c>
      <c r="BB230" s="80" t="str">
        <f>REPLACE(INDEX(GroupVertices[Group],MATCH(Edges13[[#This Row],[Vertex 1]],GroupVertices[Vertex],0)),1,1,"")</f>
        <v>9</v>
      </c>
      <c r="BC230" s="80" t="str">
        <f>REPLACE(INDEX(GroupVertices[Group],MATCH(Edges13[[#This Row],[Vertex 2]],GroupVertices[Vertex],0)),1,1,"")</f>
        <v>9</v>
      </c>
    </row>
    <row r="231" spans="1:55" ht="15">
      <c r="A231" s="66" t="s">
        <v>215</v>
      </c>
      <c r="B231" s="66" t="s">
        <v>386</v>
      </c>
      <c r="C231" s="67"/>
      <c r="D231" s="68"/>
      <c r="E231" s="69"/>
      <c r="F231" s="70"/>
      <c r="G231" s="67"/>
      <c r="H231" s="71"/>
      <c r="I231" s="72"/>
      <c r="J231" s="72"/>
      <c r="K231" s="34"/>
      <c r="L231" s="79">
        <v>587</v>
      </c>
      <c r="M231" s="79"/>
      <c r="N231" s="74"/>
      <c r="O231" s="81" t="s">
        <v>394</v>
      </c>
      <c r="P231" s="83">
        <v>43648.593125</v>
      </c>
      <c r="Q231" s="81" t="s">
        <v>543</v>
      </c>
      <c r="R231" s="85" t="s">
        <v>712</v>
      </c>
      <c r="S231" s="81" t="s">
        <v>764</v>
      </c>
      <c r="T231" s="81" t="s">
        <v>808</v>
      </c>
      <c r="U231" s="81"/>
      <c r="V231" s="85" t="s">
        <v>888</v>
      </c>
      <c r="W231" s="83">
        <v>43648.593125</v>
      </c>
      <c r="X231" s="85" t="s">
        <v>1234</v>
      </c>
      <c r="Y231" s="81"/>
      <c r="Z231" s="81"/>
      <c r="AA231" s="87" t="s">
        <v>1642</v>
      </c>
      <c r="AB231" s="81"/>
      <c r="AC231" s="81" t="b">
        <v>0</v>
      </c>
      <c r="AD231" s="81">
        <v>3</v>
      </c>
      <c r="AE231" s="87" t="s">
        <v>1832</v>
      </c>
      <c r="AF231" s="81" t="b">
        <v>0</v>
      </c>
      <c r="AG231" s="81" t="s">
        <v>1864</v>
      </c>
      <c r="AH231" s="81"/>
      <c r="AI231" s="87" t="s">
        <v>1832</v>
      </c>
      <c r="AJ231" s="81" t="b">
        <v>0</v>
      </c>
      <c r="AK231" s="81">
        <v>1</v>
      </c>
      <c r="AL231" s="87" t="s">
        <v>1832</v>
      </c>
      <c r="AM231" s="81" t="s">
        <v>1881</v>
      </c>
      <c r="AN231" s="81" t="b">
        <v>0</v>
      </c>
      <c r="AO231" s="87" t="s">
        <v>1642</v>
      </c>
      <c r="AP231" s="81" t="s">
        <v>1901</v>
      </c>
      <c r="AQ231" s="81">
        <v>0</v>
      </c>
      <c r="AR231" s="81">
        <v>0</v>
      </c>
      <c r="AS231" s="81"/>
      <c r="AT231" s="81"/>
      <c r="AU231" s="81"/>
      <c r="AV231" s="81"/>
      <c r="AW231" s="81"/>
      <c r="AX231" s="81"/>
      <c r="AY231" s="81"/>
      <c r="AZ231" s="81"/>
      <c r="BA231">
        <v>2</v>
      </c>
      <c r="BB231" s="80" t="str">
        <f>REPLACE(INDEX(GroupVertices[Group],MATCH(Edges13[[#This Row],[Vertex 1]],GroupVertices[Vertex],0)),1,1,"")</f>
        <v>9</v>
      </c>
      <c r="BC231" s="80" t="str">
        <f>REPLACE(INDEX(GroupVertices[Group],MATCH(Edges13[[#This Row],[Vertex 2]],GroupVertices[Vertex],0)),1,1,"")</f>
        <v>9</v>
      </c>
    </row>
    <row r="232" spans="1:55" ht="15">
      <c r="A232" s="66" t="s">
        <v>215</v>
      </c>
      <c r="B232" s="66" t="s">
        <v>386</v>
      </c>
      <c r="C232" s="67"/>
      <c r="D232" s="68"/>
      <c r="E232" s="69"/>
      <c r="F232" s="70"/>
      <c r="G232" s="67"/>
      <c r="H232" s="71"/>
      <c r="I232" s="72"/>
      <c r="J232" s="72"/>
      <c r="K232" s="34"/>
      <c r="L232" s="79">
        <v>588</v>
      </c>
      <c r="M232" s="79"/>
      <c r="N232" s="74"/>
      <c r="O232" s="81" t="s">
        <v>394</v>
      </c>
      <c r="P232" s="83">
        <v>43650.876851851855</v>
      </c>
      <c r="Q232" s="81" t="s">
        <v>544</v>
      </c>
      <c r="R232" s="85" t="s">
        <v>712</v>
      </c>
      <c r="S232" s="81" t="s">
        <v>764</v>
      </c>
      <c r="T232" s="81" t="s">
        <v>808</v>
      </c>
      <c r="U232" s="81"/>
      <c r="V232" s="85" t="s">
        <v>888</v>
      </c>
      <c r="W232" s="83">
        <v>43650.876851851855</v>
      </c>
      <c r="X232" s="85" t="s">
        <v>1235</v>
      </c>
      <c r="Y232" s="81"/>
      <c r="Z232" s="81"/>
      <c r="AA232" s="87" t="s">
        <v>1643</v>
      </c>
      <c r="AB232" s="81"/>
      <c r="AC232" s="81" t="b">
        <v>0</v>
      </c>
      <c r="AD232" s="81">
        <v>3</v>
      </c>
      <c r="AE232" s="87" t="s">
        <v>1832</v>
      </c>
      <c r="AF232" s="81" t="b">
        <v>0</v>
      </c>
      <c r="AG232" s="81" t="s">
        <v>1864</v>
      </c>
      <c r="AH232" s="81"/>
      <c r="AI232" s="87" t="s">
        <v>1832</v>
      </c>
      <c r="AJ232" s="81" t="b">
        <v>0</v>
      </c>
      <c r="AK232" s="81">
        <v>2</v>
      </c>
      <c r="AL232" s="87" t="s">
        <v>1832</v>
      </c>
      <c r="AM232" s="81" t="s">
        <v>1881</v>
      </c>
      <c r="AN232" s="81" t="b">
        <v>0</v>
      </c>
      <c r="AO232" s="87" t="s">
        <v>1643</v>
      </c>
      <c r="AP232" s="81" t="s">
        <v>1901</v>
      </c>
      <c r="AQ232" s="81">
        <v>0</v>
      </c>
      <c r="AR232" s="81">
        <v>0</v>
      </c>
      <c r="AS232" s="81"/>
      <c r="AT232" s="81"/>
      <c r="AU232" s="81"/>
      <c r="AV232" s="81"/>
      <c r="AW232" s="81"/>
      <c r="AX232" s="81"/>
      <c r="AY232" s="81"/>
      <c r="AZ232" s="81"/>
      <c r="BA232">
        <v>2</v>
      </c>
      <c r="BB232" s="80" t="str">
        <f>REPLACE(INDEX(GroupVertices[Group],MATCH(Edges13[[#This Row],[Vertex 1]],GroupVertices[Vertex],0)),1,1,"")</f>
        <v>9</v>
      </c>
      <c r="BC232" s="80" t="str">
        <f>REPLACE(INDEX(GroupVertices[Group],MATCH(Edges13[[#This Row],[Vertex 2]],GroupVertices[Vertex],0)),1,1,"")</f>
        <v>9</v>
      </c>
    </row>
    <row r="233" spans="1:55" ht="15">
      <c r="A233" s="66" t="s">
        <v>303</v>
      </c>
      <c r="B233" s="66" t="s">
        <v>386</v>
      </c>
      <c r="C233" s="67"/>
      <c r="D233" s="68"/>
      <c r="E233" s="69"/>
      <c r="F233" s="70"/>
      <c r="G233" s="67"/>
      <c r="H233" s="71"/>
      <c r="I233" s="72"/>
      <c r="J233" s="72"/>
      <c r="K233" s="34"/>
      <c r="L233" s="79">
        <v>589</v>
      </c>
      <c r="M233" s="79"/>
      <c r="N233" s="74"/>
      <c r="O233" s="81" t="s">
        <v>394</v>
      </c>
      <c r="P233" s="83">
        <v>43654.49081018518</v>
      </c>
      <c r="Q233" s="81" t="s">
        <v>545</v>
      </c>
      <c r="R233" s="81"/>
      <c r="S233" s="81"/>
      <c r="T233" s="81"/>
      <c r="U233" s="81"/>
      <c r="V233" s="85" t="s">
        <v>974</v>
      </c>
      <c r="W233" s="83">
        <v>43654.49081018518</v>
      </c>
      <c r="X233" s="85" t="s">
        <v>1236</v>
      </c>
      <c r="Y233" s="81"/>
      <c r="Z233" s="81"/>
      <c r="AA233" s="87" t="s">
        <v>1644</v>
      </c>
      <c r="AB233" s="81"/>
      <c r="AC233" s="81" t="b">
        <v>0</v>
      </c>
      <c r="AD233" s="81">
        <v>0</v>
      </c>
      <c r="AE233" s="87" t="s">
        <v>1832</v>
      </c>
      <c r="AF233" s="81" t="b">
        <v>1</v>
      </c>
      <c r="AG233" s="81" t="s">
        <v>1864</v>
      </c>
      <c r="AH233" s="81"/>
      <c r="AI233" s="87" t="s">
        <v>1643</v>
      </c>
      <c r="AJ233" s="81" t="b">
        <v>0</v>
      </c>
      <c r="AK233" s="81">
        <v>3</v>
      </c>
      <c r="AL233" s="87" t="s">
        <v>1641</v>
      </c>
      <c r="AM233" s="81" t="s">
        <v>1881</v>
      </c>
      <c r="AN233" s="81" t="b">
        <v>0</v>
      </c>
      <c r="AO233" s="87" t="s">
        <v>1641</v>
      </c>
      <c r="AP233" s="81" t="s">
        <v>176</v>
      </c>
      <c r="AQ233" s="81">
        <v>0</v>
      </c>
      <c r="AR233" s="81">
        <v>0</v>
      </c>
      <c r="AS233" s="81"/>
      <c r="AT233" s="81"/>
      <c r="AU233" s="81"/>
      <c r="AV233" s="81"/>
      <c r="AW233" s="81"/>
      <c r="AX233" s="81"/>
      <c r="AY233" s="81"/>
      <c r="AZ233" s="81"/>
      <c r="BA233">
        <v>1</v>
      </c>
      <c r="BB233" s="80" t="str">
        <f>REPLACE(INDEX(GroupVertices[Group],MATCH(Edges13[[#This Row],[Vertex 1]],GroupVertices[Vertex],0)),1,1,"")</f>
        <v>1</v>
      </c>
      <c r="BC233" s="80" t="str">
        <f>REPLACE(INDEX(GroupVertices[Group],MATCH(Edges13[[#This Row],[Vertex 2]],GroupVertices[Vertex],0)),1,1,"")</f>
        <v>9</v>
      </c>
    </row>
    <row r="234" spans="1:55" ht="15">
      <c r="A234" s="66" t="s">
        <v>327</v>
      </c>
      <c r="B234" s="66" t="s">
        <v>215</v>
      </c>
      <c r="C234" s="67"/>
      <c r="D234" s="68"/>
      <c r="E234" s="69"/>
      <c r="F234" s="70"/>
      <c r="G234" s="67"/>
      <c r="H234" s="71"/>
      <c r="I234" s="72"/>
      <c r="J234" s="72"/>
      <c r="K234" s="34"/>
      <c r="L234" s="79">
        <v>590</v>
      </c>
      <c r="M234" s="79"/>
      <c r="N234" s="74"/>
      <c r="O234" s="81" t="s">
        <v>394</v>
      </c>
      <c r="P234" s="83">
        <v>43649.34190972222</v>
      </c>
      <c r="Q234" s="81" t="s">
        <v>546</v>
      </c>
      <c r="R234" s="85" t="s">
        <v>713</v>
      </c>
      <c r="S234" s="81" t="s">
        <v>747</v>
      </c>
      <c r="T234" s="81"/>
      <c r="U234" s="81"/>
      <c r="V234" s="85" t="s">
        <v>996</v>
      </c>
      <c r="W234" s="83">
        <v>43649.34190972222</v>
      </c>
      <c r="X234" s="85" t="s">
        <v>1237</v>
      </c>
      <c r="Y234" s="81"/>
      <c r="Z234" s="81"/>
      <c r="AA234" s="87" t="s">
        <v>1645</v>
      </c>
      <c r="AB234" s="81"/>
      <c r="AC234" s="81" t="b">
        <v>0</v>
      </c>
      <c r="AD234" s="81">
        <v>7</v>
      </c>
      <c r="AE234" s="87" t="s">
        <v>1832</v>
      </c>
      <c r="AF234" s="81" t="b">
        <v>1</v>
      </c>
      <c r="AG234" s="81" t="s">
        <v>1864</v>
      </c>
      <c r="AH234" s="81"/>
      <c r="AI234" s="87" t="s">
        <v>1875</v>
      </c>
      <c r="AJ234" s="81" t="b">
        <v>0</v>
      </c>
      <c r="AK234" s="81">
        <v>2</v>
      </c>
      <c r="AL234" s="87" t="s">
        <v>1832</v>
      </c>
      <c r="AM234" s="81" t="s">
        <v>1881</v>
      </c>
      <c r="AN234" s="81" t="b">
        <v>0</v>
      </c>
      <c r="AO234" s="87" t="s">
        <v>1645</v>
      </c>
      <c r="AP234" s="81" t="s">
        <v>1901</v>
      </c>
      <c r="AQ234" s="81">
        <v>0</v>
      </c>
      <c r="AR234" s="81">
        <v>0</v>
      </c>
      <c r="AS234" s="81"/>
      <c r="AT234" s="81"/>
      <c r="AU234" s="81"/>
      <c r="AV234" s="81"/>
      <c r="AW234" s="81"/>
      <c r="AX234" s="81"/>
      <c r="AY234" s="81"/>
      <c r="AZ234" s="81"/>
      <c r="BA234">
        <v>2</v>
      </c>
      <c r="BB234" s="80" t="str">
        <f>REPLACE(INDEX(GroupVertices[Group],MATCH(Edges13[[#This Row],[Vertex 1]],GroupVertices[Vertex],0)),1,1,"")</f>
        <v>9</v>
      </c>
      <c r="BC234" s="80" t="str">
        <f>REPLACE(INDEX(GroupVertices[Group],MATCH(Edges13[[#This Row],[Vertex 2]],GroupVertices[Vertex],0)),1,1,"")</f>
        <v>9</v>
      </c>
    </row>
    <row r="235" spans="1:55" ht="15">
      <c r="A235" s="66" t="s">
        <v>303</v>
      </c>
      <c r="B235" s="66" t="s">
        <v>327</v>
      </c>
      <c r="C235" s="67"/>
      <c r="D235" s="68"/>
      <c r="E235" s="69"/>
      <c r="F235" s="70"/>
      <c r="G235" s="67"/>
      <c r="H235" s="71"/>
      <c r="I235" s="72"/>
      <c r="J235" s="72"/>
      <c r="K235" s="34"/>
      <c r="L235" s="79">
        <v>592</v>
      </c>
      <c r="M235" s="79"/>
      <c r="N235" s="74"/>
      <c r="O235" s="81" t="s">
        <v>394</v>
      </c>
      <c r="P235" s="83">
        <v>43649.613530092596</v>
      </c>
      <c r="Q235" s="81" t="s">
        <v>547</v>
      </c>
      <c r="R235" s="85" t="s">
        <v>713</v>
      </c>
      <c r="S235" s="81" t="s">
        <v>747</v>
      </c>
      <c r="T235" s="81"/>
      <c r="U235" s="81"/>
      <c r="V235" s="85" t="s">
        <v>974</v>
      </c>
      <c r="W235" s="83">
        <v>43649.613530092596</v>
      </c>
      <c r="X235" s="85" t="s">
        <v>1238</v>
      </c>
      <c r="Y235" s="81"/>
      <c r="Z235" s="81"/>
      <c r="AA235" s="87" t="s">
        <v>1646</v>
      </c>
      <c r="AB235" s="81"/>
      <c r="AC235" s="81" t="b">
        <v>0</v>
      </c>
      <c r="AD235" s="81">
        <v>0</v>
      </c>
      <c r="AE235" s="87" t="s">
        <v>1832</v>
      </c>
      <c r="AF235" s="81" t="b">
        <v>1</v>
      </c>
      <c r="AG235" s="81" t="s">
        <v>1864</v>
      </c>
      <c r="AH235" s="81"/>
      <c r="AI235" s="87" t="s">
        <v>1875</v>
      </c>
      <c r="AJ235" s="81" t="b">
        <v>0</v>
      </c>
      <c r="AK235" s="81">
        <v>2</v>
      </c>
      <c r="AL235" s="87" t="s">
        <v>1645</v>
      </c>
      <c r="AM235" s="81" t="s">
        <v>1881</v>
      </c>
      <c r="AN235" s="81" t="b">
        <v>0</v>
      </c>
      <c r="AO235" s="87" t="s">
        <v>1645</v>
      </c>
      <c r="AP235" s="81" t="s">
        <v>176</v>
      </c>
      <c r="AQ235" s="81">
        <v>0</v>
      </c>
      <c r="AR235" s="81">
        <v>0</v>
      </c>
      <c r="AS235" s="81"/>
      <c r="AT235" s="81"/>
      <c r="AU235" s="81"/>
      <c r="AV235" s="81"/>
      <c r="AW235" s="81"/>
      <c r="AX235" s="81"/>
      <c r="AY235" s="81"/>
      <c r="AZ235" s="81"/>
      <c r="BA235">
        <v>2</v>
      </c>
      <c r="BB235" s="80" t="str">
        <f>REPLACE(INDEX(GroupVertices[Group],MATCH(Edges13[[#This Row],[Vertex 1]],GroupVertices[Vertex],0)),1,1,"")</f>
        <v>1</v>
      </c>
      <c r="BC235" s="80" t="str">
        <f>REPLACE(INDEX(GroupVertices[Group],MATCH(Edges13[[#This Row],[Vertex 2]],GroupVertices[Vertex],0)),1,1,"")</f>
        <v>9</v>
      </c>
    </row>
    <row r="236" spans="1:55" ht="15">
      <c r="A236" s="66" t="s">
        <v>286</v>
      </c>
      <c r="B236" s="66" t="s">
        <v>303</v>
      </c>
      <c r="C236" s="67"/>
      <c r="D236" s="68"/>
      <c r="E236" s="69"/>
      <c r="F236" s="70"/>
      <c r="G236" s="67"/>
      <c r="H236" s="71"/>
      <c r="I236" s="72"/>
      <c r="J236" s="72"/>
      <c r="K236" s="34"/>
      <c r="L236" s="79">
        <v>595</v>
      </c>
      <c r="M236" s="79"/>
      <c r="N236" s="74"/>
      <c r="O236" s="81" t="s">
        <v>394</v>
      </c>
      <c r="P236" s="83">
        <v>43654.66013888889</v>
      </c>
      <c r="Q236" s="81" t="s">
        <v>548</v>
      </c>
      <c r="R236" s="85" t="s">
        <v>714</v>
      </c>
      <c r="S236" s="81" t="s">
        <v>747</v>
      </c>
      <c r="T236" s="81"/>
      <c r="U236" s="81"/>
      <c r="V236" s="85" t="s">
        <v>957</v>
      </c>
      <c r="W236" s="83">
        <v>43654.66013888889</v>
      </c>
      <c r="X236" s="85" t="s">
        <v>1239</v>
      </c>
      <c r="Y236" s="81"/>
      <c r="Z236" s="81"/>
      <c r="AA236" s="87" t="s">
        <v>1647</v>
      </c>
      <c r="AB236" s="81"/>
      <c r="AC236" s="81" t="b">
        <v>0</v>
      </c>
      <c r="AD236" s="81">
        <v>1</v>
      </c>
      <c r="AE236" s="87" t="s">
        <v>1832</v>
      </c>
      <c r="AF236" s="81" t="b">
        <v>1</v>
      </c>
      <c r="AG236" s="81" t="s">
        <v>1864</v>
      </c>
      <c r="AH236" s="81"/>
      <c r="AI236" s="87" t="s">
        <v>1876</v>
      </c>
      <c r="AJ236" s="81" t="b">
        <v>0</v>
      </c>
      <c r="AK236" s="81">
        <v>0</v>
      </c>
      <c r="AL236" s="87" t="s">
        <v>1832</v>
      </c>
      <c r="AM236" s="81" t="s">
        <v>1880</v>
      </c>
      <c r="AN236" s="81" t="b">
        <v>0</v>
      </c>
      <c r="AO236" s="87" t="s">
        <v>1647</v>
      </c>
      <c r="AP236" s="81" t="s">
        <v>176</v>
      </c>
      <c r="AQ236" s="81">
        <v>0</v>
      </c>
      <c r="AR236" s="81">
        <v>0</v>
      </c>
      <c r="AS236" s="81"/>
      <c r="AT236" s="81"/>
      <c r="AU236" s="81"/>
      <c r="AV236" s="81"/>
      <c r="AW236" s="81"/>
      <c r="AX236" s="81"/>
      <c r="AY236" s="81"/>
      <c r="AZ236" s="81"/>
      <c r="BA236">
        <v>14</v>
      </c>
      <c r="BB236" s="80" t="str">
        <f>REPLACE(INDEX(GroupVertices[Group],MATCH(Edges13[[#This Row],[Vertex 1]],GroupVertices[Vertex],0)),1,1,"")</f>
        <v>4</v>
      </c>
      <c r="BC236" s="80" t="str">
        <f>REPLACE(INDEX(GroupVertices[Group],MATCH(Edges13[[#This Row],[Vertex 2]],GroupVertices[Vertex],0)),1,1,"")</f>
        <v>1</v>
      </c>
    </row>
    <row r="237" spans="1:55" ht="15">
      <c r="A237" s="66" t="s">
        <v>303</v>
      </c>
      <c r="B237" s="66" t="s">
        <v>286</v>
      </c>
      <c r="C237" s="67"/>
      <c r="D237" s="68"/>
      <c r="E237" s="69"/>
      <c r="F237" s="70"/>
      <c r="G237" s="67"/>
      <c r="H237" s="71"/>
      <c r="I237" s="72"/>
      <c r="J237" s="72"/>
      <c r="K237" s="34"/>
      <c r="L237" s="79">
        <v>608</v>
      </c>
      <c r="M237" s="79"/>
      <c r="N237" s="74"/>
      <c r="O237" s="81" t="s">
        <v>395</v>
      </c>
      <c r="P237" s="83">
        <v>43654.66258101852</v>
      </c>
      <c r="Q237" s="81" t="s">
        <v>549</v>
      </c>
      <c r="R237" s="81"/>
      <c r="S237" s="81"/>
      <c r="T237" s="81"/>
      <c r="U237" s="81"/>
      <c r="V237" s="85" t="s">
        <v>974</v>
      </c>
      <c r="W237" s="83">
        <v>43654.66258101852</v>
      </c>
      <c r="X237" s="85" t="s">
        <v>1240</v>
      </c>
      <c r="Y237" s="81"/>
      <c r="Z237" s="81"/>
      <c r="AA237" s="87" t="s">
        <v>1648</v>
      </c>
      <c r="AB237" s="87" t="s">
        <v>1647</v>
      </c>
      <c r="AC237" s="81" t="b">
        <v>0</v>
      </c>
      <c r="AD237" s="81">
        <v>1</v>
      </c>
      <c r="AE237" s="87" t="s">
        <v>1845</v>
      </c>
      <c r="AF237" s="81" t="b">
        <v>0</v>
      </c>
      <c r="AG237" s="81" t="s">
        <v>1864</v>
      </c>
      <c r="AH237" s="81"/>
      <c r="AI237" s="87" t="s">
        <v>1832</v>
      </c>
      <c r="AJ237" s="81" t="b">
        <v>0</v>
      </c>
      <c r="AK237" s="81">
        <v>0</v>
      </c>
      <c r="AL237" s="87" t="s">
        <v>1832</v>
      </c>
      <c r="AM237" s="81" t="s">
        <v>1881</v>
      </c>
      <c r="AN237" s="81" t="b">
        <v>0</v>
      </c>
      <c r="AO237" s="87" t="s">
        <v>1647</v>
      </c>
      <c r="AP237" s="81" t="s">
        <v>176</v>
      </c>
      <c r="AQ237" s="81">
        <v>0</v>
      </c>
      <c r="AR237" s="81">
        <v>0</v>
      </c>
      <c r="AS237" s="81"/>
      <c r="AT237" s="81"/>
      <c r="AU237" s="81"/>
      <c r="AV237" s="81"/>
      <c r="AW237" s="81"/>
      <c r="AX237" s="81"/>
      <c r="AY237" s="81"/>
      <c r="AZ237" s="81"/>
      <c r="BA237">
        <v>1</v>
      </c>
      <c r="BB237" s="80" t="str">
        <f>REPLACE(INDEX(GroupVertices[Group],MATCH(Edges13[[#This Row],[Vertex 1]],GroupVertices[Vertex],0)),1,1,"")</f>
        <v>1</v>
      </c>
      <c r="BC237" s="80" t="str">
        <f>REPLACE(INDEX(GroupVertices[Group],MATCH(Edges13[[#This Row],[Vertex 2]],GroupVertices[Vertex],0)),1,1,"")</f>
        <v>4</v>
      </c>
    </row>
    <row r="238" spans="1:55" ht="15">
      <c r="A238" s="66" t="s">
        <v>328</v>
      </c>
      <c r="B238" s="66" t="s">
        <v>328</v>
      </c>
      <c r="C238" s="67"/>
      <c r="D238" s="68"/>
      <c r="E238" s="69"/>
      <c r="F238" s="70"/>
      <c r="G238" s="67"/>
      <c r="H238" s="71"/>
      <c r="I238" s="72"/>
      <c r="J238" s="72"/>
      <c r="K238" s="34"/>
      <c r="L238" s="79">
        <v>609</v>
      </c>
      <c r="M238" s="79"/>
      <c r="N238" s="74"/>
      <c r="O238" s="81" t="s">
        <v>176</v>
      </c>
      <c r="P238" s="83">
        <v>43654.67767361111</v>
      </c>
      <c r="Q238" s="81" t="s">
        <v>550</v>
      </c>
      <c r="R238" s="81" t="s">
        <v>715</v>
      </c>
      <c r="S238" s="81" t="s">
        <v>765</v>
      </c>
      <c r="T238" s="81" t="s">
        <v>788</v>
      </c>
      <c r="U238" s="81"/>
      <c r="V238" s="85" t="s">
        <v>997</v>
      </c>
      <c r="W238" s="83">
        <v>43654.67767361111</v>
      </c>
      <c r="X238" s="85" t="s">
        <v>1241</v>
      </c>
      <c r="Y238" s="81"/>
      <c r="Z238" s="81"/>
      <c r="AA238" s="87" t="s">
        <v>1649</v>
      </c>
      <c r="AB238" s="81"/>
      <c r="AC238" s="81" t="b">
        <v>0</v>
      </c>
      <c r="AD238" s="81">
        <v>2</v>
      </c>
      <c r="AE238" s="87" t="s">
        <v>1832</v>
      </c>
      <c r="AF238" s="81" t="b">
        <v>1</v>
      </c>
      <c r="AG238" s="81" t="s">
        <v>1864</v>
      </c>
      <c r="AH238" s="81"/>
      <c r="AI238" s="87" t="s">
        <v>1812</v>
      </c>
      <c r="AJ238" s="81" t="b">
        <v>0</v>
      </c>
      <c r="AK238" s="81">
        <v>2</v>
      </c>
      <c r="AL238" s="87" t="s">
        <v>1832</v>
      </c>
      <c r="AM238" s="81" t="s">
        <v>1879</v>
      </c>
      <c r="AN238" s="81" t="b">
        <v>0</v>
      </c>
      <c r="AO238" s="87" t="s">
        <v>1649</v>
      </c>
      <c r="AP238" s="81" t="s">
        <v>176</v>
      </c>
      <c r="AQ238" s="81">
        <v>0</v>
      </c>
      <c r="AR238" s="81">
        <v>0</v>
      </c>
      <c r="AS238" s="81"/>
      <c r="AT238" s="81"/>
      <c r="AU238" s="81"/>
      <c r="AV238" s="81"/>
      <c r="AW238" s="81"/>
      <c r="AX238" s="81"/>
      <c r="AY238" s="81"/>
      <c r="AZ238" s="81"/>
      <c r="BA238">
        <v>1</v>
      </c>
      <c r="BB238" s="80" t="str">
        <f>REPLACE(INDEX(GroupVertices[Group],MATCH(Edges13[[#This Row],[Vertex 1]],GroupVertices[Vertex],0)),1,1,"")</f>
        <v>2</v>
      </c>
      <c r="BC238" s="80" t="str">
        <f>REPLACE(INDEX(GroupVertices[Group],MATCH(Edges13[[#This Row],[Vertex 2]],GroupVertices[Vertex],0)),1,1,"")</f>
        <v>2</v>
      </c>
    </row>
    <row r="239" spans="1:55" ht="15">
      <c r="A239" s="66" t="s">
        <v>303</v>
      </c>
      <c r="B239" s="66" t="s">
        <v>328</v>
      </c>
      <c r="C239" s="67"/>
      <c r="D239" s="68"/>
      <c r="E239" s="69"/>
      <c r="F239" s="70"/>
      <c r="G239" s="67"/>
      <c r="H239" s="71"/>
      <c r="I239" s="72"/>
      <c r="J239" s="72"/>
      <c r="K239" s="34"/>
      <c r="L239" s="79">
        <v>610</v>
      </c>
      <c r="M239" s="79"/>
      <c r="N239" s="74"/>
      <c r="O239" s="81" t="s">
        <v>394</v>
      </c>
      <c r="P239" s="83">
        <v>43654.683333333334</v>
      </c>
      <c r="Q239" s="81" t="s">
        <v>447</v>
      </c>
      <c r="R239" s="85" t="s">
        <v>691</v>
      </c>
      <c r="S239" s="81" t="s">
        <v>751</v>
      </c>
      <c r="T239" s="81" t="s">
        <v>788</v>
      </c>
      <c r="U239" s="81"/>
      <c r="V239" s="85" t="s">
        <v>974</v>
      </c>
      <c r="W239" s="83">
        <v>43654.683333333334</v>
      </c>
      <c r="X239" s="85" t="s">
        <v>1242</v>
      </c>
      <c r="Y239" s="81"/>
      <c r="Z239" s="81"/>
      <c r="AA239" s="87" t="s">
        <v>1650</v>
      </c>
      <c r="AB239" s="81"/>
      <c r="AC239" s="81" t="b">
        <v>0</v>
      </c>
      <c r="AD239" s="81">
        <v>0</v>
      </c>
      <c r="AE239" s="87" t="s">
        <v>1832</v>
      </c>
      <c r="AF239" s="81" t="b">
        <v>1</v>
      </c>
      <c r="AG239" s="81" t="s">
        <v>1864</v>
      </c>
      <c r="AH239" s="81"/>
      <c r="AI239" s="87" t="s">
        <v>1812</v>
      </c>
      <c r="AJ239" s="81" t="b">
        <v>0</v>
      </c>
      <c r="AK239" s="81">
        <v>2</v>
      </c>
      <c r="AL239" s="87" t="s">
        <v>1649</v>
      </c>
      <c r="AM239" s="81" t="s">
        <v>1881</v>
      </c>
      <c r="AN239" s="81" t="b">
        <v>0</v>
      </c>
      <c r="AO239" s="87" t="s">
        <v>1649</v>
      </c>
      <c r="AP239" s="81" t="s">
        <v>176</v>
      </c>
      <c r="AQ239" s="81">
        <v>0</v>
      </c>
      <c r="AR239" s="81">
        <v>0</v>
      </c>
      <c r="AS239" s="81"/>
      <c r="AT239" s="81"/>
      <c r="AU239" s="81"/>
      <c r="AV239" s="81"/>
      <c r="AW239" s="81"/>
      <c r="AX239" s="81"/>
      <c r="AY239" s="81"/>
      <c r="AZ239" s="81"/>
      <c r="BA239">
        <v>1</v>
      </c>
      <c r="BB239" s="80" t="str">
        <f>REPLACE(INDEX(GroupVertices[Group],MATCH(Edges13[[#This Row],[Vertex 1]],GroupVertices[Vertex],0)),1,1,"")</f>
        <v>1</v>
      </c>
      <c r="BC239" s="80" t="str">
        <f>REPLACE(INDEX(GroupVertices[Group],MATCH(Edges13[[#This Row],[Vertex 2]],GroupVertices[Vertex],0)),1,1,"")</f>
        <v>2</v>
      </c>
    </row>
    <row r="240" spans="1:55" ht="15">
      <c r="A240" s="66" t="s">
        <v>329</v>
      </c>
      <c r="B240" s="66" t="s">
        <v>303</v>
      </c>
      <c r="C240" s="67"/>
      <c r="D240" s="68"/>
      <c r="E240" s="69"/>
      <c r="F240" s="70"/>
      <c r="G240" s="67"/>
      <c r="H240" s="71"/>
      <c r="I240" s="72"/>
      <c r="J240" s="72"/>
      <c r="K240" s="34"/>
      <c r="L240" s="79">
        <v>611</v>
      </c>
      <c r="M240" s="79"/>
      <c r="N240" s="74"/>
      <c r="O240" s="81" t="s">
        <v>394</v>
      </c>
      <c r="P240" s="83">
        <v>43655.30269675926</v>
      </c>
      <c r="Q240" s="81" t="s">
        <v>551</v>
      </c>
      <c r="R240" s="85" t="s">
        <v>716</v>
      </c>
      <c r="S240" s="81" t="s">
        <v>756</v>
      </c>
      <c r="T240" s="81" t="s">
        <v>809</v>
      </c>
      <c r="U240" s="85" t="s">
        <v>850</v>
      </c>
      <c r="V240" s="85" t="s">
        <v>850</v>
      </c>
      <c r="W240" s="83">
        <v>43655.30269675926</v>
      </c>
      <c r="X240" s="85" t="s">
        <v>1243</v>
      </c>
      <c r="Y240" s="81"/>
      <c r="Z240" s="81"/>
      <c r="AA240" s="87" t="s">
        <v>1651</v>
      </c>
      <c r="AB240" s="81"/>
      <c r="AC240" s="81" t="b">
        <v>0</v>
      </c>
      <c r="AD240" s="81">
        <v>3</v>
      </c>
      <c r="AE240" s="87" t="s">
        <v>1832</v>
      </c>
      <c r="AF240" s="81" t="b">
        <v>0</v>
      </c>
      <c r="AG240" s="81" t="s">
        <v>1864</v>
      </c>
      <c r="AH240" s="81"/>
      <c r="AI240" s="87" t="s">
        <v>1832</v>
      </c>
      <c r="AJ240" s="81" t="b">
        <v>0</v>
      </c>
      <c r="AK240" s="81">
        <v>3</v>
      </c>
      <c r="AL240" s="87" t="s">
        <v>1832</v>
      </c>
      <c r="AM240" s="81" t="s">
        <v>1881</v>
      </c>
      <c r="AN240" s="81" t="b">
        <v>0</v>
      </c>
      <c r="AO240" s="87" t="s">
        <v>1651</v>
      </c>
      <c r="AP240" s="81" t="s">
        <v>176</v>
      </c>
      <c r="AQ240" s="81">
        <v>0</v>
      </c>
      <c r="AR240" s="81">
        <v>0</v>
      </c>
      <c r="AS240" s="81"/>
      <c r="AT240" s="81"/>
      <c r="AU240" s="81"/>
      <c r="AV240" s="81"/>
      <c r="AW240" s="81"/>
      <c r="AX240" s="81"/>
      <c r="AY240" s="81"/>
      <c r="AZ240" s="81"/>
      <c r="BA240">
        <v>1</v>
      </c>
      <c r="BB240" s="80" t="str">
        <f>REPLACE(INDEX(GroupVertices[Group],MATCH(Edges13[[#This Row],[Vertex 1]],GroupVertices[Vertex],0)),1,1,"")</f>
        <v>1</v>
      </c>
      <c r="BC240" s="80" t="str">
        <f>REPLACE(INDEX(GroupVertices[Group],MATCH(Edges13[[#This Row],[Vertex 2]],GroupVertices[Vertex],0)),1,1,"")</f>
        <v>1</v>
      </c>
    </row>
    <row r="241" spans="1:55" ht="15">
      <c r="A241" s="66" t="s">
        <v>303</v>
      </c>
      <c r="B241" s="66" t="s">
        <v>329</v>
      </c>
      <c r="C241" s="67"/>
      <c r="D241" s="68"/>
      <c r="E241" s="69"/>
      <c r="F241" s="70"/>
      <c r="G241" s="67"/>
      <c r="H241" s="71"/>
      <c r="I241" s="72"/>
      <c r="J241" s="72"/>
      <c r="K241" s="34"/>
      <c r="L241" s="79">
        <v>612</v>
      </c>
      <c r="M241" s="79"/>
      <c r="N241" s="74"/>
      <c r="O241" s="81" t="s">
        <v>394</v>
      </c>
      <c r="P241" s="83">
        <v>43655.31829861111</v>
      </c>
      <c r="Q241" s="81" t="s">
        <v>471</v>
      </c>
      <c r="R241" s="81"/>
      <c r="S241" s="81"/>
      <c r="T241" s="81" t="s">
        <v>798</v>
      </c>
      <c r="U241" s="81"/>
      <c r="V241" s="85" t="s">
        <v>974</v>
      </c>
      <c r="W241" s="83">
        <v>43655.31829861111</v>
      </c>
      <c r="X241" s="85" t="s">
        <v>1244</v>
      </c>
      <c r="Y241" s="81"/>
      <c r="Z241" s="81"/>
      <c r="AA241" s="87" t="s">
        <v>1652</v>
      </c>
      <c r="AB241" s="81"/>
      <c r="AC241" s="81" t="b">
        <v>0</v>
      </c>
      <c r="AD241" s="81">
        <v>0</v>
      </c>
      <c r="AE241" s="87" t="s">
        <v>1832</v>
      </c>
      <c r="AF241" s="81" t="b">
        <v>0</v>
      </c>
      <c r="AG241" s="81" t="s">
        <v>1864</v>
      </c>
      <c r="AH241" s="81"/>
      <c r="AI241" s="87" t="s">
        <v>1832</v>
      </c>
      <c r="AJ241" s="81" t="b">
        <v>0</v>
      </c>
      <c r="AK241" s="81">
        <v>3</v>
      </c>
      <c r="AL241" s="87" t="s">
        <v>1651</v>
      </c>
      <c r="AM241" s="81" t="s">
        <v>1881</v>
      </c>
      <c r="AN241" s="81" t="b">
        <v>0</v>
      </c>
      <c r="AO241" s="87" t="s">
        <v>1651</v>
      </c>
      <c r="AP241" s="81" t="s">
        <v>176</v>
      </c>
      <c r="AQ241" s="81">
        <v>0</v>
      </c>
      <c r="AR241" s="81">
        <v>0</v>
      </c>
      <c r="AS241" s="81"/>
      <c r="AT241" s="81"/>
      <c r="AU241" s="81"/>
      <c r="AV241" s="81"/>
      <c r="AW241" s="81"/>
      <c r="AX241" s="81"/>
      <c r="AY241" s="81"/>
      <c r="AZ241" s="81"/>
      <c r="BA241">
        <v>1</v>
      </c>
      <c r="BB241" s="80" t="str">
        <f>REPLACE(INDEX(GroupVertices[Group],MATCH(Edges13[[#This Row],[Vertex 1]],GroupVertices[Vertex],0)),1,1,"")</f>
        <v>1</v>
      </c>
      <c r="BC241" s="80" t="str">
        <f>REPLACE(INDEX(GroupVertices[Group],MATCH(Edges13[[#This Row],[Vertex 2]],GroupVertices[Vertex],0)),1,1,"")</f>
        <v>1</v>
      </c>
    </row>
    <row r="242" spans="1:55" ht="15">
      <c r="A242" s="66" t="s">
        <v>330</v>
      </c>
      <c r="B242" s="66" t="s">
        <v>387</v>
      </c>
      <c r="C242" s="67"/>
      <c r="D242" s="68"/>
      <c r="E242" s="69"/>
      <c r="F242" s="70"/>
      <c r="G242" s="67"/>
      <c r="H242" s="71"/>
      <c r="I242" s="72"/>
      <c r="J242" s="72"/>
      <c r="K242" s="34"/>
      <c r="L242" s="79">
        <v>613</v>
      </c>
      <c r="M242" s="79"/>
      <c r="N242" s="74"/>
      <c r="O242" s="81" t="s">
        <v>394</v>
      </c>
      <c r="P242" s="83">
        <v>43656.38744212963</v>
      </c>
      <c r="Q242" s="81" t="s">
        <v>552</v>
      </c>
      <c r="R242" s="85" t="s">
        <v>717</v>
      </c>
      <c r="S242" s="81" t="s">
        <v>746</v>
      </c>
      <c r="T242" s="81"/>
      <c r="U242" s="81"/>
      <c r="V242" s="85" t="s">
        <v>998</v>
      </c>
      <c r="W242" s="83">
        <v>43656.38744212963</v>
      </c>
      <c r="X242" s="85" t="s">
        <v>1245</v>
      </c>
      <c r="Y242" s="81"/>
      <c r="Z242" s="81"/>
      <c r="AA242" s="87" t="s">
        <v>1653</v>
      </c>
      <c r="AB242" s="81"/>
      <c r="AC242" s="81" t="b">
        <v>0</v>
      </c>
      <c r="AD242" s="81">
        <v>3</v>
      </c>
      <c r="AE242" s="87" t="s">
        <v>1832</v>
      </c>
      <c r="AF242" s="81" t="b">
        <v>0</v>
      </c>
      <c r="AG242" s="81" t="s">
        <v>1864</v>
      </c>
      <c r="AH242" s="81"/>
      <c r="AI242" s="87" t="s">
        <v>1832</v>
      </c>
      <c r="AJ242" s="81" t="b">
        <v>0</v>
      </c>
      <c r="AK242" s="81">
        <v>2</v>
      </c>
      <c r="AL242" s="87" t="s">
        <v>1832</v>
      </c>
      <c r="AM242" s="81" t="s">
        <v>1879</v>
      </c>
      <c r="AN242" s="81" t="b">
        <v>0</v>
      </c>
      <c r="AO242" s="87" t="s">
        <v>1653</v>
      </c>
      <c r="AP242" s="81" t="s">
        <v>1901</v>
      </c>
      <c r="AQ242" s="81">
        <v>0</v>
      </c>
      <c r="AR242" s="81">
        <v>0</v>
      </c>
      <c r="AS242" s="81"/>
      <c r="AT242" s="81"/>
      <c r="AU242" s="81"/>
      <c r="AV242" s="81"/>
      <c r="AW242" s="81"/>
      <c r="AX242" s="81"/>
      <c r="AY242" s="81"/>
      <c r="AZ242" s="81"/>
      <c r="BA242">
        <v>1</v>
      </c>
      <c r="BB242" s="80" t="str">
        <f>REPLACE(INDEX(GroupVertices[Group],MATCH(Edges13[[#This Row],[Vertex 1]],GroupVertices[Vertex],0)),1,1,"")</f>
        <v>1</v>
      </c>
      <c r="BC242" s="80" t="str">
        <f>REPLACE(INDEX(GroupVertices[Group],MATCH(Edges13[[#This Row],[Vertex 2]],GroupVertices[Vertex],0)),1,1,"")</f>
        <v>1</v>
      </c>
    </row>
    <row r="243" spans="1:55" ht="15">
      <c r="A243" s="66" t="s">
        <v>303</v>
      </c>
      <c r="B243" s="66" t="s">
        <v>387</v>
      </c>
      <c r="C243" s="67"/>
      <c r="D243" s="68"/>
      <c r="E243" s="69"/>
      <c r="F243" s="70"/>
      <c r="G243" s="67"/>
      <c r="H243" s="71"/>
      <c r="I243" s="72"/>
      <c r="J243" s="72"/>
      <c r="K243" s="34"/>
      <c r="L243" s="79">
        <v>614</v>
      </c>
      <c r="M243" s="79"/>
      <c r="N243" s="74"/>
      <c r="O243" s="81" t="s">
        <v>394</v>
      </c>
      <c r="P243" s="83">
        <v>43656.38995370371</v>
      </c>
      <c r="Q243" s="81" t="s">
        <v>553</v>
      </c>
      <c r="R243" s="81"/>
      <c r="S243" s="81"/>
      <c r="T243" s="81"/>
      <c r="U243" s="81"/>
      <c r="V243" s="85" t="s">
        <v>974</v>
      </c>
      <c r="W243" s="83">
        <v>43656.38995370371</v>
      </c>
      <c r="X243" s="85" t="s">
        <v>1246</v>
      </c>
      <c r="Y243" s="81"/>
      <c r="Z243" s="81"/>
      <c r="AA243" s="87" t="s">
        <v>1654</v>
      </c>
      <c r="AB243" s="81"/>
      <c r="AC243" s="81" t="b">
        <v>0</v>
      </c>
      <c r="AD243" s="81">
        <v>0</v>
      </c>
      <c r="AE243" s="87" t="s">
        <v>1832</v>
      </c>
      <c r="AF243" s="81" t="b">
        <v>0</v>
      </c>
      <c r="AG243" s="81" t="s">
        <v>1864</v>
      </c>
      <c r="AH243" s="81"/>
      <c r="AI243" s="87" t="s">
        <v>1832</v>
      </c>
      <c r="AJ243" s="81" t="b">
        <v>0</v>
      </c>
      <c r="AK243" s="81">
        <v>2</v>
      </c>
      <c r="AL243" s="87" t="s">
        <v>1653</v>
      </c>
      <c r="AM243" s="81" t="s">
        <v>1879</v>
      </c>
      <c r="AN243" s="81" t="b">
        <v>0</v>
      </c>
      <c r="AO243" s="87" t="s">
        <v>1653</v>
      </c>
      <c r="AP243" s="81" t="s">
        <v>176</v>
      </c>
      <c r="AQ243" s="81">
        <v>0</v>
      </c>
      <c r="AR243" s="81">
        <v>0</v>
      </c>
      <c r="AS243" s="81"/>
      <c r="AT243" s="81"/>
      <c r="AU243" s="81"/>
      <c r="AV243" s="81"/>
      <c r="AW243" s="81"/>
      <c r="AX243" s="81"/>
      <c r="AY243" s="81"/>
      <c r="AZ243" s="81"/>
      <c r="BA243">
        <v>1</v>
      </c>
      <c r="BB243" s="80" t="str">
        <f>REPLACE(INDEX(GroupVertices[Group],MATCH(Edges13[[#This Row],[Vertex 1]],GroupVertices[Vertex],0)),1,1,"")</f>
        <v>1</v>
      </c>
      <c r="BC243" s="80" t="str">
        <f>REPLACE(INDEX(GroupVertices[Group],MATCH(Edges13[[#This Row],[Vertex 2]],GroupVertices[Vertex],0)),1,1,"")</f>
        <v>1</v>
      </c>
    </row>
    <row r="244" spans="1:55" ht="15">
      <c r="A244" s="66" t="s">
        <v>331</v>
      </c>
      <c r="B244" s="66" t="s">
        <v>388</v>
      </c>
      <c r="C244" s="67"/>
      <c r="D244" s="68"/>
      <c r="E244" s="69"/>
      <c r="F244" s="70"/>
      <c r="G244" s="67"/>
      <c r="H244" s="71"/>
      <c r="I244" s="72"/>
      <c r="J244" s="72"/>
      <c r="K244" s="34"/>
      <c r="L244" s="79">
        <v>616</v>
      </c>
      <c r="M244" s="79"/>
      <c r="N244" s="74"/>
      <c r="O244" s="81" t="s">
        <v>394</v>
      </c>
      <c r="P244" s="83">
        <v>43656.507569444446</v>
      </c>
      <c r="Q244" s="81" t="s">
        <v>554</v>
      </c>
      <c r="R244" s="85" t="s">
        <v>718</v>
      </c>
      <c r="S244" s="81" t="s">
        <v>766</v>
      </c>
      <c r="T244" s="81" t="s">
        <v>810</v>
      </c>
      <c r="U244" s="81"/>
      <c r="V244" s="85" t="s">
        <v>999</v>
      </c>
      <c r="W244" s="83">
        <v>43656.507569444446</v>
      </c>
      <c r="X244" s="85" t="s">
        <v>1247</v>
      </c>
      <c r="Y244" s="81"/>
      <c r="Z244" s="81"/>
      <c r="AA244" s="87" t="s">
        <v>1655</v>
      </c>
      <c r="AB244" s="87" t="s">
        <v>1657</v>
      </c>
      <c r="AC244" s="81" t="b">
        <v>0</v>
      </c>
      <c r="AD244" s="81">
        <v>2</v>
      </c>
      <c r="AE244" s="87" t="s">
        <v>1860</v>
      </c>
      <c r="AF244" s="81" t="b">
        <v>0</v>
      </c>
      <c r="AG244" s="81" t="s">
        <v>1864</v>
      </c>
      <c r="AH244" s="81"/>
      <c r="AI244" s="87" t="s">
        <v>1832</v>
      </c>
      <c r="AJ244" s="81" t="b">
        <v>0</v>
      </c>
      <c r="AK244" s="81">
        <v>1</v>
      </c>
      <c r="AL244" s="87" t="s">
        <v>1832</v>
      </c>
      <c r="AM244" s="81" t="s">
        <v>1899</v>
      </c>
      <c r="AN244" s="81" t="b">
        <v>0</v>
      </c>
      <c r="AO244" s="87" t="s">
        <v>1657</v>
      </c>
      <c r="AP244" s="81" t="s">
        <v>176</v>
      </c>
      <c r="AQ244" s="81">
        <v>0</v>
      </c>
      <c r="AR244" s="81">
        <v>0</v>
      </c>
      <c r="AS244" s="81"/>
      <c r="AT244" s="81"/>
      <c r="AU244" s="81"/>
      <c r="AV244" s="81"/>
      <c r="AW244" s="81"/>
      <c r="AX244" s="81"/>
      <c r="AY244" s="81"/>
      <c r="AZ244" s="81"/>
      <c r="BA244">
        <v>1</v>
      </c>
      <c r="BB244" s="80" t="str">
        <f>REPLACE(INDEX(GroupVertices[Group],MATCH(Edges13[[#This Row],[Vertex 1]],GroupVertices[Vertex],0)),1,1,"")</f>
        <v>1</v>
      </c>
      <c r="BC244" s="80" t="str">
        <f>REPLACE(INDEX(GroupVertices[Group],MATCH(Edges13[[#This Row],[Vertex 2]],GroupVertices[Vertex],0)),1,1,"")</f>
        <v>1</v>
      </c>
    </row>
    <row r="245" spans="1:55" ht="15">
      <c r="A245" s="66" t="s">
        <v>303</v>
      </c>
      <c r="B245" s="66" t="s">
        <v>388</v>
      </c>
      <c r="C245" s="67"/>
      <c r="D245" s="68"/>
      <c r="E245" s="69"/>
      <c r="F245" s="70"/>
      <c r="G245" s="67"/>
      <c r="H245" s="71"/>
      <c r="I245" s="72"/>
      <c r="J245" s="72"/>
      <c r="K245" s="34"/>
      <c r="L245" s="79">
        <v>617</v>
      </c>
      <c r="M245" s="79"/>
      <c r="N245" s="74"/>
      <c r="O245" s="81" t="s">
        <v>394</v>
      </c>
      <c r="P245" s="83">
        <v>43656.51298611111</v>
      </c>
      <c r="Q245" s="81" t="s">
        <v>555</v>
      </c>
      <c r="R245" s="85" t="s">
        <v>718</v>
      </c>
      <c r="S245" s="81" t="s">
        <v>766</v>
      </c>
      <c r="T245" s="81" t="s">
        <v>810</v>
      </c>
      <c r="U245" s="81"/>
      <c r="V245" s="85" t="s">
        <v>974</v>
      </c>
      <c r="W245" s="83">
        <v>43656.51298611111</v>
      </c>
      <c r="X245" s="85" t="s">
        <v>1248</v>
      </c>
      <c r="Y245" s="81"/>
      <c r="Z245" s="81"/>
      <c r="AA245" s="87" t="s">
        <v>1656</v>
      </c>
      <c r="AB245" s="81"/>
      <c r="AC245" s="81" t="b">
        <v>0</v>
      </c>
      <c r="AD245" s="81">
        <v>0</v>
      </c>
      <c r="AE245" s="87" t="s">
        <v>1832</v>
      </c>
      <c r="AF245" s="81" t="b">
        <v>0</v>
      </c>
      <c r="AG245" s="81" t="s">
        <v>1864</v>
      </c>
      <c r="AH245" s="81"/>
      <c r="AI245" s="87" t="s">
        <v>1832</v>
      </c>
      <c r="AJ245" s="81" t="b">
        <v>0</v>
      </c>
      <c r="AK245" s="81">
        <v>1</v>
      </c>
      <c r="AL245" s="87" t="s">
        <v>1655</v>
      </c>
      <c r="AM245" s="81" t="s">
        <v>1881</v>
      </c>
      <c r="AN245" s="81" t="b">
        <v>0</v>
      </c>
      <c r="AO245" s="87" t="s">
        <v>1655</v>
      </c>
      <c r="AP245" s="81" t="s">
        <v>176</v>
      </c>
      <c r="AQ245" s="81">
        <v>0</v>
      </c>
      <c r="AR245" s="81">
        <v>0</v>
      </c>
      <c r="AS245" s="81"/>
      <c r="AT245" s="81"/>
      <c r="AU245" s="81"/>
      <c r="AV245" s="81"/>
      <c r="AW245" s="81"/>
      <c r="AX245" s="81"/>
      <c r="AY245" s="81"/>
      <c r="AZ245" s="81"/>
      <c r="BA245">
        <v>1</v>
      </c>
      <c r="BB245" s="80" t="str">
        <f>REPLACE(INDEX(GroupVertices[Group],MATCH(Edges13[[#This Row],[Vertex 1]],GroupVertices[Vertex],0)),1,1,"")</f>
        <v>1</v>
      </c>
      <c r="BC245" s="80" t="str">
        <f>REPLACE(INDEX(GroupVertices[Group],MATCH(Edges13[[#This Row],[Vertex 2]],GroupVertices[Vertex],0)),1,1,"")</f>
        <v>1</v>
      </c>
    </row>
    <row r="246" spans="1:55" ht="15">
      <c r="A246" s="66" t="s">
        <v>331</v>
      </c>
      <c r="B246" s="66" t="s">
        <v>331</v>
      </c>
      <c r="C246" s="67"/>
      <c r="D246" s="68"/>
      <c r="E246" s="69"/>
      <c r="F246" s="70"/>
      <c r="G246" s="67"/>
      <c r="H246" s="71"/>
      <c r="I246" s="72"/>
      <c r="J246" s="72"/>
      <c r="K246" s="34"/>
      <c r="L246" s="79">
        <v>618</v>
      </c>
      <c r="M246" s="79"/>
      <c r="N246" s="74"/>
      <c r="O246" s="81" t="s">
        <v>176</v>
      </c>
      <c r="P246" s="83">
        <v>43656.507523148146</v>
      </c>
      <c r="Q246" s="81" t="s">
        <v>556</v>
      </c>
      <c r="R246" s="85" t="s">
        <v>718</v>
      </c>
      <c r="S246" s="81" t="s">
        <v>766</v>
      </c>
      <c r="T246" s="81" t="s">
        <v>810</v>
      </c>
      <c r="U246" s="85" t="s">
        <v>851</v>
      </c>
      <c r="V246" s="85" t="s">
        <v>851</v>
      </c>
      <c r="W246" s="83">
        <v>43656.507523148146</v>
      </c>
      <c r="X246" s="85" t="s">
        <v>1249</v>
      </c>
      <c r="Y246" s="81"/>
      <c r="Z246" s="81"/>
      <c r="AA246" s="87" t="s">
        <v>1657</v>
      </c>
      <c r="AB246" s="81"/>
      <c r="AC246" s="81" t="b">
        <v>0</v>
      </c>
      <c r="AD246" s="81">
        <v>5</v>
      </c>
      <c r="AE246" s="87" t="s">
        <v>1832</v>
      </c>
      <c r="AF246" s="81" t="b">
        <v>0</v>
      </c>
      <c r="AG246" s="81" t="s">
        <v>1864</v>
      </c>
      <c r="AH246" s="81"/>
      <c r="AI246" s="87" t="s">
        <v>1832</v>
      </c>
      <c r="AJ246" s="81" t="b">
        <v>0</v>
      </c>
      <c r="AK246" s="81">
        <v>1</v>
      </c>
      <c r="AL246" s="87" t="s">
        <v>1832</v>
      </c>
      <c r="AM246" s="81" t="s">
        <v>1899</v>
      </c>
      <c r="AN246" s="81" t="b">
        <v>0</v>
      </c>
      <c r="AO246" s="87" t="s">
        <v>1657</v>
      </c>
      <c r="AP246" s="81" t="s">
        <v>1901</v>
      </c>
      <c r="AQ246" s="81">
        <v>0</v>
      </c>
      <c r="AR246" s="81">
        <v>0</v>
      </c>
      <c r="AS246" s="81"/>
      <c r="AT246" s="81"/>
      <c r="AU246" s="81"/>
      <c r="AV246" s="81"/>
      <c r="AW246" s="81"/>
      <c r="AX246" s="81"/>
      <c r="AY246" s="81"/>
      <c r="AZ246" s="81"/>
      <c r="BA246">
        <v>1</v>
      </c>
      <c r="BB246" s="80" t="str">
        <f>REPLACE(INDEX(GroupVertices[Group],MATCH(Edges13[[#This Row],[Vertex 1]],GroupVertices[Vertex],0)),1,1,"")</f>
        <v>1</v>
      </c>
      <c r="BC246" s="80" t="str">
        <f>REPLACE(INDEX(GroupVertices[Group],MATCH(Edges13[[#This Row],[Vertex 2]],GroupVertices[Vertex],0)),1,1,"")</f>
        <v>1</v>
      </c>
    </row>
    <row r="247" spans="1:55" ht="15">
      <c r="A247" s="66" t="s">
        <v>303</v>
      </c>
      <c r="B247" s="66" t="s">
        <v>331</v>
      </c>
      <c r="C247" s="67"/>
      <c r="D247" s="68"/>
      <c r="E247" s="69"/>
      <c r="F247" s="70"/>
      <c r="G247" s="67"/>
      <c r="H247" s="71"/>
      <c r="I247" s="72"/>
      <c r="J247" s="72"/>
      <c r="K247" s="34"/>
      <c r="L247" s="79">
        <v>621</v>
      </c>
      <c r="M247" s="79"/>
      <c r="N247" s="74"/>
      <c r="O247" s="81" t="s">
        <v>394</v>
      </c>
      <c r="P247" s="83">
        <v>43656.51305555556</v>
      </c>
      <c r="Q247" s="81" t="s">
        <v>557</v>
      </c>
      <c r="R247" s="85" t="s">
        <v>718</v>
      </c>
      <c r="S247" s="81" t="s">
        <v>766</v>
      </c>
      <c r="T247" s="81" t="s">
        <v>810</v>
      </c>
      <c r="U247" s="81"/>
      <c r="V247" s="85" t="s">
        <v>974</v>
      </c>
      <c r="W247" s="83">
        <v>43656.51305555556</v>
      </c>
      <c r="X247" s="85" t="s">
        <v>1250</v>
      </c>
      <c r="Y247" s="81"/>
      <c r="Z247" s="81"/>
      <c r="AA247" s="87" t="s">
        <v>1658</v>
      </c>
      <c r="AB247" s="81"/>
      <c r="AC247" s="81" t="b">
        <v>0</v>
      </c>
      <c r="AD247" s="81">
        <v>0</v>
      </c>
      <c r="AE247" s="87" t="s">
        <v>1832</v>
      </c>
      <c r="AF247" s="81" t="b">
        <v>0</v>
      </c>
      <c r="AG247" s="81" t="s">
        <v>1864</v>
      </c>
      <c r="AH247" s="81"/>
      <c r="AI247" s="87" t="s">
        <v>1832</v>
      </c>
      <c r="AJ247" s="81" t="b">
        <v>0</v>
      </c>
      <c r="AK247" s="81">
        <v>1</v>
      </c>
      <c r="AL247" s="87" t="s">
        <v>1657</v>
      </c>
      <c r="AM247" s="81" t="s">
        <v>1881</v>
      </c>
      <c r="AN247" s="81" t="b">
        <v>0</v>
      </c>
      <c r="AO247" s="87" t="s">
        <v>1657</v>
      </c>
      <c r="AP247" s="81" t="s">
        <v>176</v>
      </c>
      <c r="AQ247" s="81">
        <v>0</v>
      </c>
      <c r="AR247" s="81">
        <v>0</v>
      </c>
      <c r="AS247" s="81"/>
      <c r="AT247" s="81"/>
      <c r="AU247" s="81"/>
      <c r="AV247" s="81"/>
      <c r="AW247" s="81"/>
      <c r="AX247" s="81"/>
      <c r="AY247" s="81"/>
      <c r="AZ247" s="81"/>
      <c r="BA247">
        <v>2</v>
      </c>
      <c r="BB247" s="80" t="str">
        <f>REPLACE(INDEX(GroupVertices[Group],MATCH(Edges13[[#This Row],[Vertex 1]],GroupVertices[Vertex],0)),1,1,"")</f>
        <v>1</v>
      </c>
      <c r="BC247" s="80" t="str">
        <f>REPLACE(INDEX(GroupVertices[Group],MATCH(Edges13[[#This Row],[Vertex 2]],GroupVertices[Vertex],0)),1,1,"")</f>
        <v>1</v>
      </c>
    </row>
    <row r="248" spans="1:55" ht="15">
      <c r="A248" s="66" t="s">
        <v>332</v>
      </c>
      <c r="B248" s="66" t="s">
        <v>332</v>
      </c>
      <c r="C248" s="67"/>
      <c r="D248" s="68"/>
      <c r="E248" s="69"/>
      <c r="F248" s="70"/>
      <c r="G248" s="67"/>
      <c r="H248" s="71"/>
      <c r="I248" s="72"/>
      <c r="J248" s="72"/>
      <c r="K248" s="34"/>
      <c r="L248" s="79">
        <v>622</v>
      </c>
      <c r="M248" s="79"/>
      <c r="N248" s="74"/>
      <c r="O248" s="81" t="s">
        <v>176</v>
      </c>
      <c r="P248" s="83">
        <v>43657.44295138889</v>
      </c>
      <c r="Q248" s="81" t="s">
        <v>558</v>
      </c>
      <c r="R248" s="81"/>
      <c r="S248" s="81"/>
      <c r="T248" s="81" t="s">
        <v>811</v>
      </c>
      <c r="U248" s="81"/>
      <c r="V248" s="85" t="s">
        <v>1000</v>
      </c>
      <c r="W248" s="83">
        <v>43657.44295138889</v>
      </c>
      <c r="X248" s="85" t="s">
        <v>1251</v>
      </c>
      <c r="Y248" s="81"/>
      <c r="Z248" s="81"/>
      <c r="AA248" s="87" t="s">
        <v>1659</v>
      </c>
      <c r="AB248" s="81"/>
      <c r="AC248" s="81" t="b">
        <v>0</v>
      </c>
      <c r="AD248" s="81">
        <v>3</v>
      </c>
      <c r="AE248" s="87" t="s">
        <v>1832</v>
      </c>
      <c r="AF248" s="81" t="b">
        <v>0</v>
      </c>
      <c r="AG248" s="81" t="s">
        <v>1864</v>
      </c>
      <c r="AH248" s="81"/>
      <c r="AI248" s="87" t="s">
        <v>1832</v>
      </c>
      <c r="AJ248" s="81" t="b">
        <v>0</v>
      </c>
      <c r="AK248" s="81">
        <v>1</v>
      </c>
      <c r="AL248" s="87" t="s">
        <v>1832</v>
      </c>
      <c r="AM248" s="81" t="s">
        <v>1879</v>
      </c>
      <c r="AN248" s="81" t="b">
        <v>0</v>
      </c>
      <c r="AO248" s="87" t="s">
        <v>1659</v>
      </c>
      <c r="AP248" s="81" t="s">
        <v>1901</v>
      </c>
      <c r="AQ248" s="81">
        <v>0</v>
      </c>
      <c r="AR248" s="81">
        <v>0</v>
      </c>
      <c r="AS248" s="81"/>
      <c r="AT248" s="81"/>
      <c r="AU248" s="81"/>
      <c r="AV248" s="81"/>
      <c r="AW248" s="81"/>
      <c r="AX248" s="81"/>
      <c r="AY248" s="81"/>
      <c r="AZ248" s="81"/>
      <c r="BA248">
        <v>1</v>
      </c>
      <c r="BB248" s="80" t="str">
        <f>REPLACE(INDEX(GroupVertices[Group],MATCH(Edges13[[#This Row],[Vertex 1]],GroupVertices[Vertex],0)),1,1,"")</f>
        <v>1</v>
      </c>
      <c r="BC248" s="80" t="str">
        <f>REPLACE(INDEX(GroupVertices[Group],MATCH(Edges13[[#This Row],[Vertex 2]],GroupVertices[Vertex],0)),1,1,"")</f>
        <v>1</v>
      </c>
    </row>
    <row r="249" spans="1:55" ht="15">
      <c r="A249" s="66" t="s">
        <v>303</v>
      </c>
      <c r="B249" s="66" t="s">
        <v>332</v>
      </c>
      <c r="C249" s="67"/>
      <c r="D249" s="68"/>
      <c r="E249" s="69"/>
      <c r="F249" s="70"/>
      <c r="G249" s="67"/>
      <c r="H249" s="71"/>
      <c r="I249" s="72"/>
      <c r="J249" s="72"/>
      <c r="K249" s="34"/>
      <c r="L249" s="79">
        <v>623</v>
      </c>
      <c r="M249" s="79"/>
      <c r="N249" s="74"/>
      <c r="O249" s="81" t="s">
        <v>394</v>
      </c>
      <c r="P249" s="83">
        <v>43657.498611111114</v>
      </c>
      <c r="Q249" s="81" t="s">
        <v>559</v>
      </c>
      <c r="R249" s="81"/>
      <c r="S249" s="81"/>
      <c r="T249" s="81" t="s">
        <v>812</v>
      </c>
      <c r="U249" s="81"/>
      <c r="V249" s="85" t="s">
        <v>974</v>
      </c>
      <c r="W249" s="83">
        <v>43657.498611111114</v>
      </c>
      <c r="X249" s="85" t="s">
        <v>1252</v>
      </c>
      <c r="Y249" s="81"/>
      <c r="Z249" s="81"/>
      <c r="AA249" s="87" t="s">
        <v>1660</v>
      </c>
      <c r="AB249" s="81"/>
      <c r="AC249" s="81" t="b">
        <v>0</v>
      </c>
      <c r="AD249" s="81">
        <v>0</v>
      </c>
      <c r="AE249" s="87" t="s">
        <v>1832</v>
      </c>
      <c r="AF249" s="81" t="b">
        <v>0</v>
      </c>
      <c r="AG249" s="81" t="s">
        <v>1864</v>
      </c>
      <c r="AH249" s="81"/>
      <c r="AI249" s="87" t="s">
        <v>1832</v>
      </c>
      <c r="AJ249" s="81" t="b">
        <v>0</v>
      </c>
      <c r="AK249" s="81">
        <v>1</v>
      </c>
      <c r="AL249" s="87" t="s">
        <v>1659</v>
      </c>
      <c r="AM249" s="81" t="s">
        <v>1881</v>
      </c>
      <c r="AN249" s="81" t="b">
        <v>0</v>
      </c>
      <c r="AO249" s="87" t="s">
        <v>1659</v>
      </c>
      <c r="AP249" s="81" t="s">
        <v>176</v>
      </c>
      <c r="AQ249" s="81">
        <v>0</v>
      </c>
      <c r="AR249" s="81">
        <v>0</v>
      </c>
      <c r="AS249" s="81"/>
      <c r="AT249" s="81"/>
      <c r="AU249" s="81"/>
      <c r="AV249" s="81"/>
      <c r="AW249" s="81"/>
      <c r="AX249" s="81"/>
      <c r="AY249" s="81"/>
      <c r="AZ249" s="81"/>
      <c r="BA249">
        <v>1</v>
      </c>
      <c r="BB249" s="80" t="str">
        <f>REPLACE(INDEX(GroupVertices[Group],MATCH(Edges13[[#This Row],[Vertex 1]],GroupVertices[Vertex],0)),1,1,"")</f>
        <v>1</v>
      </c>
      <c r="BC249" s="80" t="str">
        <f>REPLACE(INDEX(GroupVertices[Group],MATCH(Edges13[[#This Row],[Vertex 2]],GroupVertices[Vertex],0)),1,1,"")</f>
        <v>1</v>
      </c>
    </row>
    <row r="250" spans="1:55" ht="15">
      <c r="A250" s="66" t="s">
        <v>333</v>
      </c>
      <c r="B250" s="66" t="s">
        <v>389</v>
      </c>
      <c r="C250" s="67"/>
      <c r="D250" s="68"/>
      <c r="E250" s="69"/>
      <c r="F250" s="70"/>
      <c r="G250" s="67"/>
      <c r="H250" s="71"/>
      <c r="I250" s="72"/>
      <c r="J250" s="72"/>
      <c r="K250" s="34"/>
      <c r="L250" s="79">
        <v>624</v>
      </c>
      <c r="M250" s="79"/>
      <c r="N250" s="74"/>
      <c r="O250" s="81" t="s">
        <v>394</v>
      </c>
      <c r="P250" s="83">
        <v>43657.57439814815</v>
      </c>
      <c r="Q250" s="81" t="s">
        <v>560</v>
      </c>
      <c r="R250" s="81"/>
      <c r="S250" s="81"/>
      <c r="T250" s="81"/>
      <c r="U250" s="81"/>
      <c r="V250" s="85" t="s">
        <v>1001</v>
      </c>
      <c r="W250" s="83">
        <v>43657.57439814815</v>
      </c>
      <c r="X250" s="85" t="s">
        <v>1253</v>
      </c>
      <c r="Y250" s="81"/>
      <c r="Z250" s="81"/>
      <c r="AA250" s="87" t="s">
        <v>1661</v>
      </c>
      <c r="AB250" s="87" t="s">
        <v>1662</v>
      </c>
      <c r="AC250" s="81" t="b">
        <v>0</v>
      </c>
      <c r="AD250" s="81">
        <v>2</v>
      </c>
      <c r="AE250" s="87" t="s">
        <v>1854</v>
      </c>
      <c r="AF250" s="81" t="b">
        <v>0</v>
      </c>
      <c r="AG250" s="81" t="s">
        <v>1864</v>
      </c>
      <c r="AH250" s="81"/>
      <c r="AI250" s="87" t="s">
        <v>1832</v>
      </c>
      <c r="AJ250" s="81" t="b">
        <v>0</v>
      </c>
      <c r="AK250" s="81">
        <v>0</v>
      </c>
      <c r="AL250" s="87" t="s">
        <v>1832</v>
      </c>
      <c r="AM250" s="81" t="s">
        <v>1893</v>
      </c>
      <c r="AN250" s="81" t="b">
        <v>0</v>
      </c>
      <c r="AO250" s="87" t="s">
        <v>1662</v>
      </c>
      <c r="AP250" s="81" t="s">
        <v>176</v>
      </c>
      <c r="AQ250" s="81">
        <v>0</v>
      </c>
      <c r="AR250" s="81">
        <v>0</v>
      </c>
      <c r="AS250" s="81"/>
      <c r="AT250" s="81"/>
      <c r="AU250" s="81"/>
      <c r="AV250" s="81"/>
      <c r="AW250" s="81"/>
      <c r="AX250" s="81"/>
      <c r="AY250" s="81"/>
      <c r="AZ250" s="81"/>
      <c r="BA250">
        <v>1</v>
      </c>
      <c r="BB250" s="80" t="str">
        <f>REPLACE(INDEX(GroupVertices[Group],MATCH(Edges13[[#This Row],[Vertex 1]],GroupVertices[Vertex],0)),1,1,"")</f>
        <v>7</v>
      </c>
      <c r="BC250" s="80" t="str">
        <f>REPLACE(INDEX(GroupVertices[Group],MATCH(Edges13[[#This Row],[Vertex 2]],GroupVertices[Vertex],0)),1,1,"")</f>
        <v>7</v>
      </c>
    </row>
    <row r="251" spans="1:55" ht="15">
      <c r="A251" s="66" t="s">
        <v>334</v>
      </c>
      <c r="B251" s="66" t="s">
        <v>389</v>
      </c>
      <c r="C251" s="67"/>
      <c r="D251" s="68"/>
      <c r="E251" s="69"/>
      <c r="F251" s="70"/>
      <c r="G251" s="67"/>
      <c r="H251" s="71"/>
      <c r="I251" s="72"/>
      <c r="J251" s="72"/>
      <c r="K251" s="34"/>
      <c r="L251" s="79">
        <v>625</v>
      </c>
      <c r="M251" s="79"/>
      <c r="N251" s="74"/>
      <c r="O251" s="81" t="s">
        <v>394</v>
      </c>
      <c r="P251" s="83">
        <v>43657.56899305555</v>
      </c>
      <c r="Q251" s="81" t="s">
        <v>561</v>
      </c>
      <c r="R251" s="81"/>
      <c r="S251" s="81"/>
      <c r="T251" s="81"/>
      <c r="U251" s="81"/>
      <c r="V251" s="85" t="s">
        <v>1002</v>
      </c>
      <c r="W251" s="83">
        <v>43657.56899305555</v>
      </c>
      <c r="X251" s="85" t="s">
        <v>1254</v>
      </c>
      <c r="Y251" s="81"/>
      <c r="Z251" s="81"/>
      <c r="AA251" s="87" t="s">
        <v>1662</v>
      </c>
      <c r="AB251" s="87" t="s">
        <v>1666</v>
      </c>
      <c r="AC251" s="81" t="b">
        <v>0</v>
      </c>
      <c r="AD251" s="81">
        <v>1</v>
      </c>
      <c r="AE251" s="87" t="s">
        <v>1861</v>
      </c>
      <c r="AF251" s="81" t="b">
        <v>0</v>
      </c>
      <c r="AG251" s="81" t="s">
        <v>1864</v>
      </c>
      <c r="AH251" s="81"/>
      <c r="AI251" s="87" t="s">
        <v>1832</v>
      </c>
      <c r="AJ251" s="81" t="b">
        <v>0</v>
      </c>
      <c r="AK251" s="81">
        <v>0</v>
      </c>
      <c r="AL251" s="87" t="s">
        <v>1832</v>
      </c>
      <c r="AM251" s="81" t="s">
        <v>1879</v>
      </c>
      <c r="AN251" s="81" t="b">
        <v>0</v>
      </c>
      <c r="AO251" s="87" t="s">
        <v>1666</v>
      </c>
      <c r="AP251" s="81" t="s">
        <v>176</v>
      </c>
      <c r="AQ251" s="81">
        <v>0</v>
      </c>
      <c r="AR251" s="81">
        <v>0</v>
      </c>
      <c r="AS251" s="81"/>
      <c r="AT251" s="81"/>
      <c r="AU251" s="81"/>
      <c r="AV251" s="81"/>
      <c r="AW251" s="81"/>
      <c r="AX251" s="81"/>
      <c r="AY251" s="81"/>
      <c r="AZ251" s="81"/>
      <c r="BA251">
        <v>3</v>
      </c>
      <c r="BB251" s="80" t="str">
        <f>REPLACE(INDEX(GroupVertices[Group],MATCH(Edges13[[#This Row],[Vertex 1]],GroupVertices[Vertex],0)),1,1,"")</f>
        <v>7</v>
      </c>
      <c r="BC251" s="80" t="str">
        <f>REPLACE(INDEX(GroupVertices[Group],MATCH(Edges13[[#This Row],[Vertex 2]],GroupVertices[Vertex],0)),1,1,"")</f>
        <v>7</v>
      </c>
    </row>
    <row r="252" spans="1:55" ht="15">
      <c r="A252" s="66" t="s">
        <v>334</v>
      </c>
      <c r="B252" s="66" t="s">
        <v>389</v>
      </c>
      <c r="C252" s="67"/>
      <c r="D252" s="68"/>
      <c r="E252" s="69"/>
      <c r="F252" s="70"/>
      <c r="G252" s="67"/>
      <c r="H252" s="71"/>
      <c r="I252" s="72"/>
      <c r="J252" s="72"/>
      <c r="K252" s="34"/>
      <c r="L252" s="79">
        <v>626</v>
      </c>
      <c r="M252" s="79"/>
      <c r="N252" s="74"/>
      <c r="O252" s="81" t="s">
        <v>394</v>
      </c>
      <c r="P252" s="83">
        <v>43657.583078703705</v>
      </c>
      <c r="Q252" s="81" t="s">
        <v>562</v>
      </c>
      <c r="R252" s="81"/>
      <c r="S252" s="81"/>
      <c r="T252" s="81"/>
      <c r="U252" s="81"/>
      <c r="V252" s="85" t="s">
        <v>1002</v>
      </c>
      <c r="W252" s="83">
        <v>43657.583078703705</v>
      </c>
      <c r="X252" s="85" t="s">
        <v>1255</v>
      </c>
      <c r="Y252" s="81"/>
      <c r="Z252" s="81"/>
      <c r="AA252" s="87" t="s">
        <v>1663</v>
      </c>
      <c r="AB252" s="87" t="s">
        <v>1661</v>
      </c>
      <c r="AC252" s="81" t="b">
        <v>0</v>
      </c>
      <c r="AD252" s="81">
        <v>0</v>
      </c>
      <c r="AE252" s="87" t="s">
        <v>1861</v>
      </c>
      <c r="AF252" s="81" t="b">
        <v>0</v>
      </c>
      <c r="AG252" s="81" t="s">
        <v>1864</v>
      </c>
      <c r="AH252" s="81"/>
      <c r="AI252" s="87" t="s">
        <v>1832</v>
      </c>
      <c r="AJ252" s="81" t="b">
        <v>0</v>
      </c>
      <c r="AK252" s="81">
        <v>0</v>
      </c>
      <c r="AL252" s="87" t="s">
        <v>1832</v>
      </c>
      <c r="AM252" s="81" t="s">
        <v>1879</v>
      </c>
      <c r="AN252" s="81" t="b">
        <v>0</v>
      </c>
      <c r="AO252" s="87" t="s">
        <v>1661</v>
      </c>
      <c r="AP252" s="81" t="s">
        <v>176</v>
      </c>
      <c r="AQ252" s="81">
        <v>0</v>
      </c>
      <c r="AR252" s="81">
        <v>0</v>
      </c>
      <c r="AS252" s="81"/>
      <c r="AT252" s="81"/>
      <c r="AU252" s="81"/>
      <c r="AV252" s="81"/>
      <c r="AW252" s="81"/>
      <c r="AX252" s="81"/>
      <c r="AY252" s="81"/>
      <c r="AZ252" s="81"/>
      <c r="BA252">
        <v>3</v>
      </c>
      <c r="BB252" s="80" t="str">
        <f>REPLACE(INDEX(GroupVertices[Group],MATCH(Edges13[[#This Row],[Vertex 1]],GroupVertices[Vertex],0)),1,1,"")</f>
        <v>7</v>
      </c>
      <c r="BC252" s="80" t="str">
        <f>REPLACE(INDEX(GroupVertices[Group],MATCH(Edges13[[#This Row],[Vertex 2]],GroupVertices[Vertex],0)),1,1,"")</f>
        <v>7</v>
      </c>
    </row>
    <row r="253" spans="1:55" ht="15">
      <c r="A253" s="66" t="s">
        <v>334</v>
      </c>
      <c r="B253" s="66" t="s">
        <v>389</v>
      </c>
      <c r="C253" s="67"/>
      <c r="D253" s="68"/>
      <c r="E253" s="69"/>
      <c r="F253" s="70"/>
      <c r="G253" s="67"/>
      <c r="H253" s="71"/>
      <c r="I253" s="72"/>
      <c r="J253" s="72"/>
      <c r="K253" s="34"/>
      <c r="L253" s="79">
        <v>627</v>
      </c>
      <c r="M253" s="79"/>
      <c r="N253" s="74"/>
      <c r="O253" s="81" t="s">
        <v>394</v>
      </c>
      <c r="P253" s="83">
        <v>43657.59361111111</v>
      </c>
      <c r="Q253" s="81" t="s">
        <v>563</v>
      </c>
      <c r="R253" s="81"/>
      <c r="S253" s="81"/>
      <c r="T253" s="81"/>
      <c r="U253" s="81"/>
      <c r="V253" s="85" t="s">
        <v>1002</v>
      </c>
      <c r="W253" s="83">
        <v>43657.59361111111</v>
      </c>
      <c r="X253" s="85" t="s">
        <v>1256</v>
      </c>
      <c r="Y253" s="81"/>
      <c r="Z253" s="81"/>
      <c r="AA253" s="87" t="s">
        <v>1664</v>
      </c>
      <c r="AB253" s="81"/>
      <c r="AC253" s="81" t="b">
        <v>0</v>
      </c>
      <c r="AD253" s="81">
        <v>0</v>
      </c>
      <c r="AE253" s="87" t="s">
        <v>1832</v>
      </c>
      <c r="AF253" s="81" t="b">
        <v>0</v>
      </c>
      <c r="AG253" s="81" t="s">
        <v>1864</v>
      </c>
      <c r="AH253" s="81"/>
      <c r="AI253" s="87" t="s">
        <v>1832</v>
      </c>
      <c r="AJ253" s="81" t="b">
        <v>0</v>
      </c>
      <c r="AK253" s="81">
        <v>2</v>
      </c>
      <c r="AL253" s="87" t="s">
        <v>1563</v>
      </c>
      <c r="AM253" s="81" t="s">
        <v>1879</v>
      </c>
      <c r="AN253" s="81" t="b">
        <v>0</v>
      </c>
      <c r="AO253" s="87" t="s">
        <v>1563</v>
      </c>
      <c r="AP253" s="81" t="s">
        <v>176</v>
      </c>
      <c r="AQ253" s="81">
        <v>0</v>
      </c>
      <c r="AR253" s="81">
        <v>0</v>
      </c>
      <c r="AS253" s="81"/>
      <c r="AT253" s="81"/>
      <c r="AU253" s="81"/>
      <c r="AV253" s="81"/>
      <c r="AW253" s="81"/>
      <c r="AX253" s="81"/>
      <c r="AY253" s="81"/>
      <c r="AZ253" s="81"/>
      <c r="BA253">
        <v>3</v>
      </c>
      <c r="BB253" s="80" t="str">
        <f>REPLACE(INDEX(GroupVertices[Group],MATCH(Edges13[[#This Row],[Vertex 1]],GroupVertices[Vertex],0)),1,1,"")</f>
        <v>7</v>
      </c>
      <c r="BC253" s="80" t="str">
        <f>REPLACE(INDEX(GroupVertices[Group],MATCH(Edges13[[#This Row],[Vertex 2]],GroupVertices[Vertex],0)),1,1,"")</f>
        <v>7</v>
      </c>
    </row>
    <row r="254" spans="1:55" ht="15">
      <c r="A254" s="66" t="s">
        <v>303</v>
      </c>
      <c r="B254" s="66" t="s">
        <v>389</v>
      </c>
      <c r="C254" s="67"/>
      <c r="D254" s="68"/>
      <c r="E254" s="69"/>
      <c r="F254" s="70"/>
      <c r="G254" s="67"/>
      <c r="H254" s="71"/>
      <c r="I254" s="72"/>
      <c r="J254" s="72"/>
      <c r="K254" s="34"/>
      <c r="L254" s="79">
        <v>629</v>
      </c>
      <c r="M254" s="79"/>
      <c r="N254" s="74"/>
      <c r="O254" s="81" t="s">
        <v>394</v>
      </c>
      <c r="P254" s="83">
        <v>43657.66320601852</v>
      </c>
      <c r="Q254" s="81" t="s">
        <v>563</v>
      </c>
      <c r="R254" s="81"/>
      <c r="S254" s="81"/>
      <c r="T254" s="81"/>
      <c r="U254" s="81"/>
      <c r="V254" s="85" t="s">
        <v>974</v>
      </c>
      <c r="W254" s="83">
        <v>43657.66320601852</v>
      </c>
      <c r="X254" s="85" t="s">
        <v>1257</v>
      </c>
      <c r="Y254" s="81"/>
      <c r="Z254" s="81"/>
      <c r="AA254" s="87" t="s">
        <v>1665</v>
      </c>
      <c r="AB254" s="81"/>
      <c r="AC254" s="81" t="b">
        <v>0</v>
      </c>
      <c r="AD254" s="81">
        <v>0</v>
      </c>
      <c r="AE254" s="87" t="s">
        <v>1832</v>
      </c>
      <c r="AF254" s="81" t="b">
        <v>0</v>
      </c>
      <c r="AG254" s="81" t="s">
        <v>1864</v>
      </c>
      <c r="AH254" s="81"/>
      <c r="AI254" s="87" t="s">
        <v>1832</v>
      </c>
      <c r="AJ254" s="81" t="b">
        <v>0</v>
      </c>
      <c r="AK254" s="81">
        <v>2</v>
      </c>
      <c r="AL254" s="87" t="s">
        <v>1563</v>
      </c>
      <c r="AM254" s="81" t="s">
        <v>1879</v>
      </c>
      <c r="AN254" s="81" t="b">
        <v>0</v>
      </c>
      <c r="AO254" s="87" t="s">
        <v>1563</v>
      </c>
      <c r="AP254" s="81" t="s">
        <v>176</v>
      </c>
      <c r="AQ254" s="81">
        <v>0</v>
      </c>
      <c r="AR254" s="81">
        <v>0</v>
      </c>
      <c r="AS254" s="81"/>
      <c r="AT254" s="81"/>
      <c r="AU254" s="81"/>
      <c r="AV254" s="81"/>
      <c r="AW254" s="81"/>
      <c r="AX254" s="81"/>
      <c r="AY254" s="81"/>
      <c r="AZ254" s="81"/>
      <c r="BA254">
        <v>1</v>
      </c>
      <c r="BB254" s="80" t="str">
        <f>REPLACE(INDEX(GroupVertices[Group],MATCH(Edges13[[#This Row],[Vertex 1]],GroupVertices[Vertex],0)),1,1,"")</f>
        <v>1</v>
      </c>
      <c r="BC254" s="80" t="str">
        <f>REPLACE(INDEX(GroupVertices[Group],MATCH(Edges13[[#This Row],[Vertex 2]],GroupVertices[Vertex],0)),1,1,"")</f>
        <v>7</v>
      </c>
    </row>
    <row r="255" spans="1:55" ht="15">
      <c r="A255" s="66" t="s">
        <v>333</v>
      </c>
      <c r="B255" s="66" t="s">
        <v>391</v>
      </c>
      <c r="C255" s="67"/>
      <c r="D255" s="68"/>
      <c r="E255" s="69"/>
      <c r="F255" s="70"/>
      <c r="G255" s="67"/>
      <c r="H255" s="71"/>
      <c r="I255" s="72"/>
      <c r="J255" s="72"/>
      <c r="K255" s="34"/>
      <c r="L255" s="79">
        <v>636</v>
      </c>
      <c r="M255" s="79"/>
      <c r="N255" s="74"/>
      <c r="O255" s="81" t="s">
        <v>394</v>
      </c>
      <c r="P255" s="83">
        <v>43657.56627314815</v>
      </c>
      <c r="Q255" s="81" t="s">
        <v>564</v>
      </c>
      <c r="R255" s="85" t="s">
        <v>719</v>
      </c>
      <c r="S255" s="81" t="s">
        <v>746</v>
      </c>
      <c r="T255" s="81"/>
      <c r="U255" s="81"/>
      <c r="V255" s="85" t="s">
        <v>1001</v>
      </c>
      <c r="W255" s="83">
        <v>43657.56627314815</v>
      </c>
      <c r="X255" s="85" t="s">
        <v>1258</v>
      </c>
      <c r="Y255" s="81"/>
      <c r="Z255" s="81"/>
      <c r="AA255" s="87" t="s">
        <v>1666</v>
      </c>
      <c r="AB255" s="87" t="s">
        <v>1667</v>
      </c>
      <c r="AC255" s="81" t="b">
        <v>0</v>
      </c>
      <c r="AD255" s="81">
        <v>1</v>
      </c>
      <c r="AE255" s="87" t="s">
        <v>1854</v>
      </c>
      <c r="AF255" s="81" t="b">
        <v>0</v>
      </c>
      <c r="AG255" s="81" t="s">
        <v>1864</v>
      </c>
      <c r="AH255" s="81"/>
      <c r="AI255" s="87" t="s">
        <v>1832</v>
      </c>
      <c r="AJ255" s="81" t="b">
        <v>0</v>
      </c>
      <c r="AK255" s="81">
        <v>0</v>
      </c>
      <c r="AL255" s="87" t="s">
        <v>1832</v>
      </c>
      <c r="AM255" s="81" t="s">
        <v>1893</v>
      </c>
      <c r="AN255" s="81" t="b">
        <v>0</v>
      </c>
      <c r="AO255" s="87" t="s">
        <v>1667</v>
      </c>
      <c r="AP255" s="81" t="s">
        <v>176</v>
      </c>
      <c r="AQ255" s="81">
        <v>0</v>
      </c>
      <c r="AR255" s="81">
        <v>0</v>
      </c>
      <c r="AS255" s="81"/>
      <c r="AT255" s="81"/>
      <c r="AU255" s="81"/>
      <c r="AV255" s="81"/>
      <c r="AW255" s="81"/>
      <c r="AX255" s="81"/>
      <c r="AY255" s="81"/>
      <c r="AZ255" s="81"/>
      <c r="BA255">
        <v>2</v>
      </c>
      <c r="BB255" s="80" t="str">
        <f>REPLACE(INDEX(GroupVertices[Group],MATCH(Edges13[[#This Row],[Vertex 1]],GroupVertices[Vertex],0)),1,1,"")</f>
        <v>7</v>
      </c>
      <c r="BC255" s="80" t="str">
        <f>REPLACE(INDEX(GroupVertices[Group],MATCH(Edges13[[#This Row],[Vertex 2]],GroupVertices[Vertex],0)),1,1,"")</f>
        <v>7</v>
      </c>
    </row>
    <row r="256" spans="1:55" ht="15">
      <c r="A256" s="66" t="s">
        <v>334</v>
      </c>
      <c r="B256" s="66" t="s">
        <v>391</v>
      </c>
      <c r="C256" s="67"/>
      <c r="D256" s="68"/>
      <c r="E256" s="69"/>
      <c r="F256" s="70"/>
      <c r="G256" s="67"/>
      <c r="H256" s="71"/>
      <c r="I256" s="72"/>
      <c r="J256" s="72"/>
      <c r="K256" s="34"/>
      <c r="L256" s="79">
        <v>638</v>
      </c>
      <c r="M256" s="79"/>
      <c r="N256" s="74"/>
      <c r="O256" s="81" t="s">
        <v>394</v>
      </c>
      <c r="P256" s="83">
        <v>43657.562893518516</v>
      </c>
      <c r="Q256" s="81" t="s">
        <v>565</v>
      </c>
      <c r="R256" s="81"/>
      <c r="S256" s="81"/>
      <c r="T256" s="81"/>
      <c r="U256" s="81"/>
      <c r="V256" s="85" t="s">
        <v>1002</v>
      </c>
      <c r="W256" s="83">
        <v>43657.562893518516</v>
      </c>
      <c r="X256" s="85" t="s">
        <v>1259</v>
      </c>
      <c r="Y256" s="81"/>
      <c r="Z256" s="81"/>
      <c r="AA256" s="87" t="s">
        <v>1667</v>
      </c>
      <c r="AB256" s="87" t="s">
        <v>1668</v>
      </c>
      <c r="AC256" s="81" t="b">
        <v>0</v>
      </c>
      <c r="AD256" s="81">
        <v>1</v>
      </c>
      <c r="AE256" s="87" t="s">
        <v>1862</v>
      </c>
      <c r="AF256" s="81" t="b">
        <v>0</v>
      </c>
      <c r="AG256" s="81" t="s">
        <v>1864</v>
      </c>
      <c r="AH256" s="81"/>
      <c r="AI256" s="87" t="s">
        <v>1832</v>
      </c>
      <c r="AJ256" s="81" t="b">
        <v>0</v>
      </c>
      <c r="AK256" s="81">
        <v>0</v>
      </c>
      <c r="AL256" s="87" t="s">
        <v>1832</v>
      </c>
      <c r="AM256" s="81" t="s">
        <v>1879</v>
      </c>
      <c r="AN256" s="81" t="b">
        <v>0</v>
      </c>
      <c r="AO256" s="87" t="s">
        <v>1668</v>
      </c>
      <c r="AP256" s="81" t="s">
        <v>176</v>
      </c>
      <c r="AQ256" s="81">
        <v>0</v>
      </c>
      <c r="AR256" s="81">
        <v>0</v>
      </c>
      <c r="AS256" s="81"/>
      <c r="AT256" s="81"/>
      <c r="AU256" s="81"/>
      <c r="AV256" s="81"/>
      <c r="AW256" s="81"/>
      <c r="AX256" s="81"/>
      <c r="AY256" s="81"/>
      <c r="AZ256" s="81"/>
      <c r="BA256">
        <v>4</v>
      </c>
      <c r="BB256" s="80" t="str">
        <f>REPLACE(INDEX(GroupVertices[Group],MATCH(Edges13[[#This Row],[Vertex 1]],GroupVertices[Vertex],0)),1,1,"")</f>
        <v>7</v>
      </c>
      <c r="BC256" s="80" t="str">
        <f>REPLACE(INDEX(GroupVertices[Group],MATCH(Edges13[[#This Row],[Vertex 2]],GroupVertices[Vertex],0)),1,1,"")</f>
        <v>7</v>
      </c>
    </row>
    <row r="257" spans="1:55" ht="15">
      <c r="A257" s="66" t="s">
        <v>301</v>
      </c>
      <c r="B257" s="66" t="s">
        <v>391</v>
      </c>
      <c r="C257" s="67"/>
      <c r="D257" s="68"/>
      <c r="E257" s="69"/>
      <c r="F257" s="70"/>
      <c r="G257" s="67"/>
      <c r="H257" s="71"/>
      <c r="I257" s="72"/>
      <c r="J257" s="72"/>
      <c r="K257" s="34"/>
      <c r="L257" s="79">
        <v>642</v>
      </c>
      <c r="M257" s="79"/>
      <c r="N257" s="74"/>
      <c r="O257" s="81" t="s">
        <v>394</v>
      </c>
      <c r="P257" s="83">
        <v>43657.51460648148</v>
      </c>
      <c r="Q257" s="81" t="s">
        <v>566</v>
      </c>
      <c r="R257" s="81" t="s">
        <v>720</v>
      </c>
      <c r="S257" s="81" t="s">
        <v>767</v>
      </c>
      <c r="T257" s="81"/>
      <c r="U257" s="81"/>
      <c r="V257" s="85" t="s">
        <v>972</v>
      </c>
      <c r="W257" s="83">
        <v>43657.51460648148</v>
      </c>
      <c r="X257" s="85" t="s">
        <v>1260</v>
      </c>
      <c r="Y257" s="81"/>
      <c r="Z257" s="81"/>
      <c r="AA257" s="87" t="s">
        <v>1668</v>
      </c>
      <c r="AB257" s="81"/>
      <c r="AC257" s="81" t="b">
        <v>0</v>
      </c>
      <c r="AD257" s="81">
        <v>2</v>
      </c>
      <c r="AE257" s="87" t="s">
        <v>1832</v>
      </c>
      <c r="AF257" s="81" t="b">
        <v>1</v>
      </c>
      <c r="AG257" s="81" t="s">
        <v>1864</v>
      </c>
      <c r="AH257" s="81"/>
      <c r="AI257" s="87" t="s">
        <v>1877</v>
      </c>
      <c r="AJ257" s="81" t="b">
        <v>0</v>
      </c>
      <c r="AK257" s="81">
        <v>0</v>
      </c>
      <c r="AL257" s="87" t="s">
        <v>1832</v>
      </c>
      <c r="AM257" s="81" t="s">
        <v>1879</v>
      </c>
      <c r="AN257" s="81" t="b">
        <v>0</v>
      </c>
      <c r="AO257" s="87" t="s">
        <v>1668</v>
      </c>
      <c r="AP257" s="81" t="s">
        <v>176</v>
      </c>
      <c r="AQ257" s="81">
        <v>0</v>
      </c>
      <c r="AR257" s="81">
        <v>0</v>
      </c>
      <c r="AS257" s="81"/>
      <c r="AT257" s="81"/>
      <c r="AU257" s="81"/>
      <c r="AV257" s="81"/>
      <c r="AW257" s="81"/>
      <c r="AX257" s="81"/>
      <c r="AY257" s="81"/>
      <c r="AZ257" s="81"/>
      <c r="BA257">
        <v>2</v>
      </c>
      <c r="BB257" s="80" t="str">
        <f>REPLACE(INDEX(GroupVertices[Group],MATCH(Edges13[[#This Row],[Vertex 1]],GroupVertices[Vertex],0)),1,1,"")</f>
        <v>7</v>
      </c>
      <c r="BC257" s="80" t="str">
        <f>REPLACE(INDEX(GroupVertices[Group],MATCH(Edges13[[#This Row],[Vertex 2]],GroupVertices[Vertex],0)),1,1,"")</f>
        <v>7</v>
      </c>
    </row>
    <row r="258" spans="1:55" ht="15">
      <c r="A258" s="66" t="s">
        <v>303</v>
      </c>
      <c r="B258" s="66" t="s">
        <v>391</v>
      </c>
      <c r="C258" s="67"/>
      <c r="D258" s="68"/>
      <c r="E258" s="69"/>
      <c r="F258" s="70"/>
      <c r="G258" s="67"/>
      <c r="H258" s="71"/>
      <c r="I258" s="72"/>
      <c r="J258" s="72"/>
      <c r="K258" s="34"/>
      <c r="L258" s="79">
        <v>644</v>
      </c>
      <c r="M258" s="79"/>
      <c r="N258" s="74"/>
      <c r="O258" s="81" t="s">
        <v>394</v>
      </c>
      <c r="P258" s="83">
        <v>43657.66275462963</v>
      </c>
      <c r="Q258" s="81" t="s">
        <v>567</v>
      </c>
      <c r="R258" s="85" t="s">
        <v>721</v>
      </c>
      <c r="S258" s="81" t="s">
        <v>746</v>
      </c>
      <c r="T258" s="81"/>
      <c r="U258" s="81"/>
      <c r="V258" s="85" t="s">
        <v>974</v>
      </c>
      <c r="W258" s="83">
        <v>43657.66275462963</v>
      </c>
      <c r="X258" s="85" t="s">
        <v>1261</v>
      </c>
      <c r="Y258" s="81"/>
      <c r="Z258" s="81"/>
      <c r="AA258" s="87" t="s">
        <v>1669</v>
      </c>
      <c r="AB258" s="81"/>
      <c r="AC258" s="81" t="b">
        <v>0</v>
      </c>
      <c r="AD258" s="81">
        <v>0</v>
      </c>
      <c r="AE258" s="87" t="s">
        <v>1832</v>
      </c>
      <c r="AF258" s="81" t="b">
        <v>1</v>
      </c>
      <c r="AG258" s="81" t="s">
        <v>1864</v>
      </c>
      <c r="AH258" s="81"/>
      <c r="AI258" s="87" t="s">
        <v>1877</v>
      </c>
      <c r="AJ258" s="81" t="b">
        <v>0</v>
      </c>
      <c r="AK258" s="81">
        <v>0</v>
      </c>
      <c r="AL258" s="87" t="s">
        <v>1668</v>
      </c>
      <c r="AM258" s="81" t="s">
        <v>1879</v>
      </c>
      <c r="AN258" s="81" t="b">
        <v>0</v>
      </c>
      <c r="AO258" s="87" t="s">
        <v>1668</v>
      </c>
      <c r="AP258" s="81" t="s">
        <v>176</v>
      </c>
      <c r="AQ258" s="81">
        <v>0</v>
      </c>
      <c r="AR258" s="81">
        <v>0</v>
      </c>
      <c r="AS258" s="81"/>
      <c r="AT258" s="81"/>
      <c r="AU258" s="81"/>
      <c r="AV258" s="81"/>
      <c r="AW258" s="81"/>
      <c r="AX258" s="81"/>
      <c r="AY258" s="81"/>
      <c r="AZ258" s="81"/>
      <c r="BA258">
        <v>2</v>
      </c>
      <c r="BB258" s="80" t="str">
        <f>REPLACE(INDEX(GroupVertices[Group],MATCH(Edges13[[#This Row],[Vertex 1]],GroupVertices[Vertex],0)),1,1,"")</f>
        <v>1</v>
      </c>
      <c r="BC258" s="80" t="str">
        <f>REPLACE(INDEX(GroupVertices[Group],MATCH(Edges13[[#This Row],[Vertex 2]],GroupVertices[Vertex],0)),1,1,"")</f>
        <v>7</v>
      </c>
    </row>
    <row r="259" spans="1:55" ht="15">
      <c r="A259" s="66" t="s">
        <v>301</v>
      </c>
      <c r="B259" s="66" t="s">
        <v>303</v>
      </c>
      <c r="C259" s="67"/>
      <c r="D259" s="68"/>
      <c r="E259" s="69"/>
      <c r="F259" s="70"/>
      <c r="G259" s="67"/>
      <c r="H259" s="71"/>
      <c r="I259" s="72"/>
      <c r="J259" s="72"/>
      <c r="K259" s="34"/>
      <c r="L259" s="79">
        <v>671</v>
      </c>
      <c r="M259" s="79"/>
      <c r="N259" s="74"/>
      <c r="O259" s="81" t="s">
        <v>394</v>
      </c>
      <c r="P259" s="83">
        <v>43659.801354166666</v>
      </c>
      <c r="Q259" s="81" t="s">
        <v>482</v>
      </c>
      <c r="R259" s="81"/>
      <c r="S259" s="81"/>
      <c r="T259" s="81"/>
      <c r="U259" s="81"/>
      <c r="V259" s="85" t="s">
        <v>972</v>
      </c>
      <c r="W259" s="83">
        <v>43659.801354166666</v>
      </c>
      <c r="X259" s="85" t="s">
        <v>1262</v>
      </c>
      <c r="Y259" s="81"/>
      <c r="Z259" s="81"/>
      <c r="AA259" s="87" t="s">
        <v>1670</v>
      </c>
      <c r="AB259" s="81"/>
      <c r="AC259" s="81" t="b">
        <v>0</v>
      </c>
      <c r="AD259" s="81">
        <v>0</v>
      </c>
      <c r="AE259" s="87" t="s">
        <v>1832</v>
      </c>
      <c r="AF259" s="81" t="b">
        <v>1</v>
      </c>
      <c r="AG259" s="81" t="s">
        <v>1864</v>
      </c>
      <c r="AH259" s="81"/>
      <c r="AI259" s="87" t="s">
        <v>1874</v>
      </c>
      <c r="AJ259" s="81" t="b">
        <v>0</v>
      </c>
      <c r="AK259" s="81">
        <v>2</v>
      </c>
      <c r="AL259" s="87" t="s">
        <v>1821</v>
      </c>
      <c r="AM259" s="81" t="s">
        <v>1886</v>
      </c>
      <c r="AN259" s="81" t="b">
        <v>0</v>
      </c>
      <c r="AO259" s="87" t="s">
        <v>1821</v>
      </c>
      <c r="AP259" s="81" t="s">
        <v>176</v>
      </c>
      <c r="AQ259" s="81">
        <v>0</v>
      </c>
      <c r="AR259" s="81">
        <v>0</v>
      </c>
      <c r="AS259" s="81"/>
      <c r="AT259" s="81"/>
      <c r="AU259" s="81"/>
      <c r="AV259" s="81"/>
      <c r="AW259" s="81"/>
      <c r="AX259" s="81"/>
      <c r="AY259" s="81"/>
      <c r="AZ259" s="81"/>
      <c r="BA259">
        <v>3</v>
      </c>
      <c r="BB259" s="80" t="str">
        <f>REPLACE(INDEX(GroupVertices[Group],MATCH(Edges13[[#This Row],[Vertex 1]],GroupVertices[Vertex],0)),1,1,"")</f>
        <v>7</v>
      </c>
      <c r="BC259" s="80" t="str">
        <f>REPLACE(INDEX(GroupVertices[Group],MATCH(Edges13[[#This Row],[Vertex 2]],GroupVertices[Vertex],0)),1,1,"")</f>
        <v>1</v>
      </c>
    </row>
    <row r="260" spans="1:55" ht="15">
      <c r="A260" s="66" t="s">
        <v>335</v>
      </c>
      <c r="B260" s="66" t="s">
        <v>303</v>
      </c>
      <c r="C260" s="67"/>
      <c r="D260" s="68"/>
      <c r="E260" s="69"/>
      <c r="F260" s="70"/>
      <c r="G260" s="67"/>
      <c r="H260" s="71"/>
      <c r="I260" s="72"/>
      <c r="J260" s="72"/>
      <c r="K260" s="34"/>
      <c r="L260" s="79">
        <v>674</v>
      </c>
      <c r="M260" s="79"/>
      <c r="N260" s="74"/>
      <c r="O260" s="81" t="s">
        <v>395</v>
      </c>
      <c r="P260" s="83">
        <v>43657.74806712963</v>
      </c>
      <c r="Q260" s="81" t="s">
        <v>568</v>
      </c>
      <c r="R260" s="81"/>
      <c r="S260" s="81"/>
      <c r="T260" s="81"/>
      <c r="U260" s="81"/>
      <c r="V260" s="85" t="s">
        <v>1003</v>
      </c>
      <c r="W260" s="83">
        <v>43657.74806712963</v>
      </c>
      <c r="X260" s="85" t="s">
        <v>1263</v>
      </c>
      <c r="Y260" s="81"/>
      <c r="Z260" s="81"/>
      <c r="AA260" s="87" t="s">
        <v>1671</v>
      </c>
      <c r="AB260" s="87" t="s">
        <v>1816</v>
      </c>
      <c r="AC260" s="81" t="b">
        <v>0</v>
      </c>
      <c r="AD260" s="81">
        <v>1</v>
      </c>
      <c r="AE260" s="87" t="s">
        <v>1834</v>
      </c>
      <c r="AF260" s="81" t="b">
        <v>0</v>
      </c>
      <c r="AG260" s="81" t="s">
        <v>1864</v>
      </c>
      <c r="AH260" s="81"/>
      <c r="AI260" s="87" t="s">
        <v>1832</v>
      </c>
      <c r="AJ260" s="81" t="b">
        <v>0</v>
      </c>
      <c r="AK260" s="81">
        <v>0</v>
      </c>
      <c r="AL260" s="87" t="s">
        <v>1832</v>
      </c>
      <c r="AM260" s="81" t="s">
        <v>1880</v>
      </c>
      <c r="AN260" s="81" t="b">
        <v>0</v>
      </c>
      <c r="AO260" s="87" t="s">
        <v>1816</v>
      </c>
      <c r="AP260" s="81" t="s">
        <v>176</v>
      </c>
      <c r="AQ260" s="81">
        <v>0</v>
      </c>
      <c r="AR260" s="81">
        <v>0</v>
      </c>
      <c r="AS260" s="81"/>
      <c r="AT260" s="81"/>
      <c r="AU260" s="81"/>
      <c r="AV260" s="81"/>
      <c r="AW260" s="81"/>
      <c r="AX260" s="81"/>
      <c r="AY260" s="81"/>
      <c r="AZ260" s="81"/>
      <c r="BA260">
        <v>1</v>
      </c>
      <c r="BB260" s="80" t="str">
        <f>REPLACE(INDEX(GroupVertices[Group],MATCH(Edges13[[#This Row],[Vertex 1]],GroupVertices[Vertex],0)),1,1,"")</f>
        <v>1</v>
      </c>
      <c r="BC260" s="80" t="str">
        <f>REPLACE(INDEX(GroupVertices[Group],MATCH(Edges13[[#This Row],[Vertex 2]],GroupVertices[Vertex],0)),1,1,"")</f>
        <v>1</v>
      </c>
    </row>
    <row r="261" spans="1:55" ht="15">
      <c r="A261" s="66" t="s">
        <v>303</v>
      </c>
      <c r="B261" s="66" t="s">
        <v>335</v>
      </c>
      <c r="C261" s="67"/>
      <c r="D261" s="68"/>
      <c r="E261" s="69"/>
      <c r="F261" s="70"/>
      <c r="G261" s="67"/>
      <c r="H261" s="71"/>
      <c r="I261" s="72"/>
      <c r="J261" s="72"/>
      <c r="K261" s="34"/>
      <c r="L261" s="79">
        <v>675</v>
      </c>
      <c r="M261" s="79"/>
      <c r="N261" s="74"/>
      <c r="O261" s="81" t="s">
        <v>395</v>
      </c>
      <c r="P261" s="83">
        <v>43657.75267361111</v>
      </c>
      <c r="Q261" s="81" t="s">
        <v>569</v>
      </c>
      <c r="R261" s="85" t="s">
        <v>722</v>
      </c>
      <c r="S261" s="81" t="s">
        <v>746</v>
      </c>
      <c r="T261" s="81"/>
      <c r="U261" s="81"/>
      <c r="V261" s="85" t="s">
        <v>974</v>
      </c>
      <c r="W261" s="83">
        <v>43657.75267361111</v>
      </c>
      <c r="X261" s="85" t="s">
        <v>1264</v>
      </c>
      <c r="Y261" s="81"/>
      <c r="Z261" s="81"/>
      <c r="AA261" s="87" t="s">
        <v>1672</v>
      </c>
      <c r="AB261" s="87" t="s">
        <v>1671</v>
      </c>
      <c r="AC261" s="81" t="b">
        <v>0</v>
      </c>
      <c r="AD261" s="81">
        <v>1</v>
      </c>
      <c r="AE261" s="87" t="s">
        <v>1863</v>
      </c>
      <c r="AF261" s="81" t="b">
        <v>0</v>
      </c>
      <c r="AG261" s="81" t="s">
        <v>1864</v>
      </c>
      <c r="AH261" s="81"/>
      <c r="AI261" s="87" t="s">
        <v>1832</v>
      </c>
      <c r="AJ261" s="81" t="b">
        <v>0</v>
      </c>
      <c r="AK261" s="81">
        <v>1</v>
      </c>
      <c r="AL261" s="87" t="s">
        <v>1832</v>
      </c>
      <c r="AM261" s="81" t="s">
        <v>1881</v>
      </c>
      <c r="AN261" s="81" t="b">
        <v>0</v>
      </c>
      <c r="AO261" s="87" t="s">
        <v>1671</v>
      </c>
      <c r="AP261" s="81" t="s">
        <v>176</v>
      </c>
      <c r="AQ261" s="81">
        <v>0</v>
      </c>
      <c r="AR261" s="81">
        <v>0</v>
      </c>
      <c r="AS261" s="81"/>
      <c r="AT261" s="81"/>
      <c r="AU261" s="81"/>
      <c r="AV261" s="81"/>
      <c r="AW261" s="81"/>
      <c r="AX261" s="81"/>
      <c r="AY261" s="81"/>
      <c r="AZ261" s="81"/>
      <c r="BA261">
        <v>1</v>
      </c>
      <c r="BB261" s="80" t="str">
        <f>REPLACE(INDEX(GroupVertices[Group],MATCH(Edges13[[#This Row],[Vertex 1]],GroupVertices[Vertex],0)),1,1,"")</f>
        <v>1</v>
      </c>
      <c r="BC261" s="80" t="str">
        <f>REPLACE(INDEX(GroupVertices[Group],MATCH(Edges13[[#This Row],[Vertex 2]],GroupVertices[Vertex],0)),1,1,"")</f>
        <v>1</v>
      </c>
    </row>
    <row r="262" spans="1:55" ht="15">
      <c r="A262" s="66" t="s">
        <v>308</v>
      </c>
      <c r="B262" s="66" t="s">
        <v>348</v>
      </c>
      <c r="C262" s="67"/>
      <c r="D262" s="68"/>
      <c r="E262" s="69"/>
      <c r="F262" s="70"/>
      <c r="G262" s="67"/>
      <c r="H262" s="71"/>
      <c r="I262" s="72"/>
      <c r="J262" s="72"/>
      <c r="K262" s="34"/>
      <c r="L262" s="79">
        <v>676</v>
      </c>
      <c r="M262" s="79"/>
      <c r="N262" s="74"/>
      <c r="O262" s="81" t="s">
        <v>394</v>
      </c>
      <c r="P262" s="83">
        <v>43648.57747685185</v>
      </c>
      <c r="Q262" s="81" t="s">
        <v>570</v>
      </c>
      <c r="R262" s="85" t="s">
        <v>698</v>
      </c>
      <c r="S262" s="81" t="s">
        <v>756</v>
      </c>
      <c r="T262" s="81" t="s">
        <v>813</v>
      </c>
      <c r="U262" s="85" t="s">
        <v>852</v>
      </c>
      <c r="V262" s="85" t="s">
        <v>852</v>
      </c>
      <c r="W262" s="83">
        <v>43648.57747685185</v>
      </c>
      <c r="X262" s="85" t="s">
        <v>1265</v>
      </c>
      <c r="Y262" s="81"/>
      <c r="Z262" s="81"/>
      <c r="AA262" s="87" t="s">
        <v>1673</v>
      </c>
      <c r="AB262" s="81"/>
      <c r="AC262" s="81" t="b">
        <v>0</v>
      </c>
      <c r="AD262" s="81">
        <v>6</v>
      </c>
      <c r="AE262" s="87" t="s">
        <v>1832</v>
      </c>
      <c r="AF262" s="81" t="b">
        <v>0</v>
      </c>
      <c r="AG262" s="81" t="s">
        <v>1864</v>
      </c>
      <c r="AH262" s="81"/>
      <c r="AI262" s="87" t="s">
        <v>1832</v>
      </c>
      <c r="AJ262" s="81" t="b">
        <v>0</v>
      </c>
      <c r="AK262" s="81">
        <v>4</v>
      </c>
      <c r="AL262" s="87" t="s">
        <v>1832</v>
      </c>
      <c r="AM262" s="81" t="s">
        <v>1881</v>
      </c>
      <c r="AN262" s="81" t="b">
        <v>0</v>
      </c>
      <c r="AO262" s="87" t="s">
        <v>1673</v>
      </c>
      <c r="AP262" s="81" t="s">
        <v>1901</v>
      </c>
      <c r="AQ262" s="81">
        <v>0</v>
      </c>
      <c r="AR262" s="81">
        <v>0</v>
      </c>
      <c r="AS262" s="81"/>
      <c r="AT262" s="81"/>
      <c r="AU262" s="81"/>
      <c r="AV262" s="81"/>
      <c r="AW262" s="81"/>
      <c r="AX262" s="81"/>
      <c r="AY262" s="81"/>
      <c r="AZ262" s="81"/>
      <c r="BA262">
        <v>19</v>
      </c>
      <c r="BB262" s="80" t="str">
        <f>REPLACE(INDEX(GroupVertices[Group],MATCH(Edges13[[#This Row],[Vertex 1]],GroupVertices[Vertex],0)),1,1,"")</f>
        <v>1</v>
      </c>
      <c r="BC262" s="80" t="str">
        <f>REPLACE(INDEX(GroupVertices[Group],MATCH(Edges13[[#This Row],[Vertex 2]],GroupVertices[Vertex],0)),1,1,"")</f>
        <v>3</v>
      </c>
    </row>
    <row r="263" spans="1:55" ht="15">
      <c r="A263" s="66" t="s">
        <v>308</v>
      </c>
      <c r="B263" s="66" t="s">
        <v>358</v>
      </c>
      <c r="C263" s="67"/>
      <c r="D263" s="68"/>
      <c r="E263" s="69"/>
      <c r="F263" s="70"/>
      <c r="G263" s="67"/>
      <c r="H263" s="71"/>
      <c r="I263" s="72"/>
      <c r="J263" s="72"/>
      <c r="K263" s="34"/>
      <c r="L263" s="79">
        <v>678</v>
      </c>
      <c r="M263" s="79"/>
      <c r="N263" s="74"/>
      <c r="O263" s="81" t="s">
        <v>394</v>
      </c>
      <c r="P263" s="83">
        <v>43648.72730324074</v>
      </c>
      <c r="Q263" s="81" t="s">
        <v>571</v>
      </c>
      <c r="R263" s="85" t="s">
        <v>698</v>
      </c>
      <c r="S263" s="81" t="s">
        <v>756</v>
      </c>
      <c r="T263" s="81" t="s">
        <v>814</v>
      </c>
      <c r="U263" s="85" t="s">
        <v>853</v>
      </c>
      <c r="V263" s="85" t="s">
        <v>853</v>
      </c>
      <c r="W263" s="83">
        <v>43648.72730324074</v>
      </c>
      <c r="X263" s="85" t="s">
        <v>1266</v>
      </c>
      <c r="Y263" s="81"/>
      <c r="Z263" s="81"/>
      <c r="AA263" s="87" t="s">
        <v>1674</v>
      </c>
      <c r="AB263" s="81"/>
      <c r="AC263" s="81" t="b">
        <v>0</v>
      </c>
      <c r="AD263" s="81">
        <v>3</v>
      </c>
      <c r="AE263" s="87" t="s">
        <v>1832</v>
      </c>
      <c r="AF263" s="81" t="b">
        <v>0</v>
      </c>
      <c r="AG263" s="81" t="s">
        <v>1864</v>
      </c>
      <c r="AH263" s="81"/>
      <c r="AI263" s="87" t="s">
        <v>1832</v>
      </c>
      <c r="AJ263" s="81" t="b">
        <v>0</v>
      </c>
      <c r="AK263" s="81">
        <v>1</v>
      </c>
      <c r="AL263" s="87" t="s">
        <v>1832</v>
      </c>
      <c r="AM263" s="81" t="s">
        <v>1881</v>
      </c>
      <c r="AN263" s="81" t="b">
        <v>0</v>
      </c>
      <c r="AO263" s="87" t="s">
        <v>1674</v>
      </c>
      <c r="AP263" s="81" t="s">
        <v>1901</v>
      </c>
      <c r="AQ263" s="81">
        <v>0</v>
      </c>
      <c r="AR263" s="81">
        <v>0</v>
      </c>
      <c r="AS263" s="81"/>
      <c r="AT263" s="81"/>
      <c r="AU263" s="81"/>
      <c r="AV263" s="81"/>
      <c r="AW263" s="81"/>
      <c r="AX263" s="81"/>
      <c r="AY263" s="81"/>
      <c r="AZ263" s="81"/>
      <c r="BA263">
        <v>15</v>
      </c>
      <c r="BB263" s="80" t="str">
        <f>REPLACE(INDEX(GroupVertices[Group],MATCH(Edges13[[#This Row],[Vertex 1]],GroupVertices[Vertex],0)),1,1,"")</f>
        <v>1</v>
      </c>
      <c r="BC263" s="80" t="str">
        <f>REPLACE(INDEX(GroupVertices[Group],MATCH(Edges13[[#This Row],[Vertex 2]],GroupVertices[Vertex],0)),1,1,"")</f>
        <v>1</v>
      </c>
    </row>
    <row r="264" spans="1:55" ht="15">
      <c r="A264" s="66" t="s">
        <v>308</v>
      </c>
      <c r="B264" s="66" t="s">
        <v>348</v>
      </c>
      <c r="C264" s="67"/>
      <c r="D264" s="68"/>
      <c r="E264" s="69"/>
      <c r="F264" s="70"/>
      <c r="G264" s="67"/>
      <c r="H264" s="71"/>
      <c r="I264" s="72"/>
      <c r="J264" s="72"/>
      <c r="K264" s="34"/>
      <c r="L264" s="79">
        <v>680</v>
      </c>
      <c r="M264" s="79"/>
      <c r="N264" s="74"/>
      <c r="O264" s="81" t="s">
        <v>394</v>
      </c>
      <c r="P264" s="83">
        <v>43648.70888888889</v>
      </c>
      <c r="Q264" s="81" t="s">
        <v>572</v>
      </c>
      <c r="R264" s="85" t="s">
        <v>698</v>
      </c>
      <c r="S264" s="81" t="s">
        <v>756</v>
      </c>
      <c r="T264" s="81" t="s">
        <v>815</v>
      </c>
      <c r="U264" s="85" t="s">
        <v>854</v>
      </c>
      <c r="V264" s="85" t="s">
        <v>854</v>
      </c>
      <c r="W264" s="83">
        <v>43648.70888888889</v>
      </c>
      <c r="X264" s="85" t="s">
        <v>1267</v>
      </c>
      <c r="Y264" s="81"/>
      <c r="Z264" s="81"/>
      <c r="AA264" s="87" t="s">
        <v>1675</v>
      </c>
      <c r="AB264" s="81"/>
      <c r="AC264" s="81" t="b">
        <v>0</v>
      </c>
      <c r="AD264" s="81">
        <v>2</v>
      </c>
      <c r="AE264" s="87" t="s">
        <v>1832</v>
      </c>
      <c r="AF264" s="81" t="b">
        <v>0</v>
      </c>
      <c r="AG264" s="81" t="s">
        <v>1864</v>
      </c>
      <c r="AH264" s="81"/>
      <c r="AI264" s="87" t="s">
        <v>1832</v>
      </c>
      <c r="AJ264" s="81" t="b">
        <v>0</v>
      </c>
      <c r="AK264" s="81">
        <v>3</v>
      </c>
      <c r="AL264" s="87" t="s">
        <v>1832</v>
      </c>
      <c r="AM264" s="81" t="s">
        <v>1881</v>
      </c>
      <c r="AN264" s="81" t="b">
        <v>0</v>
      </c>
      <c r="AO264" s="87" t="s">
        <v>1675</v>
      </c>
      <c r="AP264" s="81" t="s">
        <v>1901</v>
      </c>
      <c r="AQ264" s="81">
        <v>0</v>
      </c>
      <c r="AR264" s="81">
        <v>0</v>
      </c>
      <c r="AS264" s="81"/>
      <c r="AT264" s="81"/>
      <c r="AU264" s="81"/>
      <c r="AV264" s="81"/>
      <c r="AW264" s="81"/>
      <c r="AX264" s="81"/>
      <c r="AY264" s="81"/>
      <c r="AZ264" s="81"/>
      <c r="BA264">
        <v>19</v>
      </c>
      <c r="BB264" s="80" t="str">
        <f>REPLACE(INDEX(GroupVertices[Group],MATCH(Edges13[[#This Row],[Vertex 1]],GroupVertices[Vertex],0)),1,1,"")</f>
        <v>1</v>
      </c>
      <c r="BC264" s="80" t="str">
        <f>REPLACE(INDEX(GroupVertices[Group],MATCH(Edges13[[#This Row],[Vertex 2]],GroupVertices[Vertex],0)),1,1,"")</f>
        <v>3</v>
      </c>
    </row>
    <row r="265" spans="1:55" ht="15">
      <c r="A265" s="66" t="s">
        <v>308</v>
      </c>
      <c r="B265" s="66" t="s">
        <v>348</v>
      </c>
      <c r="C265" s="67"/>
      <c r="D265" s="68"/>
      <c r="E265" s="69"/>
      <c r="F265" s="70"/>
      <c r="G265" s="67"/>
      <c r="H265" s="71"/>
      <c r="I265" s="72"/>
      <c r="J265" s="72"/>
      <c r="K265" s="34"/>
      <c r="L265" s="79">
        <v>682</v>
      </c>
      <c r="M265" s="79"/>
      <c r="N265" s="74"/>
      <c r="O265" s="81" t="s">
        <v>394</v>
      </c>
      <c r="P265" s="83">
        <v>43647.821122685185</v>
      </c>
      <c r="Q265" s="81" t="s">
        <v>573</v>
      </c>
      <c r="R265" s="85" t="s">
        <v>698</v>
      </c>
      <c r="S265" s="81" t="s">
        <v>756</v>
      </c>
      <c r="T265" s="81" t="s">
        <v>816</v>
      </c>
      <c r="U265" s="81"/>
      <c r="V265" s="85" t="s">
        <v>976</v>
      </c>
      <c r="W265" s="83">
        <v>43647.821122685185</v>
      </c>
      <c r="X265" s="85" t="s">
        <v>1268</v>
      </c>
      <c r="Y265" s="81"/>
      <c r="Z265" s="81"/>
      <c r="AA265" s="87" t="s">
        <v>1676</v>
      </c>
      <c r="AB265" s="81"/>
      <c r="AC265" s="81" t="b">
        <v>0</v>
      </c>
      <c r="AD265" s="81">
        <v>5</v>
      </c>
      <c r="AE265" s="87" t="s">
        <v>1832</v>
      </c>
      <c r="AF265" s="81" t="b">
        <v>0</v>
      </c>
      <c r="AG265" s="81" t="s">
        <v>1864</v>
      </c>
      <c r="AH265" s="81"/>
      <c r="AI265" s="87" t="s">
        <v>1832</v>
      </c>
      <c r="AJ265" s="81" t="b">
        <v>0</v>
      </c>
      <c r="AK265" s="81">
        <v>2</v>
      </c>
      <c r="AL265" s="87" t="s">
        <v>1832</v>
      </c>
      <c r="AM265" s="81" t="s">
        <v>1881</v>
      </c>
      <c r="AN265" s="81" t="b">
        <v>0</v>
      </c>
      <c r="AO265" s="87" t="s">
        <v>1676</v>
      </c>
      <c r="AP265" s="81" t="s">
        <v>1901</v>
      </c>
      <c r="AQ265" s="81">
        <v>0</v>
      </c>
      <c r="AR265" s="81">
        <v>0</v>
      </c>
      <c r="AS265" s="81"/>
      <c r="AT265" s="81"/>
      <c r="AU265" s="81"/>
      <c r="AV265" s="81"/>
      <c r="AW265" s="81"/>
      <c r="AX265" s="81"/>
      <c r="AY265" s="81"/>
      <c r="AZ265" s="81"/>
      <c r="BA265">
        <v>19</v>
      </c>
      <c r="BB265" s="80" t="str">
        <f>REPLACE(INDEX(GroupVertices[Group],MATCH(Edges13[[#This Row],[Vertex 1]],GroupVertices[Vertex],0)),1,1,"")</f>
        <v>1</v>
      </c>
      <c r="BC265" s="80" t="str">
        <f>REPLACE(INDEX(GroupVertices[Group],MATCH(Edges13[[#This Row],[Vertex 2]],GroupVertices[Vertex],0)),1,1,"")</f>
        <v>3</v>
      </c>
    </row>
    <row r="266" spans="1:55" ht="15">
      <c r="A266" s="66" t="s">
        <v>308</v>
      </c>
      <c r="B266" s="66" t="s">
        <v>348</v>
      </c>
      <c r="C266" s="67"/>
      <c r="D266" s="68"/>
      <c r="E266" s="69"/>
      <c r="F266" s="70"/>
      <c r="G266" s="67"/>
      <c r="H266" s="71"/>
      <c r="I266" s="72"/>
      <c r="J266" s="72"/>
      <c r="K266" s="34"/>
      <c r="L266" s="79">
        <v>683</v>
      </c>
      <c r="M266" s="79"/>
      <c r="N266" s="74"/>
      <c r="O266" s="81" t="s">
        <v>394</v>
      </c>
      <c r="P266" s="83">
        <v>43649.436585648145</v>
      </c>
      <c r="Q266" s="81" t="s">
        <v>574</v>
      </c>
      <c r="R266" s="85" t="s">
        <v>698</v>
      </c>
      <c r="S266" s="81" t="s">
        <v>756</v>
      </c>
      <c r="T266" s="81" t="s">
        <v>814</v>
      </c>
      <c r="U266" s="85" t="s">
        <v>855</v>
      </c>
      <c r="V266" s="85" t="s">
        <v>855</v>
      </c>
      <c r="W266" s="83">
        <v>43649.436585648145</v>
      </c>
      <c r="X266" s="85" t="s">
        <v>1269</v>
      </c>
      <c r="Y266" s="81"/>
      <c r="Z266" s="81"/>
      <c r="AA266" s="87" t="s">
        <v>1677</v>
      </c>
      <c r="AB266" s="81"/>
      <c r="AC266" s="81" t="b">
        <v>0</v>
      </c>
      <c r="AD266" s="81">
        <v>8</v>
      </c>
      <c r="AE266" s="87" t="s">
        <v>1832</v>
      </c>
      <c r="AF266" s="81" t="b">
        <v>0</v>
      </c>
      <c r="AG266" s="81" t="s">
        <v>1864</v>
      </c>
      <c r="AH266" s="81"/>
      <c r="AI266" s="87" t="s">
        <v>1832</v>
      </c>
      <c r="AJ266" s="81" t="b">
        <v>0</v>
      </c>
      <c r="AK266" s="81">
        <v>3</v>
      </c>
      <c r="AL266" s="87" t="s">
        <v>1832</v>
      </c>
      <c r="AM266" s="81" t="s">
        <v>1881</v>
      </c>
      <c r="AN266" s="81" t="b">
        <v>0</v>
      </c>
      <c r="AO266" s="87" t="s">
        <v>1677</v>
      </c>
      <c r="AP266" s="81" t="s">
        <v>1901</v>
      </c>
      <c r="AQ266" s="81">
        <v>0</v>
      </c>
      <c r="AR266" s="81">
        <v>0</v>
      </c>
      <c r="AS266" s="81"/>
      <c r="AT266" s="81"/>
      <c r="AU266" s="81"/>
      <c r="AV266" s="81"/>
      <c r="AW266" s="81"/>
      <c r="AX266" s="81"/>
      <c r="AY266" s="81"/>
      <c r="AZ266" s="81"/>
      <c r="BA266">
        <v>19</v>
      </c>
      <c r="BB266" s="80" t="str">
        <f>REPLACE(INDEX(GroupVertices[Group],MATCH(Edges13[[#This Row],[Vertex 1]],GroupVertices[Vertex],0)),1,1,"")</f>
        <v>1</v>
      </c>
      <c r="BC266" s="80" t="str">
        <f>REPLACE(INDEX(GroupVertices[Group],MATCH(Edges13[[#This Row],[Vertex 2]],GroupVertices[Vertex],0)),1,1,"")</f>
        <v>3</v>
      </c>
    </row>
    <row r="267" spans="1:55" ht="15">
      <c r="A267" s="66" t="s">
        <v>308</v>
      </c>
      <c r="B267" s="66" t="s">
        <v>348</v>
      </c>
      <c r="C267" s="67"/>
      <c r="D267" s="68"/>
      <c r="E267" s="69"/>
      <c r="F267" s="70"/>
      <c r="G267" s="67"/>
      <c r="H267" s="71"/>
      <c r="I267" s="72"/>
      <c r="J267" s="72"/>
      <c r="K267" s="34"/>
      <c r="L267" s="79">
        <v>684</v>
      </c>
      <c r="M267" s="79"/>
      <c r="N267" s="74"/>
      <c r="O267" s="81" t="s">
        <v>394</v>
      </c>
      <c r="P267" s="83">
        <v>43649.58256944444</v>
      </c>
      <c r="Q267" s="81" t="s">
        <v>575</v>
      </c>
      <c r="R267" s="85" t="s">
        <v>698</v>
      </c>
      <c r="S267" s="81" t="s">
        <v>756</v>
      </c>
      <c r="T267" s="81" t="s">
        <v>816</v>
      </c>
      <c r="U267" s="85" t="s">
        <v>856</v>
      </c>
      <c r="V267" s="85" t="s">
        <v>856</v>
      </c>
      <c r="W267" s="83">
        <v>43649.58256944444</v>
      </c>
      <c r="X267" s="85" t="s">
        <v>1270</v>
      </c>
      <c r="Y267" s="81"/>
      <c r="Z267" s="81"/>
      <c r="AA267" s="87" t="s">
        <v>1678</v>
      </c>
      <c r="AB267" s="81"/>
      <c r="AC267" s="81" t="b">
        <v>0</v>
      </c>
      <c r="AD267" s="81">
        <v>7</v>
      </c>
      <c r="AE267" s="87" t="s">
        <v>1832</v>
      </c>
      <c r="AF267" s="81" t="b">
        <v>0</v>
      </c>
      <c r="AG267" s="81" t="s">
        <v>1864</v>
      </c>
      <c r="AH267" s="81"/>
      <c r="AI267" s="87" t="s">
        <v>1832</v>
      </c>
      <c r="AJ267" s="81" t="b">
        <v>0</v>
      </c>
      <c r="AK267" s="81">
        <v>3</v>
      </c>
      <c r="AL267" s="87" t="s">
        <v>1832</v>
      </c>
      <c r="AM267" s="81" t="s">
        <v>1881</v>
      </c>
      <c r="AN267" s="81" t="b">
        <v>0</v>
      </c>
      <c r="AO267" s="87" t="s">
        <v>1678</v>
      </c>
      <c r="AP267" s="81" t="s">
        <v>1901</v>
      </c>
      <c r="AQ267" s="81">
        <v>0</v>
      </c>
      <c r="AR267" s="81">
        <v>0</v>
      </c>
      <c r="AS267" s="81"/>
      <c r="AT267" s="81"/>
      <c r="AU267" s="81"/>
      <c r="AV267" s="81"/>
      <c r="AW267" s="81"/>
      <c r="AX267" s="81"/>
      <c r="AY267" s="81"/>
      <c r="AZ267" s="81"/>
      <c r="BA267">
        <v>19</v>
      </c>
      <c r="BB267" s="80" t="str">
        <f>REPLACE(INDEX(GroupVertices[Group],MATCH(Edges13[[#This Row],[Vertex 1]],GroupVertices[Vertex],0)),1,1,"")</f>
        <v>1</v>
      </c>
      <c r="BC267" s="80" t="str">
        <f>REPLACE(INDEX(GroupVertices[Group],MATCH(Edges13[[#This Row],[Vertex 2]],GroupVertices[Vertex],0)),1,1,"")</f>
        <v>3</v>
      </c>
    </row>
    <row r="268" spans="1:55" ht="15">
      <c r="A268" s="66" t="s">
        <v>308</v>
      </c>
      <c r="B268" s="66" t="s">
        <v>348</v>
      </c>
      <c r="C268" s="67"/>
      <c r="D268" s="68"/>
      <c r="E268" s="69"/>
      <c r="F268" s="70"/>
      <c r="G268" s="67"/>
      <c r="H268" s="71"/>
      <c r="I268" s="72"/>
      <c r="J268" s="72"/>
      <c r="K268" s="34"/>
      <c r="L268" s="79">
        <v>686</v>
      </c>
      <c r="M268" s="79"/>
      <c r="N268" s="74"/>
      <c r="O268" s="81" t="s">
        <v>394</v>
      </c>
      <c r="P268" s="83">
        <v>43650.76096064815</v>
      </c>
      <c r="Q268" s="81" t="s">
        <v>576</v>
      </c>
      <c r="R268" s="85" t="s">
        <v>698</v>
      </c>
      <c r="S268" s="81" t="s">
        <v>756</v>
      </c>
      <c r="T268" s="81" t="s">
        <v>817</v>
      </c>
      <c r="U268" s="85" t="s">
        <v>857</v>
      </c>
      <c r="V268" s="85" t="s">
        <v>857</v>
      </c>
      <c r="W268" s="83">
        <v>43650.76096064815</v>
      </c>
      <c r="X268" s="85" t="s">
        <v>1271</v>
      </c>
      <c r="Y268" s="81"/>
      <c r="Z268" s="81"/>
      <c r="AA268" s="87" t="s">
        <v>1679</v>
      </c>
      <c r="AB268" s="81"/>
      <c r="AC268" s="81" t="b">
        <v>0</v>
      </c>
      <c r="AD268" s="81">
        <v>9</v>
      </c>
      <c r="AE268" s="87" t="s">
        <v>1832</v>
      </c>
      <c r="AF268" s="81" t="b">
        <v>0</v>
      </c>
      <c r="AG268" s="81" t="s">
        <v>1864</v>
      </c>
      <c r="AH268" s="81"/>
      <c r="AI268" s="87" t="s">
        <v>1832</v>
      </c>
      <c r="AJ268" s="81" t="b">
        <v>0</v>
      </c>
      <c r="AK268" s="81">
        <v>3</v>
      </c>
      <c r="AL268" s="87" t="s">
        <v>1832</v>
      </c>
      <c r="AM268" s="81" t="s">
        <v>1881</v>
      </c>
      <c r="AN268" s="81" t="b">
        <v>0</v>
      </c>
      <c r="AO268" s="87" t="s">
        <v>1679</v>
      </c>
      <c r="AP268" s="81" t="s">
        <v>1901</v>
      </c>
      <c r="AQ268" s="81">
        <v>0</v>
      </c>
      <c r="AR268" s="81">
        <v>0</v>
      </c>
      <c r="AS268" s="81"/>
      <c r="AT268" s="81"/>
      <c r="AU268" s="81"/>
      <c r="AV268" s="81"/>
      <c r="AW268" s="81"/>
      <c r="AX268" s="81"/>
      <c r="AY268" s="81"/>
      <c r="AZ268" s="81"/>
      <c r="BA268">
        <v>19</v>
      </c>
      <c r="BB268" s="80" t="str">
        <f>REPLACE(INDEX(GroupVertices[Group],MATCH(Edges13[[#This Row],[Vertex 1]],GroupVertices[Vertex],0)),1,1,"")</f>
        <v>1</v>
      </c>
      <c r="BC268" s="80" t="str">
        <f>REPLACE(INDEX(GroupVertices[Group],MATCH(Edges13[[#This Row],[Vertex 2]],GroupVertices[Vertex],0)),1,1,"")</f>
        <v>3</v>
      </c>
    </row>
    <row r="269" spans="1:55" ht="15">
      <c r="A269" s="66" t="s">
        <v>308</v>
      </c>
      <c r="B269" s="66" t="s">
        <v>348</v>
      </c>
      <c r="C269" s="67"/>
      <c r="D269" s="68"/>
      <c r="E269" s="69"/>
      <c r="F269" s="70"/>
      <c r="G269" s="67"/>
      <c r="H269" s="71"/>
      <c r="I269" s="72"/>
      <c r="J269" s="72"/>
      <c r="K269" s="34"/>
      <c r="L269" s="79">
        <v>688</v>
      </c>
      <c r="M269" s="79"/>
      <c r="N269" s="74"/>
      <c r="O269" s="81" t="s">
        <v>394</v>
      </c>
      <c r="P269" s="83">
        <v>43651.71445601852</v>
      </c>
      <c r="Q269" s="81" t="s">
        <v>577</v>
      </c>
      <c r="R269" s="85" t="s">
        <v>698</v>
      </c>
      <c r="S269" s="81" t="s">
        <v>756</v>
      </c>
      <c r="T269" s="81" t="s">
        <v>817</v>
      </c>
      <c r="U269" s="81"/>
      <c r="V269" s="85" t="s">
        <v>976</v>
      </c>
      <c r="W269" s="83">
        <v>43651.71445601852</v>
      </c>
      <c r="X269" s="85" t="s">
        <v>1272</v>
      </c>
      <c r="Y269" s="81"/>
      <c r="Z269" s="81"/>
      <c r="AA269" s="87" t="s">
        <v>1680</v>
      </c>
      <c r="AB269" s="81"/>
      <c r="AC269" s="81" t="b">
        <v>0</v>
      </c>
      <c r="AD269" s="81">
        <v>10</v>
      </c>
      <c r="AE269" s="87" t="s">
        <v>1832</v>
      </c>
      <c r="AF269" s="81" t="b">
        <v>0</v>
      </c>
      <c r="AG269" s="81" t="s">
        <v>1864</v>
      </c>
      <c r="AH269" s="81"/>
      <c r="AI269" s="87" t="s">
        <v>1832</v>
      </c>
      <c r="AJ269" s="81" t="b">
        <v>0</v>
      </c>
      <c r="AK269" s="81">
        <v>3</v>
      </c>
      <c r="AL269" s="87" t="s">
        <v>1832</v>
      </c>
      <c r="AM269" s="81" t="s">
        <v>1881</v>
      </c>
      <c r="AN269" s="81" t="b">
        <v>0</v>
      </c>
      <c r="AO269" s="87" t="s">
        <v>1680</v>
      </c>
      <c r="AP269" s="81" t="s">
        <v>1901</v>
      </c>
      <c r="AQ269" s="81">
        <v>0</v>
      </c>
      <c r="AR269" s="81">
        <v>0</v>
      </c>
      <c r="AS269" s="81"/>
      <c r="AT269" s="81"/>
      <c r="AU269" s="81"/>
      <c r="AV269" s="81"/>
      <c r="AW269" s="81"/>
      <c r="AX269" s="81"/>
      <c r="AY269" s="81"/>
      <c r="AZ269" s="81"/>
      <c r="BA269">
        <v>19</v>
      </c>
      <c r="BB269" s="80" t="str">
        <f>REPLACE(INDEX(GroupVertices[Group],MATCH(Edges13[[#This Row],[Vertex 1]],GroupVertices[Vertex],0)),1,1,"")</f>
        <v>1</v>
      </c>
      <c r="BC269" s="80" t="str">
        <f>REPLACE(INDEX(GroupVertices[Group],MATCH(Edges13[[#This Row],[Vertex 2]],GroupVertices[Vertex],0)),1,1,"")</f>
        <v>3</v>
      </c>
    </row>
    <row r="270" spans="1:55" ht="15">
      <c r="A270" s="66" t="s">
        <v>308</v>
      </c>
      <c r="B270" s="66" t="s">
        <v>348</v>
      </c>
      <c r="C270" s="67"/>
      <c r="D270" s="68"/>
      <c r="E270" s="69"/>
      <c r="F270" s="70"/>
      <c r="G270" s="67"/>
      <c r="H270" s="71"/>
      <c r="I270" s="72"/>
      <c r="J270" s="72"/>
      <c r="K270" s="34"/>
      <c r="L270" s="79">
        <v>690</v>
      </c>
      <c r="M270" s="79"/>
      <c r="N270" s="74"/>
      <c r="O270" s="81" t="s">
        <v>394</v>
      </c>
      <c r="P270" s="83">
        <v>43651.80605324074</v>
      </c>
      <c r="Q270" s="81" t="s">
        <v>578</v>
      </c>
      <c r="R270" s="85" t="s">
        <v>698</v>
      </c>
      <c r="S270" s="81" t="s">
        <v>756</v>
      </c>
      <c r="T270" s="81" t="s">
        <v>817</v>
      </c>
      <c r="U270" s="85" t="s">
        <v>858</v>
      </c>
      <c r="V270" s="85" t="s">
        <v>858</v>
      </c>
      <c r="W270" s="83">
        <v>43651.80605324074</v>
      </c>
      <c r="X270" s="85" t="s">
        <v>1273</v>
      </c>
      <c r="Y270" s="81"/>
      <c r="Z270" s="81"/>
      <c r="AA270" s="87" t="s">
        <v>1681</v>
      </c>
      <c r="AB270" s="81"/>
      <c r="AC270" s="81" t="b">
        <v>0</v>
      </c>
      <c r="AD270" s="81">
        <v>3</v>
      </c>
      <c r="AE270" s="87" t="s">
        <v>1832</v>
      </c>
      <c r="AF270" s="81" t="b">
        <v>0</v>
      </c>
      <c r="AG270" s="81" t="s">
        <v>1864</v>
      </c>
      <c r="AH270" s="81"/>
      <c r="AI270" s="87" t="s">
        <v>1832</v>
      </c>
      <c r="AJ270" s="81" t="b">
        <v>0</v>
      </c>
      <c r="AK270" s="81">
        <v>1</v>
      </c>
      <c r="AL270" s="87" t="s">
        <v>1832</v>
      </c>
      <c r="AM270" s="81" t="s">
        <v>1881</v>
      </c>
      <c r="AN270" s="81" t="b">
        <v>0</v>
      </c>
      <c r="AO270" s="87" t="s">
        <v>1681</v>
      </c>
      <c r="AP270" s="81" t="s">
        <v>1901</v>
      </c>
      <c r="AQ270" s="81">
        <v>0</v>
      </c>
      <c r="AR270" s="81">
        <v>0</v>
      </c>
      <c r="AS270" s="81"/>
      <c r="AT270" s="81"/>
      <c r="AU270" s="81"/>
      <c r="AV270" s="81"/>
      <c r="AW270" s="81"/>
      <c r="AX270" s="81"/>
      <c r="AY270" s="81"/>
      <c r="AZ270" s="81"/>
      <c r="BA270">
        <v>19</v>
      </c>
      <c r="BB270" s="80" t="str">
        <f>REPLACE(INDEX(GroupVertices[Group],MATCH(Edges13[[#This Row],[Vertex 1]],GroupVertices[Vertex],0)),1,1,"")</f>
        <v>1</v>
      </c>
      <c r="BC270" s="80" t="str">
        <f>REPLACE(INDEX(GroupVertices[Group],MATCH(Edges13[[#This Row],[Vertex 2]],GroupVertices[Vertex],0)),1,1,"")</f>
        <v>3</v>
      </c>
    </row>
    <row r="271" spans="1:55" ht="15">
      <c r="A271" s="66" t="s">
        <v>308</v>
      </c>
      <c r="B271" s="66" t="s">
        <v>308</v>
      </c>
      <c r="C271" s="67"/>
      <c r="D271" s="68"/>
      <c r="E271" s="69"/>
      <c r="F271" s="70"/>
      <c r="G271" s="67"/>
      <c r="H271" s="71"/>
      <c r="I271" s="72"/>
      <c r="J271" s="72"/>
      <c r="K271" s="34"/>
      <c r="L271" s="79">
        <v>692</v>
      </c>
      <c r="M271" s="79"/>
      <c r="N271" s="74"/>
      <c r="O271" s="81" t="s">
        <v>176</v>
      </c>
      <c r="P271" s="83">
        <v>43653.577199074076</v>
      </c>
      <c r="Q271" s="81" t="s">
        <v>579</v>
      </c>
      <c r="R271" s="85" t="s">
        <v>723</v>
      </c>
      <c r="S271" s="81" t="s">
        <v>746</v>
      </c>
      <c r="T271" s="81" t="s">
        <v>818</v>
      </c>
      <c r="U271" s="81"/>
      <c r="V271" s="85" t="s">
        <v>976</v>
      </c>
      <c r="W271" s="83">
        <v>43653.577199074076</v>
      </c>
      <c r="X271" s="85" t="s">
        <v>1274</v>
      </c>
      <c r="Y271" s="81"/>
      <c r="Z271" s="81"/>
      <c r="AA271" s="87" t="s">
        <v>1682</v>
      </c>
      <c r="AB271" s="81"/>
      <c r="AC271" s="81" t="b">
        <v>0</v>
      </c>
      <c r="AD271" s="81">
        <v>5</v>
      </c>
      <c r="AE271" s="87" t="s">
        <v>1832</v>
      </c>
      <c r="AF271" s="81" t="b">
        <v>0</v>
      </c>
      <c r="AG271" s="81" t="s">
        <v>1864</v>
      </c>
      <c r="AH271" s="81"/>
      <c r="AI271" s="87" t="s">
        <v>1832</v>
      </c>
      <c r="AJ271" s="81" t="b">
        <v>0</v>
      </c>
      <c r="AK271" s="81">
        <v>2</v>
      </c>
      <c r="AL271" s="87" t="s">
        <v>1832</v>
      </c>
      <c r="AM271" s="81" t="s">
        <v>1881</v>
      </c>
      <c r="AN271" s="81" t="b">
        <v>0</v>
      </c>
      <c r="AO271" s="87" t="s">
        <v>1682</v>
      </c>
      <c r="AP271" s="81" t="s">
        <v>1901</v>
      </c>
      <c r="AQ271" s="81">
        <v>0</v>
      </c>
      <c r="AR271" s="81">
        <v>0</v>
      </c>
      <c r="AS271" s="81"/>
      <c r="AT271" s="81"/>
      <c r="AU271" s="81"/>
      <c r="AV271" s="81"/>
      <c r="AW271" s="81"/>
      <c r="AX271" s="81"/>
      <c r="AY271" s="81"/>
      <c r="AZ271" s="81"/>
      <c r="BA271">
        <v>2</v>
      </c>
      <c r="BB271" s="80" t="str">
        <f>REPLACE(INDEX(GroupVertices[Group],MATCH(Edges13[[#This Row],[Vertex 1]],GroupVertices[Vertex],0)),1,1,"")</f>
        <v>1</v>
      </c>
      <c r="BC271" s="80" t="str">
        <f>REPLACE(INDEX(GroupVertices[Group],MATCH(Edges13[[#This Row],[Vertex 2]],GroupVertices[Vertex],0)),1,1,"")</f>
        <v>1</v>
      </c>
    </row>
    <row r="272" spans="1:55" ht="15">
      <c r="A272" s="66" t="s">
        <v>308</v>
      </c>
      <c r="B272" s="66" t="s">
        <v>308</v>
      </c>
      <c r="C272" s="67"/>
      <c r="D272" s="68"/>
      <c r="E272" s="69"/>
      <c r="F272" s="70"/>
      <c r="G272" s="67"/>
      <c r="H272" s="71"/>
      <c r="I272" s="72"/>
      <c r="J272" s="72"/>
      <c r="K272" s="34"/>
      <c r="L272" s="79">
        <v>693</v>
      </c>
      <c r="M272" s="79"/>
      <c r="N272" s="74"/>
      <c r="O272" s="81" t="s">
        <v>176</v>
      </c>
      <c r="P272" s="83">
        <v>43653.684594907405</v>
      </c>
      <c r="Q272" s="81" t="s">
        <v>579</v>
      </c>
      <c r="R272" s="85" t="s">
        <v>723</v>
      </c>
      <c r="S272" s="81" t="s">
        <v>746</v>
      </c>
      <c r="T272" s="81" t="s">
        <v>818</v>
      </c>
      <c r="U272" s="81"/>
      <c r="V272" s="85" t="s">
        <v>976</v>
      </c>
      <c r="W272" s="83">
        <v>43653.684594907405</v>
      </c>
      <c r="X272" s="85" t="s">
        <v>1275</v>
      </c>
      <c r="Y272" s="81"/>
      <c r="Z272" s="81"/>
      <c r="AA272" s="87" t="s">
        <v>1683</v>
      </c>
      <c r="AB272" s="81"/>
      <c r="AC272" s="81" t="b">
        <v>0</v>
      </c>
      <c r="AD272" s="81">
        <v>9</v>
      </c>
      <c r="AE272" s="87" t="s">
        <v>1832</v>
      </c>
      <c r="AF272" s="81" t="b">
        <v>0</v>
      </c>
      <c r="AG272" s="81" t="s">
        <v>1864</v>
      </c>
      <c r="AH272" s="81"/>
      <c r="AI272" s="87" t="s">
        <v>1832</v>
      </c>
      <c r="AJ272" s="81" t="b">
        <v>0</v>
      </c>
      <c r="AK272" s="81">
        <v>5</v>
      </c>
      <c r="AL272" s="87" t="s">
        <v>1832</v>
      </c>
      <c r="AM272" s="81" t="s">
        <v>1881</v>
      </c>
      <c r="AN272" s="81" t="b">
        <v>0</v>
      </c>
      <c r="AO272" s="87" t="s">
        <v>1683</v>
      </c>
      <c r="AP272" s="81" t="s">
        <v>1901</v>
      </c>
      <c r="AQ272" s="81">
        <v>0</v>
      </c>
      <c r="AR272" s="81">
        <v>0</v>
      </c>
      <c r="AS272" s="81"/>
      <c r="AT272" s="81"/>
      <c r="AU272" s="81"/>
      <c r="AV272" s="81"/>
      <c r="AW272" s="81"/>
      <c r="AX272" s="81"/>
      <c r="AY272" s="81"/>
      <c r="AZ272" s="81"/>
      <c r="BA272">
        <v>2</v>
      </c>
      <c r="BB272" s="80" t="str">
        <f>REPLACE(INDEX(GroupVertices[Group],MATCH(Edges13[[#This Row],[Vertex 1]],GroupVertices[Vertex],0)),1,1,"")</f>
        <v>1</v>
      </c>
      <c r="BC272" s="80" t="str">
        <f>REPLACE(INDEX(GroupVertices[Group],MATCH(Edges13[[#This Row],[Vertex 2]],GroupVertices[Vertex],0)),1,1,"")</f>
        <v>1</v>
      </c>
    </row>
    <row r="273" spans="1:55" ht="15">
      <c r="A273" s="66" t="s">
        <v>308</v>
      </c>
      <c r="B273" s="66" t="s">
        <v>348</v>
      </c>
      <c r="C273" s="67"/>
      <c r="D273" s="68"/>
      <c r="E273" s="69"/>
      <c r="F273" s="70"/>
      <c r="G273" s="67"/>
      <c r="H273" s="71"/>
      <c r="I273" s="72"/>
      <c r="J273" s="72"/>
      <c r="K273" s="34"/>
      <c r="L273" s="79">
        <v>694</v>
      </c>
      <c r="M273" s="79"/>
      <c r="N273" s="74"/>
      <c r="O273" s="81" t="s">
        <v>394</v>
      </c>
      <c r="P273" s="83">
        <v>43657.69673611111</v>
      </c>
      <c r="Q273" s="81" t="s">
        <v>580</v>
      </c>
      <c r="R273" s="85" t="s">
        <v>698</v>
      </c>
      <c r="S273" s="81" t="s">
        <v>756</v>
      </c>
      <c r="T273" s="81" t="s">
        <v>817</v>
      </c>
      <c r="U273" s="85" t="s">
        <v>859</v>
      </c>
      <c r="V273" s="85" t="s">
        <v>859</v>
      </c>
      <c r="W273" s="83">
        <v>43657.69673611111</v>
      </c>
      <c r="X273" s="85" t="s">
        <v>1276</v>
      </c>
      <c r="Y273" s="81"/>
      <c r="Z273" s="81"/>
      <c r="AA273" s="87" t="s">
        <v>1684</v>
      </c>
      <c r="AB273" s="81"/>
      <c r="AC273" s="81" t="b">
        <v>0</v>
      </c>
      <c r="AD273" s="81">
        <v>3</v>
      </c>
      <c r="AE273" s="87" t="s">
        <v>1832</v>
      </c>
      <c r="AF273" s="81" t="b">
        <v>0</v>
      </c>
      <c r="AG273" s="81" t="s">
        <v>1864</v>
      </c>
      <c r="AH273" s="81"/>
      <c r="AI273" s="87" t="s">
        <v>1832</v>
      </c>
      <c r="AJ273" s="81" t="b">
        <v>0</v>
      </c>
      <c r="AK273" s="81">
        <v>3</v>
      </c>
      <c r="AL273" s="87" t="s">
        <v>1832</v>
      </c>
      <c r="AM273" s="81" t="s">
        <v>1881</v>
      </c>
      <c r="AN273" s="81" t="b">
        <v>0</v>
      </c>
      <c r="AO273" s="87" t="s">
        <v>1684</v>
      </c>
      <c r="AP273" s="81" t="s">
        <v>1901</v>
      </c>
      <c r="AQ273" s="81">
        <v>0</v>
      </c>
      <c r="AR273" s="81">
        <v>0</v>
      </c>
      <c r="AS273" s="81"/>
      <c r="AT273" s="81"/>
      <c r="AU273" s="81"/>
      <c r="AV273" s="81"/>
      <c r="AW273" s="81"/>
      <c r="AX273" s="81"/>
      <c r="AY273" s="81"/>
      <c r="AZ273" s="81"/>
      <c r="BA273">
        <v>19</v>
      </c>
      <c r="BB273" s="80" t="str">
        <f>REPLACE(INDEX(GroupVertices[Group],MATCH(Edges13[[#This Row],[Vertex 1]],GroupVertices[Vertex],0)),1,1,"")</f>
        <v>1</v>
      </c>
      <c r="BC273" s="80" t="str">
        <f>REPLACE(INDEX(GroupVertices[Group],MATCH(Edges13[[#This Row],[Vertex 2]],GroupVertices[Vertex],0)),1,1,"")</f>
        <v>3</v>
      </c>
    </row>
    <row r="274" spans="1:55" ht="15">
      <c r="A274" s="66" t="s">
        <v>308</v>
      </c>
      <c r="B274" s="66" t="s">
        <v>348</v>
      </c>
      <c r="C274" s="67"/>
      <c r="D274" s="68"/>
      <c r="E274" s="69"/>
      <c r="F274" s="70"/>
      <c r="G274" s="67"/>
      <c r="H274" s="71"/>
      <c r="I274" s="72"/>
      <c r="J274" s="72"/>
      <c r="K274" s="34"/>
      <c r="L274" s="79">
        <v>696</v>
      </c>
      <c r="M274" s="79"/>
      <c r="N274" s="74"/>
      <c r="O274" s="81" t="s">
        <v>394</v>
      </c>
      <c r="P274" s="83">
        <v>43658.75199074074</v>
      </c>
      <c r="Q274" s="81" t="s">
        <v>581</v>
      </c>
      <c r="R274" s="85" t="s">
        <v>698</v>
      </c>
      <c r="S274" s="81" t="s">
        <v>756</v>
      </c>
      <c r="T274" s="81" t="s">
        <v>817</v>
      </c>
      <c r="U274" s="85" t="s">
        <v>860</v>
      </c>
      <c r="V274" s="85" t="s">
        <v>860</v>
      </c>
      <c r="W274" s="83">
        <v>43658.75199074074</v>
      </c>
      <c r="X274" s="85" t="s">
        <v>1277</v>
      </c>
      <c r="Y274" s="81"/>
      <c r="Z274" s="81"/>
      <c r="AA274" s="87" t="s">
        <v>1685</v>
      </c>
      <c r="AB274" s="81"/>
      <c r="AC274" s="81" t="b">
        <v>0</v>
      </c>
      <c r="AD274" s="81">
        <v>5</v>
      </c>
      <c r="AE274" s="87" t="s">
        <v>1832</v>
      </c>
      <c r="AF274" s="81" t="b">
        <v>0</v>
      </c>
      <c r="AG274" s="81" t="s">
        <v>1864</v>
      </c>
      <c r="AH274" s="81"/>
      <c r="AI274" s="87" t="s">
        <v>1832</v>
      </c>
      <c r="AJ274" s="81" t="b">
        <v>0</v>
      </c>
      <c r="AK274" s="81">
        <v>3</v>
      </c>
      <c r="AL274" s="87" t="s">
        <v>1832</v>
      </c>
      <c r="AM274" s="81" t="s">
        <v>1881</v>
      </c>
      <c r="AN274" s="81" t="b">
        <v>0</v>
      </c>
      <c r="AO274" s="87" t="s">
        <v>1685</v>
      </c>
      <c r="AP274" s="81" t="s">
        <v>1901</v>
      </c>
      <c r="AQ274" s="81">
        <v>0</v>
      </c>
      <c r="AR274" s="81">
        <v>0</v>
      </c>
      <c r="AS274" s="81"/>
      <c r="AT274" s="81"/>
      <c r="AU274" s="81"/>
      <c r="AV274" s="81"/>
      <c r="AW274" s="81"/>
      <c r="AX274" s="81"/>
      <c r="AY274" s="81"/>
      <c r="AZ274" s="81"/>
      <c r="BA274">
        <v>19</v>
      </c>
      <c r="BB274" s="80" t="str">
        <f>REPLACE(INDEX(GroupVertices[Group],MATCH(Edges13[[#This Row],[Vertex 1]],GroupVertices[Vertex],0)),1,1,"")</f>
        <v>1</v>
      </c>
      <c r="BC274" s="80" t="str">
        <f>REPLACE(INDEX(GroupVertices[Group],MATCH(Edges13[[#This Row],[Vertex 2]],GroupVertices[Vertex],0)),1,1,"")</f>
        <v>3</v>
      </c>
    </row>
    <row r="275" spans="1:55" ht="15">
      <c r="A275" s="66" t="s">
        <v>308</v>
      </c>
      <c r="B275" s="66" t="s">
        <v>348</v>
      </c>
      <c r="C275" s="67"/>
      <c r="D275" s="68"/>
      <c r="E275" s="69"/>
      <c r="F275" s="70"/>
      <c r="G275" s="67"/>
      <c r="H275" s="71"/>
      <c r="I275" s="72"/>
      <c r="J275" s="72"/>
      <c r="K275" s="34"/>
      <c r="L275" s="79">
        <v>698</v>
      </c>
      <c r="M275" s="79"/>
      <c r="N275" s="74"/>
      <c r="O275" s="81" t="s">
        <v>394</v>
      </c>
      <c r="P275" s="83">
        <v>43648.75021990741</v>
      </c>
      <c r="Q275" s="81" t="s">
        <v>409</v>
      </c>
      <c r="R275" s="81"/>
      <c r="S275" s="81"/>
      <c r="T275" s="81"/>
      <c r="U275" s="81"/>
      <c r="V275" s="85" t="s">
        <v>976</v>
      </c>
      <c r="W275" s="83">
        <v>43648.75021990741</v>
      </c>
      <c r="X275" s="85" t="s">
        <v>1278</v>
      </c>
      <c r="Y275" s="81"/>
      <c r="Z275" s="81"/>
      <c r="AA275" s="87" t="s">
        <v>1686</v>
      </c>
      <c r="AB275" s="81"/>
      <c r="AC275" s="81" t="b">
        <v>0</v>
      </c>
      <c r="AD275" s="81">
        <v>0</v>
      </c>
      <c r="AE275" s="87" t="s">
        <v>1832</v>
      </c>
      <c r="AF275" s="81" t="b">
        <v>0</v>
      </c>
      <c r="AG275" s="81" t="s">
        <v>1864</v>
      </c>
      <c r="AH275" s="81"/>
      <c r="AI275" s="87" t="s">
        <v>1832</v>
      </c>
      <c r="AJ275" s="81" t="b">
        <v>0</v>
      </c>
      <c r="AK275" s="81">
        <v>3</v>
      </c>
      <c r="AL275" s="87" t="s">
        <v>1735</v>
      </c>
      <c r="AM275" s="81" t="s">
        <v>1881</v>
      </c>
      <c r="AN275" s="81" t="b">
        <v>0</v>
      </c>
      <c r="AO275" s="87" t="s">
        <v>1735</v>
      </c>
      <c r="AP275" s="81" t="s">
        <v>176</v>
      </c>
      <c r="AQ275" s="81">
        <v>0</v>
      </c>
      <c r="AR275" s="81">
        <v>0</v>
      </c>
      <c r="AS275" s="81"/>
      <c r="AT275" s="81"/>
      <c r="AU275" s="81"/>
      <c r="AV275" s="81"/>
      <c r="AW275" s="81"/>
      <c r="AX275" s="81"/>
      <c r="AY275" s="81"/>
      <c r="AZ275" s="81"/>
      <c r="BA275">
        <v>19</v>
      </c>
      <c r="BB275" s="80" t="str">
        <f>REPLACE(INDEX(GroupVertices[Group],MATCH(Edges13[[#This Row],[Vertex 1]],GroupVertices[Vertex],0)),1,1,"")</f>
        <v>1</v>
      </c>
      <c r="BC275" s="80" t="str">
        <f>REPLACE(INDEX(GroupVertices[Group],MATCH(Edges13[[#This Row],[Vertex 2]],GroupVertices[Vertex],0)),1,1,"")</f>
        <v>3</v>
      </c>
    </row>
    <row r="276" spans="1:55" ht="15">
      <c r="A276" s="66" t="s">
        <v>308</v>
      </c>
      <c r="B276" s="66" t="s">
        <v>348</v>
      </c>
      <c r="C276" s="67"/>
      <c r="D276" s="68"/>
      <c r="E276" s="69"/>
      <c r="F276" s="70"/>
      <c r="G276" s="67"/>
      <c r="H276" s="71"/>
      <c r="I276" s="72"/>
      <c r="J276" s="72"/>
      <c r="K276" s="34"/>
      <c r="L276" s="79">
        <v>702</v>
      </c>
      <c r="M276" s="79"/>
      <c r="N276" s="74"/>
      <c r="O276" s="81" t="s">
        <v>394</v>
      </c>
      <c r="P276" s="83">
        <v>43649.33725694445</v>
      </c>
      <c r="Q276" s="81" t="s">
        <v>409</v>
      </c>
      <c r="R276" s="81"/>
      <c r="S276" s="81"/>
      <c r="T276" s="81"/>
      <c r="U276" s="81"/>
      <c r="V276" s="85" t="s">
        <v>976</v>
      </c>
      <c r="W276" s="83">
        <v>43649.33725694445</v>
      </c>
      <c r="X276" s="85" t="s">
        <v>1279</v>
      </c>
      <c r="Y276" s="81"/>
      <c r="Z276" s="81"/>
      <c r="AA276" s="87" t="s">
        <v>1687</v>
      </c>
      <c r="AB276" s="81"/>
      <c r="AC276" s="81" t="b">
        <v>0</v>
      </c>
      <c r="AD276" s="81">
        <v>0</v>
      </c>
      <c r="AE276" s="87" t="s">
        <v>1832</v>
      </c>
      <c r="AF276" s="81" t="b">
        <v>0</v>
      </c>
      <c r="AG276" s="81" t="s">
        <v>1864</v>
      </c>
      <c r="AH276" s="81"/>
      <c r="AI276" s="87" t="s">
        <v>1832</v>
      </c>
      <c r="AJ276" s="81" t="b">
        <v>0</v>
      </c>
      <c r="AK276" s="81">
        <v>3</v>
      </c>
      <c r="AL276" s="87" t="s">
        <v>1736</v>
      </c>
      <c r="AM276" s="81" t="s">
        <v>1881</v>
      </c>
      <c r="AN276" s="81" t="b">
        <v>0</v>
      </c>
      <c r="AO276" s="87" t="s">
        <v>1736</v>
      </c>
      <c r="AP276" s="81" t="s">
        <v>176</v>
      </c>
      <c r="AQ276" s="81">
        <v>0</v>
      </c>
      <c r="AR276" s="81">
        <v>0</v>
      </c>
      <c r="AS276" s="81"/>
      <c r="AT276" s="81"/>
      <c r="AU276" s="81"/>
      <c r="AV276" s="81"/>
      <c r="AW276" s="81"/>
      <c r="AX276" s="81"/>
      <c r="AY276" s="81"/>
      <c r="AZ276" s="81"/>
      <c r="BA276">
        <v>19</v>
      </c>
      <c r="BB276" s="80" t="str">
        <f>REPLACE(INDEX(GroupVertices[Group],MATCH(Edges13[[#This Row],[Vertex 1]],GroupVertices[Vertex],0)),1,1,"")</f>
        <v>1</v>
      </c>
      <c r="BC276" s="80" t="str">
        <f>REPLACE(INDEX(GroupVertices[Group],MATCH(Edges13[[#This Row],[Vertex 2]],GroupVertices[Vertex],0)),1,1,"")</f>
        <v>3</v>
      </c>
    </row>
    <row r="277" spans="1:55" ht="15">
      <c r="A277" s="66" t="s">
        <v>308</v>
      </c>
      <c r="B277" s="66" t="s">
        <v>303</v>
      </c>
      <c r="C277" s="67"/>
      <c r="D277" s="68"/>
      <c r="E277" s="69"/>
      <c r="F277" s="70"/>
      <c r="G277" s="67"/>
      <c r="H277" s="71"/>
      <c r="I277" s="72"/>
      <c r="J277" s="72"/>
      <c r="K277" s="34"/>
      <c r="L277" s="79">
        <v>704</v>
      </c>
      <c r="M277" s="79"/>
      <c r="N277" s="74"/>
      <c r="O277" s="81" t="s">
        <v>394</v>
      </c>
      <c r="P277" s="83">
        <v>43649.33741898148</v>
      </c>
      <c r="Q277" s="81" t="s">
        <v>411</v>
      </c>
      <c r="R277" s="81"/>
      <c r="S277" s="81"/>
      <c r="T277" s="81"/>
      <c r="U277" s="81"/>
      <c r="V277" s="85" t="s">
        <v>976</v>
      </c>
      <c r="W277" s="83">
        <v>43649.33741898148</v>
      </c>
      <c r="X277" s="85" t="s">
        <v>1280</v>
      </c>
      <c r="Y277" s="81"/>
      <c r="Z277" s="81"/>
      <c r="AA277" s="87" t="s">
        <v>1688</v>
      </c>
      <c r="AB277" s="81"/>
      <c r="AC277" s="81" t="b">
        <v>0</v>
      </c>
      <c r="AD277" s="81">
        <v>0</v>
      </c>
      <c r="AE277" s="87" t="s">
        <v>1832</v>
      </c>
      <c r="AF277" s="81" t="b">
        <v>0</v>
      </c>
      <c r="AG277" s="81" t="s">
        <v>1864</v>
      </c>
      <c r="AH277" s="81"/>
      <c r="AI277" s="87" t="s">
        <v>1832</v>
      </c>
      <c r="AJ277" s="81" t="b">
        <v>0</v>
      </c>
      <c r="AK277" s="81">
        <v>1</v>
      </c>
      <c r="AL277" s="87" t="s">
        <v>1792</v>
      </c>
      <c r="AM277" s="81" t="s">
        <v>1881</v>
      </c>
      <c r="AN277" s="81" t="b">
        <v>0</v>
      </c>
      <c r="AO277" s="87" t="s">
        <v>1792</v>
      </c>
      <c r="AP277" s="81" t="s">
        <v>176</v>
      </c>
      <c r="AQ277" s="81">
        <v>0</v>
      </c>
      <c r="AR277" s="81">
        <v>0</v>
      </c>
      <c r="AS277" s="81"/>
      <c r="AT277" s="81"/>
      <c r="AU277" s="81"/>
      <c r="AV277" s="81"/>
      <c r="AW277" s="81"/>
      <c r="AX277" s="81"/>
      <c r="AY277" s="81"/>
      <c r="AZ277" s="81"/>
      <c r="BA277">
        <v>22</v>
      </c>
      <c r="BB277" s="80" t="str">
        <f>REPLACE(INDEX(GroupVertices[Group],MATCH(Edges13[[#This Row],[Vertex 1]],GroupVertices[Vertex],0)),1,1,"")</f>
        <v>1</v>
      </c>
      <c r="BC277" s="80" t="str">
        <f>REPLACE(INDEX(GroupVertices[Group],MATCH(Edges13[[#This Row],[Vertex 2]],GroupVertices[Vertex],0)),1,1,"")</f>
        <v>1</v>
      </c>
    </row>
    <row r="278" spans="1:55" ht="15">
      <c r="A278" s="66" t="s">
        <v>308</v>
      </c>
      <c r="B278" s="66" t="s">
        <v>303</v>
      </c>
      <c r="C278" s="67"/>
      <c r="D278" s="68"/>
      <c r="E278" s="69"/>
      <c r="F278" s="70"/>
      <c r="G278" s="67"/>
      <c r="H278" s="71"/>
      <c r="I278" s="72"/>
      <c r="J278" s="72"/>
      <c r="K278" s="34"/>
      <c r="L278" s="79">
        <v>705</v>
      </c>
      <c r="M278" s="79"/>
      <c r="N278" s="74"/>
      <c r="O278" s="81" t="s">
        <v>394</v>
      </c>
      <c r="P278" s="83">
        <v>43649.3374537037</v>
      </c>
      <c r="Q278" s="81" t="s">
        <v>405</v>
      </c>
      <c r="R278" s="85" t="s">
        <v>683</v>
      </c>
      <c r="S278" s="81" t="s">
        <v>750</v>
      </c>
      <c r="T278" s="81" t="s">
        <v>777</v>
      </c>
      <c r="U278" s="81"/>
      <c r="V278" s="85" t="s">
        <v>976</v>
      </c>
      <c r="W278" s="83">
        <v>43649.3374537037</v>
      </c>
      <c r="X278" s="85" t="s">
        <v>1281</v>
      </c>
      <c r="Y278" s="81"/>
      <c r="Z278" s="81"/>
      <c r="AA278" s="87" t="s">
        <v>1689</v>
      </c>
      <c r="AB278" s="81"/>
      <c r="AC278" s="81" t="b">
        <v>0</v>
      </c>
      <c r="AD278" s="81">
        <v>0</v>
      </c>
      <c r="AE278" s="87" t="s">
        <v>1832</v>
      </c>
      <c r="AF278" s="81" t="b">
        <v>0</v>
      </c>
      <c r="AG278" s="81" t="s">
        <v>1864</v>
      </c>
      <c r="AH278" s="81"/>
      <c r="AI278" s="87" t="s">
        <v>1832</v>
      </c>
      <c r="AJ278" s="81" t="b">
        <v>0</v>
      </c>
      <c r="AK278" s="81">
        <v>2</v>
      </c>
      <c r="AL278" s="87" t="s">
        <v>1791</v>
      </c>
      <c r="AM278" s="81" t="s">
        <v>1881</v>
      </c>
      <c r="AN278" s="81" t="b">
        <v>0</v>
      </c>
      <c r="AO278" s="87" t="s">
        <v>1791</v>
      </c>
      <c r="AP278" s="81" t="s">
        <v>176</v>
      </c>
      <c r="AQ278" s="81">
        <v>0</v>
      </c>
      <c r="AR278" s="81">
        <v>0</v>
      </c>
      <c r="AS278" s="81"/>
      <c r="AT278" s="81"/>
      <c r="AU278" s="81"/>
      <c r="AV278" s="81"/>
      <c r="AW278" s="81"/>
      <c r="AX278" s="81"/>
      <c r="AY278" s="81"/>
      <c r="AZ278" s="81"/>
      <c r="BA278">
        <v>22</v>
      </c>
      <c r="BB278" s="80" t="str">
        <f>REPLACE(INDEX(GroupVertices[Group],MATCH(Edges13[[#This Row],[Vertex 1]],GroupVertices[Vertex],0)),1,1,"")</f>
        <v>1</v>
      </c>
      <c r="BC278" s="80" t="str">
        <f>REPLACE(INDEX(GroupVertices[Group],MATCH(Edges13[[#This Row],[Vertex 2]],GroupVertices[Vertex],0)),1,1,"")</f>
        <v>1</v>
      </c>
    </row>
    <row r="279" spans="1:55" ht="15">
      <c r="A279" s="66" t="s">
        <v>308</v>
      </c>
      <c r="B279" s="66" t="s">
        <v>303</v>
      </c>
      <c r="C279" s="67"/>
      <c r="D279" s="68"/>
      <c r="E279" s="69"/>
      <c r="F279" s="70"/>
      <c r="G279" s="67"/>
      <c r="H279" s="71"/>
      <c r="I279" s="72"/>
      <c r="J279" s="72"/>
      <c r="K279" s="34"/>
      <c r="L279" s="79">
        <v>707</v>
      </c>
      <c r="M279" s="79"/>
      <c r="N279" s="74"/>
      <c r="O279" s="81" t="s">
        <v>394</v>
      </c>
      <c r="P279" s="83">
        <v>43649.61988425926</v>
      </c>
      <c r="Q279" s="81" t="s">
        <v>410</v>
      </c>
      <c r="R279" s="81"/>
      <c r="S279" s="81"/>
      <c r="T279" s="81"/>
      <c r="U279" s="81"/>
      <c r="V279" s="85" t="s">
        <v>976</v>
      </c>
      <c r="W279" s="83">
        <v>43649.61988425926</v>
      </c>
      <c r="X279" s="85" t="s">
        <v>1282</v>
      </c>
      <c r="Y279" s="81"/>
      <c r="Z279" s="81"/>
      <c r="AA279" s="87" t="s">
        <v>1690</v>
      </c>
      <c r="AB279" s="81"/>
      <c r="AC279" s="81" t="b">
        <v>0</v>
      </c>
      <c r="AD279" s="81">
        <v>0</v>
      </c>
      <c r="AE279" s="87" t="s">
        <v>1832</v>
      </c>
      <c r="AF279" s="81" t="b">
        <v>0</v>
      </c>
      <c r="AG279" s="81" t="s">
        <v>1864</v>
      </c>
      <c r="AH279" s="81"/>
      <c r="AI279" s="87" t="s">
        <v>1832</v>
      </c>
      <c r="AJ279" s="81" t="b">
        <v>0</v>
      </c>
      <c r="AK279" s="81">
        <v>3</v>
      </c>
      <c r="AL279" s="87" t="s">
        <v>1793</v>
      </c>
      <c r="AM279" s="81" t="s">
        <v>1881</v>
      </c>
      <c r="AN279" s="81" t="b">
        <v>0</v>
      </c>
      <c r="AO279" s="87" t="s">
        <v>1793</v>
      </c>
      <c r="AP279" s="81" t="s">
        <v>176</v>
      </c>
      <c r="AQ279" s="81">
        <v>0</v>
      </c>
      <c r="AR279" s="81">
        <v>0</v>
      </c>
      <c r="AS279" s="81"/>
      <c r="AT279" s="81"/>
      <c r="AU279" s="81"/>
      <c r="AV279" s="81"/>
      <c r="AW279" s="81"/>
      <c r="AX279" s="81"/>
      <c r="AY279" s="81"/>
      <c r="AZ279" s="81"/>
      <c r="BA279">
        <v>22</v>
      </c>
      <c r="BB279" s="80" t="str">
        <f>REPLACE(INDEX(GroupVertices[Group],MATCH(Edges13[[#This Row],[Vertex 1]],GroupVertices[Vertex],0)),1,1,"")</f>
        <v>1</v>
      </c>
      <c r="BC279" s="80" t="str">
        <f>REPLACE(INDEX(GroupVertices[Group],MATCH(Edges13[[#This Row],[Vertex 2]],GroupVertices[Vertex],0)),1,1,"")</f>
        <v>1</v>
      </c>
    </row>
    <row r="280" spans="1:55" ht="15">
      <c r="A280" s="66" t="s">
        <v>308</v>
      </c>
      <c r="B280" s="66" t="s">
        <v>348</v>
      </c>
      <c r="C280" s="67"/>
      <c r="D280" s="68"/>
      <c r="E280" s="69"/>
      <c r="F280" s="70"/>
      <c r="G280" s="67"/>
      <c r="H280" s="71"/>
      <c r="I280" s="72"/>
      <c r="J280" s="72"/>
      <c r="K280" s="34"/>
      <c r="L280" s="79">
        <v>708</v>
      </c>
      <c r="M280" s="79"/>
      <c r="N280" s="74"/>
      <c r="O280" s="81" t="s">
        <v>394</v>
      </c>
      <c r="P280" s="83">
        <v>43649.61996527778</v>
      </c>
      <c r="Q280" s="81" t="s">
        <v>409</v>
      </c>
      <c r="R280" s="81"/>
      <c r="S280" s="81"/>
      <c r="T280" s="81"/>
      <c r="U280" s="81"/>
      <c r="V280" s="85" t="s">
        <v>976</v>
      </c>
      <c r="W280" s="83">
        <v>43649.61996527778</v>
      </c>
      <c r="X280" s="85" t="s">
        <v>1283</v>
      </c>
      <c r="Y280" s="81"/>
      <c r="Z280" s="81"/>
      <c r="AA280" s="87" t="s">
        <v>1691</v>
      </c>
      <c r="AB280" s="81"/>
      <c r="AC280" s="81" t="b">
        <v>0</v>
      </c>
      <c r="AD280" s="81">
        <v>0</v>
      </c>
      <c r="AE280" s="87" t="s">
        <v>1832</v>
      </c>
      <c r="AF280" s="81" t="b">
        <v>0</v>
      </c>
      <c r="AG280" s="81" t="s">
        <v>1864</v>
      </c>
      <c r="AH280" s="81"/>
      <c r="AI280" s="87" t="s">
        <v>1832</v>
      </c>
      <c r="AJ280" s="81" t="b">
        <v>0</v>
      </c>
      <c r="AK280" s="81">
        <v>2</v>
      </c>
      <c r="AL280" s="87" t="s">
        <v>1737</v>
      </c>
      <c r="AM280" s="81" t="s">
        <v>1881</v>
      </c>
      <c r="AN280" s="81" t="b">
        <v>0</v>
      </c>
      <c r="AO280" s="87" t="s">
        <v>1737</v>
      </c>
      <c r="AP280" s="81" t="s">
        <v>176</v>
      </c>
      <c r="AQ280" s="81">
        <v>0</v>
      </c>
      <c r="AR280" s="81">
        <v>0</v>
      </c>
      <c r="AS280" s="81"/>
      <c r="AT280" s="81"/>
      <c r="AU280" s="81"/>
      <c r="AV280" s="81"/>
      <c r="AW280" s="81"/>
      <c r="AX280" s="81"/>
      <c r="AY280" s="81"/>
      <c r="AZ280" s="81"/>
      <c r="BA280">
        <v>19</v>
      </c>
      <c r="BB280" s="80" t="str">
        <f>REPLACE(INDEX(GroupVertices[Group],MATCH(Edges13[[#This Row],[Vertex 1]],GroupVertices[Vertex],0)),1,1,"")</f>
        <v>1</v>
      </c>
      <c r="BC280" s="80" t="str">
        <f>REPLACE(INDEX(GroupVertices[Group],MATCH(Edges13[[#This Row],[Vertex 2]],GroupVertices[Vertex],0)),1,1,"")</f>
        <v>3</v>
      </c>
    </row>
    <row r="281" spans="1:55" ht="15">
      <c r="A281" s="66" t="s">
        <v>308</v>
      </c>
      <c r="B281" s="66" t="s">
        <v>358</v>
      </c>
      <c r="C281" s="67"/>
      <c r="D281" s="68"/>
      <c r="E281" s="69"/>
      <c r="F281" s="70"/>
      <c r="G281" s="67"/>
      <c r="H281" s="71"/>
      <c r="I281" s="72"/>
      <c r="J281" s="72"/>
      <c r="K281" s="34"/>
      <c r="L281" s="79">
        <v>710</v>
      </c>
      <c r="M281" s="79"/>
      <c r="N281" s="74"/>
      <c r="O281" s="81" t="s">
        <v>394</v>
      </c>
      <c r="P281" s="83">
        <v>43649.76179398148</v>
      </c>
      <c r="Q281" s="81" t="s">
        <v>417</v>
      </c>
      <c r="R281" s="85" t="s">
        <v>685</v>
      </c>
      <c r="S281" s="81" t="s">
        <v>747</v>
      </c>
      <c r="T281" s="81" t="s">
        <v>777</v>
      </c>
      <c r="U281" s="81"/>
      <c r="V281" s="85" t="s">
        <v>976</v>
      </c>
      <c r="W281" s="83">
        <v>43649.76179398148</v>
      </c>
      <c r="X281" s="85" t="s">
        <v>1284</v>
      </c>
      <c r="Y281" s="81"/>
      <c r="Z281" s="81"/>
      <c r="AA281" s="87" t="s">
        <v>1692</v>
      </c>
      <c r="AB281" s="81"/>
      <c r="AC281" s="81" t="b">
        <v>0</v>
      </c>
      <c r="AD281" s="81">
        <v>0</v>
      </c>
      <c r="AE281" s="87" t="s">
        <v>1832</v>
      </c>
      <c r="AF281" s="81" t="b">
        <v>1</v>
      </c>
      <c r="AG281" s="81" t="s">
        <v>1864</v>
      </c>
      <c r="AH281" s="81"/>
      <c r="AI281" s="87" t="s">
        <v>1793</v>
      </c>
      <c r="AJ281" s="81" t="b">
        <v>0</v>
      </c>
      <c r="AK281" s="81">
        <v>2</v>
      </c>
      <c r="AL281" s="87" t="s">
        <v>1738</v>
      </c>
      <c r="AM281" s="81" t="s">
        <v>1881</v>
      </c>
      <c r="AN281" s="81" t="b">
        <v>0</v>
      </c>
      <c r="AO281" s="87" t="s">
        <v>1738</v>
      </c>
      <c r="AP281" s="81" t="s">
        <v>176</v>
      </c>
      <c r="AQ281" s="81">
        <v>0</v>
      </c>
      <c r="AR281" s="81">
        <v>0</v>
      </c>
      <c r="AS281" s="81"/>
      <c r="AT281" s="81"/>
      <c r="AU281" s="81"/>
      <c r="AV281" s="81"/>
      <c r="AW281" s="81"/>
      <c r="AX281" s="81"/>
      <c r="AY281" s="81"/>
      <c r="AZ281" s="81"/>
      <c r="BA281">
        <v>15</v>
      </c>
      <c r="BB281" s="80" t="str">
        <f>REPLACE(INDEX(GroupVertices[Group],MATCH(Edges13[[#This Row],[Vertex 1]],GroupVertices[Vertex],0)),1,1,"")</f>
        <v>1</v>
      </c>
      <c r="BC281" s="80" t="str">
        <f>REPLACE(INDEX(GroupVertices[Group],MATCH(Edges13[[#This Row],[Vertex 2]],GroupVertices[Vertex],0)),1,1,"")</f>
        <v>1</v>
      </c>
    </row>
    <row r="282" spans="1:55" ht="15">
      <c r="A282" s="66" t="s">
        <v>308</v>
      </c>
      <c r="B282" s="66" t="s">
        <v>303</v>
      </c>
      <c r="C282" s="67"/>
      <c r="D282" s="68"/>
      <c r="E282" s="69"/>
      <c r="F282" s="70"/>
      <c r="G282" s="67"/>
      <c r="H282" s="71"/>
      <c r="I282" s="72"/>
      <c r="J282" s="72"/>
      <c r="K282" s="34"/>
      <c r="L282" s="79">
        <v>713</v>
      </c>
      <c r="M282" s="79"/>
      <c r="N282" s="74"/>
      <c r="O282" s="81" t="s">
        <v>394</v>
      </c>
      <c r="P282" s="83">
        <v>43649.761828703704</v>
      </c>
      <c r="Q282" s="81" t="s">
        <v>410</v>
      </c>
      <c r="R282" s="81"/>
      <c r="S282" s="81"/>
      <c r="T282" s="81"/>
      <c r="U282" s="81"/>
      <c r="V282" s="85" t="s">
        <v>976</v>
      </c>
      <c r="W282" s="83">
        <v>43649.761828703704</v>
      </c>
      <c r="X282" s="85" t="s">
        <v>1285</v>
      </c>
      <c r="Y282" s="81"/>
      <c r="Z282" s="81"/>
      <c r="AA282" s="87" t="s">
        <v>1693</v>
      </c>
      <c r="AB282" s="81"/>
      <c r="AC282" s="81" t="b">
        <v>0</v>
      </c>
      <c r="AD282" s="81">
        <v>0</v>
      </c>
      <c r="AE282" s="87" t="s">
        <v>1832</v>
      </c>
      <c r="AF282" s="81" t="b">
        <v>0</v>
      </c>
      <c r="AG282" s="81" t="s">
        <v>1864</v>
      </c>
      <c r="AH282" s="81"/>
      <c r="AI282" s="87" t="s">
        <v>1832</v>
      </c>
      <c r="AJ282" s="81" t="b">
        <v>0</v>
      </c>
      <c r="AK282" s="81">
        <v>4</v>
      </c>
      <c r="AL282" s="87" t="s">
        <v>1795</v>
      </c>
      <c r="AM282" s="81" t="s">
        <v>1881</v>
      </c>
      <c r="AN282" s="81" t="b">
        <v>0</v>
      </c>
      <c r="AO282" s="87" t="s">
        <v>1795</v>
      </c>
      <c r="AP282" s="81" t="s">
        <v>176</v>
      </c>
      <c r="AQ282" s="81">
        <v>0</v>
      </c>
      <c r="AR282" s="81">
        <v>0</v>
      </c>
      <c r="AS282" s="81"/>
      <c r="AT282" s="81"/>
      <c r="AU282" s="81"/>
      <c r="AV282" s="81"/>
      <c r="AW282" s="81"/>
      <c r="AX282" s="81"/>
      <c r="AY282" s="81"/>
      <c r="AZ282" s="81"/>
      <c r="BA282">
        <v>22</v>
      </c>
      <c r="BB282" s="80" t="str">
        <f>REPLACE(INDEX(GroupVertices[Group],MATCH(Edges13[[#This Row],[Vertex 1]],GroupVertices[Vertex],0)),1,1,"")</f>
        <v>1</v>
      </c>
      <c r="BC282" s="80" t="str">
        <f>REPLACE(INDEX(GroupVertices[Group],MATCH(Edges13[[#This Row],[Vertex 2]],GroupVertices[Vertex],0)),1,1,"")</f>
        <v>1</v>
      </c>
    </row>
    <row r="283" spans="1:55" ht="15">
      <c r="A283" s="66" t="s">
        <v>308</v>
      </c>
      <c r="B283" s="66" t="s">
        <v>303</v>
      </c>
      <c r="C283" s="67"/>
      <c r="D283" s="68"/>
      <c r="E283" s="69"/>
      <c r="F283" s="70"/>
      <c r="G283" s="67"/>
      <c r="H283" s="71"/>
      <c r="I283" s="72"/>
      <c r="J283" s="72"/>
      <c r="K283" s="34"/>
      <c r="L283" s="79">
        <v>715</v>
      </c>
      <c r="M283" s="79"/>
      <c r="N283" s="74"/>
      <c r="O283" s="81" t="s">
        <v>394</v>
      </c>
      <c r="P283" s="83">
        <v>43649.76190972222</v>
      </c>
      <c r="Q283" s="81" t="s">
        <v>411</v>
      </c>
      <c r="R283" s="81"/>
      <c r="S283" s="81"/>
      <c r="T283" s="81"/>
      <c r="U283" s="81"/>
      <c r="V283" s="85" t="s">
        <v>976</v>
      </c>
      <c r="W283" s="83">
        <v>43649.76190972222</v>
      </c>
      <c r="X283" s="85" t="s">
        <v>1286</v>
      </c>
      <c r="Y283" s="81"/>
      <c r="Z283" s="81"/>
      <c r="AA283" s="87" t="s">
        <v>1694</v>
      </c>
      <c r="AB283" s="81"/>
      <c r="AC283" s="81" t="b">
        <v>0</v>
      </c>
      <c r="AD283" s="81">
        <v>0</v>
      </c>
      <c r="AE283" s="87" t="s">
        <v>1832</v>
      </c>
      <c r="AF283" s="81" t="b">
        <v>0</v>
      </c>
      <c r="AG283" s="81" t="s">
        <v>1864</v>
      </c>
      <c r="AH283" s="81"/>
      <c r="AI283" s="87" t="s">
        <v>1832</v>
      </c>
      <c r="AJ283" s="81" t="b">
        <v>0</v>
      </c>
      <c r="AK283" s="81">
        <v>3</v>
      </c>
      <c r="AL283" s="87" t="s">
        <v>1794</v>
      </c>
      <c r="AM283" s="81" t="s">
        <v>1881</v>
      </c>
      <c r="AN283" s="81" t="b">
        <v>0</v>
      </c>
      <c r="AO283" s="87" t="s">
        <v>1794</v>
      </c>
      <c r="AP283" s="81" t="s">
        <v>176</v>
      </c>
      <c r="AQ283" s="81">
        <v>0</v>
      </c>
      <c r="AR283" s="81">
        <v>0</v>
      </c>
      <c r="AS283" s="81"/>
      <c r="AT283" s="81"/>
      <c r="AU283" s="81"/>
      <c r="AV283" s="81"/>
      <c r="AW283" s="81"/>
      <c r="AX283" s="81"/>
      <c r="AY283" s="81"/>
      <c r="AZ283" s="81"/>
      <c r="BA283">
        <v>22</v>
      </c>
      <c r="BB283" s="80" t="str">
        <f>REPLACE(INDEX(GroupVertices[Group],MATCH(Edges13[[#This Row],[Vertex 1]],GroupVertices[Vertex],0)),1,1,"")</f>
        <v>1</v>
      </c>
      <c r="BC283" s="80" t="str">
        <f>REPLACE(INDEX(GroupVertices[Group],MATCH(Edges13[[#This Row],[Vertex 2]],GroupVertices[Vertex],0)),1,1,"")</f>
        <v>1</v>
      </c>
    </row>
    <row r="284" spans="1:55" ht="15">
      <c r="A284" s="66" t="s">
        <v>308</v>
      </c>
      <c r="B284" s="66" t="s">
        <v>348</v>
      </c>
      <c r="C284" s="67"/>
      <c r="D284" s="68"/>
      <c r="E284" s="69"/>
      <c r="F284" s="70"/>
      <c r="G284" s="67"/>
      <c r="H284" s="71"/>
      <c r="I284" s="72"/>
      <c r="J284" s="72"/>
      <c r="K284" s="34"/>
      <c r="L284" s="79">
        <v>716</v>
      </c>
      <c r="M284" s="79"/>
      <c r="N284" s="74"/>
      <c r="O284" s="81" t="s">
        <v>394</v>
      </c>
      <c r="P284" s="83">
        <v>43649.87732638889</v>
      </c>
      <c r="Q284" s="81" t="s">
        <v>413</v>
      </c>
      <c r="R284" s="81"/>
      <c r="S284" s="81"/>
      <c r="T284" s="81"/>
      <c r="U284" s="81"/>
      <c r="V284" s="85" t="s">
        <v>976</v>
      </c>
      <c r="W284" s="83">
        <v>43649.87732638889</v>
      </c>
      <c r="X284" s="85" t="s">
        <v>1287</v>
      </c>
      <c r="Y284" s="81"/>
      <c r="Z284" s="81"/>
      <c r="AA284" s="87" t="s">
        <v>1695</v>
      </c>
      <c r="AB284" s="81"/>
      <c r="AC284" s="81" t="b">
        <v>0</v>
      </c>
      <c r="AD284" s="81">
        <v>0</v>
      </c>
      <c r="AE284" s="87" t="s">
        <v>1832</v>
      </c>
      <c r="AF284" s="81" t="b">
        <v>0</v>
      </c>
      <c r="AG284" s="81" t="s">
        <v>1864</v>
      </c>
      <c r="AH284" s="81"/>
      <c r="AI284" s="87" t="s">
        <v>1832</v>
      </c>
      <c r="AJ284" s="81" t="b">
        <v>0</v>
      </c>
      <c r="AK284" s="81">
        <v>4</v>
      </c>
      <c r="AL284" s="87" t="s">
        <v>1739</v>
      </c>
      <c r="AM284" s="81" t="s">
        <v>1881</v>
      </c>
      <c r="AN284" s="81" t="b">
        <v>0</v>
      </c>
      <c r="AO284" s="87" t="s">
        <v>1739</v>
      </c>
      <c r="AP284" s="81" t="s">
        <v>176</v>
      </c>
      <c r="AQ284" s="81">
        <v>0</v>
      </c>
      <c r="AR284" s="81">
        <v>0</v>
      </c>
      <c r="AS284" s="81"/>
      <c r="AT284" s="81"/>
      <c r="AU284" s="81"/>
      <c r="AV284" s="81"/>
      <c r="AW284" s="81"/>
      <c r="AX284" s="81"/>
      <c r="AY284" s="81"/>
      <c r="AZ284" s="81"/>
      <c r="BA284">
        <v>19</v>
      </c>
      <c r="BB284" s="80" t="str">
        <f>REPLACE(INDEX(GroupVertices[Group],MATCH(Edges13[[#This Row],[Vertex 1]],GroupVertices[Vertex],0)),1,1,"")</f>
        <v>1</v>
      </c>
      <c r="BC284" s="80" t="str">
        <f>REPLACE(INDEX(GroupVertices[Group],MATCH(Edges13[[#This Row],[Vertex 2]],GroupVertices[Vertex],0)),1,1,"")</f>
        <v>3</v>
      </c>
    </row>
    <row r="285" spans="1:55" ht="15">
      <c r="A285" s="66" t="s">
        <v>308</v>
      </c>
      <c r="B285" s="66" t="s">
        <v>348</v>
      </c>
      <c r="C285" s="67"/>
      <c r="D285" s="68"/>
      <c r="E285" s="69"/>
      <c r="F285" s="70"/>
      <c r="G285" s="67"/>
      <c r="H285" s="71"/>
      <c r="I285" s="72"/>
      <c r="J285" s="72"/>
      <c r="K285" s="34"/>
      <c r="L285" s="79">
        <v>718</v>
      </c>
      <c r="M285" s="79"/>
      <c r="N285" s="74"/>
      <c r="O285" s="81" t="s">
        <v>394</v>
      </c>
      <c r="P285" s="83">
        <v>43650.324212962965</v>
      </c>
      <c r="Q285" s="81" t="s">
        <v>418</v>
      </c>
      <c r="R285" s="85" t="s">
        <v>686</v>
      </c>
      <c r="S285" s="81" t="s">
        <v>749</v>
      </c>
      <c r="T285" s="81" t="s">
        <v>778</v>
      </c>
      <c r="U285" s="81"/>
      <c r="V285" s="85" t="s">
        <v>976</v>
      </c>
      <c r="W285" s="83">
        <v>43650.324212962965</v>
      </c>
      <c r="X285" s="85" t="s">
        <v>1288</v>
      </c>
      <c r="Y285" s="81"/>
      <c r="Z285" s="81"/>
      <c r="AA285" s="87" t="s">
        <v>1696</v>
      </c>
      <c r="AB285" s="81"/>
      <c r="AC285" s="81" t="b">
        <v>0</v>
      </c>
      <c r="AD285" s="81">
        <v>0</v>
      </c>
      <c r="AE285" s="87" t="s">
        <v>1832</v>
      </c>
      <c r="AF285" s="81" t="b">
        <v>0</v>
      </c>
      <c r="AG285" s="81" t="s">
        <v>1864</v>
      </c>
      <c r="AH285" s="81"/>
      <c r="AI285" s="87" t="s">
        <v>1832</v>
      </c>
      <c r="AJ285" s="81" t="b">
        <v>0</v>
      </c>
      <c r="AK285" s="81">
        <v>3</v>
      </c>
      <c r="AL285" s="87" t="s">
        <v>1741</v>
      </c>
      <c r="AM285" s="81" t="s">
        <v>1881</v>
      </c>
      <c r="AN285" s="81" t="b">
        <v>0</v>
      </c>
      <c r="AO285" s="87" t="s">
        <v>1741</v>
      </c>
      <c r="AP285" s="81" t="s">
        <v>176</v>
      </c>
      <c r="AQ285" s="81">
        <v>0</v>
      </c>
      <c r="AR285" s="81">
        <v>0</v>
      </c>
      <c r="AS285" s="81"/>
      <c r="AT285" s="81"/>
      <c r="AU285" s="81"/>
      <c r="AV285" s="81"/>
      <c r="AW285" s="81"/>
      <c r="AX285" s="81"/>
      <c r="AY285" s="81"/>
      <c r="AZ285" s="81"/>
      <c r="BA285">
        <v>19</v>
      </c>
      <c r="BB285" s="80" t="str">
        <f>REPLACE(INDEX(GroupVertices[Group],MATCH(Edges13[[#This Row],[Vertex 1]],GroupVertices[Vertex],0)),1,1,"")</f>
        <v>1</v>
      </c>
      <c r="BC285" s="80" t="str">
        <f>REPLACE(INDEX(GroupVertices[Group],MATCH(Edges13[[#This Row],[Vertex 2]],GroupVertices[Vertex],0)),1,1,"")</f>
        <v>3</v>
      </c>
    </row>
    <row r="286" spans="1:55" ht="15">
      <c r="A286" s="66" t="s">
        <v>308</v>
      </c>
      <c r="B286" s="66" t="s">
        <v>303</v>
      </c>
      <c r="C286" s="67"/>
      <c r="D286" s="68"/>
      <c r="E286" s="69"/>
      <c r="F286" s="70"/>
      <c r="G286" s="67"/>
      <c r="H286" s="71"/>
      <c r="I286" s="72"/>
      <c r="J286" s="72"/>
      <c r="K286" s="34"/>
      <c r="L286" s="79">
        <v>720</v>
      </c>
      <c r="M286" s="79"/>
      <c r="N286" s="74"/>
      <c r="O286" s="81" t="s">
        <v>394</v>
      </c>
      <c r="P286" s="83">
        <v>43650.73946759259</v>
      </c>
      <c r="Q286" s="81" t="s">
        <v>469</v>
      </c>
      <c r="R286" s="81"/>
      <c r="S286" s="81"/>
      <c r="T286" s="81"/>
      <c r="U286" s="81"/>
      <c r="V286" s="85" t="s">
        <v>976</v>
      </c>
      <c r="W286" s="83">
        <v>43650.73946759259</v>
      </c>
      <c r="X286" s="85" t="s">
        <v>1289</v>
      </c>
      <c r="Y286" s="81"/>
      <c r="Z286" s="81"/>
      <c r="AA286" s="87" t="s">
        <v>1697</v>
      </c>
      <c r="AB286" s="81"/>
      <c r="AC286" s="81" t="b">
        <v>0</v>
      </c>
      <c r="AD286" s="81">
        <v>0</v>
      </c>
      <c r="AE286" s="87" t="s">
        <v>1832</v>
      </c>
      <c r="AF286" s="81" t="b">
        <v>0</v>
      </c>
      <c r="AG286" s="81" t="s">
        <v>1864</v>
      </c>
      <c r="AH286" s="81"/>
      <c r="AI286" s="87" t="s">
        <v>1832</v>
      </c>
      <c r="AJ286" s="81" t="b">
        <v>0</v>
      </c>
      <c r="AK286" s="81">
        <v>2</v>
      </c>
      <c r="AL286" s="87" t="s">
        <v>1800</v>
      </c>
      <c r="AM286" s="81" t="s">
        <v>1881</v>
      </c>
      <c r="AN286" s="81" t="b">
        <v>0</v>
      </c>
      <c r="AO286" s="87" t="s">
        <v>1800</v>
      </c>
      <c r="AP286" s="81" t="s">
        <v>176</v>
      </c>
      <c r="AQ286" s="81">
        <v>0</v>
      </c>
      <c r="AR286" s="81">
        <v>0</v>
      </c>
      <c r="AS286" s="81"/>
      <c r="AT286" s="81"/>
      <c r="AU286" s="81"/>
      <c r="AV286" s="81"/>
      <c r="AW286" s="81"/>
      <c r="AX286" s="81"/>
      <c r="AY286" s="81"/>
      <c r="AZ286" s="81"/>
      <c r="BA286">
        <v>22</v>
      </c>
      <c r="BB286" s="80" t="str">
        <f>REPLACE(INDEX(GroupVertices[Group],MATCH(Edges13[[#This Row],[Vertex 1]],GroupVertices[Vertex],0)),1,1,"")</f>
        <v>1</v>
      </c>
      <c r="BC286" s="80" t="str">
        <f>REPLACE(INDEX(GroupVertices[Group],MATCH(Edges13[[#This Row],[Vertex 2]],GroupVertices[Vertex],0)),1,1,"")</f>
        <v>1</v>
      </c>
    </row>
    <row r="287" spans="1:55" ht="15">
      <c r="A287" s="66" t="s">
        <v>308</v>
      </c>
      <c r="B287" s="66" t="s">
        <v>358</v>
      </c>
      <c r="C287" s="67"/>
      <c r="D287" s="68"/>
      <c r="E287" s="69"/>
      <c r="F287" s="70"/>
      <c r="G287" s="67"/>
      <c r="H287" s="71"/>
      <c r="I287" s="72"/>
      <c r="J287" s="72"/>
      <c r="K287" s="34"/>
      <c r="L287" s="79">
        <v>721</v>
      </c>
      <c r="M287" s="79"/>
      <c r="N287" s="74"/>
      <c r="O287" s="81" t="s">
        <v>394</v>
      </c>
      <c r="P287" s="83">
        <v>43650.739537037036</v>
      </c>
      <c r="Q287" s="81" t="s">
        <v>421</v>
      </c>
      <c r="R287" s="81"/>
      <c r="S287" s="81"/>
      <c r="T287" s="81"/>
      <c r="U287" s="81"/>
      <c r="V287" s="85" t="s">
        <v>976</v>
      </c>
      <c r="W287" s="83">
        <v>43650.739537037036</v>
      </c>
      <c r="X287" s="85" t="s">
        <v>1290</v>
      </c>
      <c r="Y287" s="81"/>
      <c r="Z287" s="81"/>
      <c r="AA287" s="87" t="s">
        <v>1698</v>
      </c>
      <c r="AB287" s="81"/>
      <c r="AC287" s="81" t="b">
        <v>0</v>
      </c>
      <c r="AD287" s="81">
        <v>0</v>
      </c>
      <c r="AE287" s="87" t="s">
        <v>1832</v>
      </c>
      <c r="AF287" s="81" t="b">
        <v>0</v>
      </c>
      <c r="AG287" s="81" t="s">
        <v>1864</v>
      </c>
      <c r="AH287" s="81"/>
      <c r="AI287" s="87" t="s">
        <v>1832</v>
      </c>
      <c r="AJ287" s="81" t="b">
        <v>0</v>
      </c>
      <c r="AK287" s="81">
        <v>2</v>
      </c>
      <c r="AL287" s="87" t="s">
        <v>1743</v>
      </c>
      <c r="AM287" s="81" t="s">
        <v>1881</v>
      </c>
      <c r="AN287" s="81" t="b">
        <v>0</v>
      </c>
      <c r="AO287" s="87" t="s">
        <v>1743</v>
      </c>
      <c r="AP287" s="81" t="s">
        <v>176</v>
      </c>
      <c r="AQ287" s="81">
        <v>0</v>
      </c>
      <c r="AR287" s="81">
        <v>0</v>
      </c>
      <c r="AS287" s="81"/>
      <c r="AT287" s="81"/>
      <c r="AU287" s="81"/>
      <c r="AV287" s="81"/>
      <c r="AW287" s="81"/>
      <c r="AX287" s="81"/>
      <c r="AY287" s="81"/>
      <c r="AZ287" s="81"/>
      <c r="BA287">
        <v>15</v>
      </c>
      <c r="BB287" s="80" t="str">
        <f>REPLACE(INDEX(GroupVertices[Group],MATCH(Edges13[[#This Row],[Vertex 1]],GroupVertices[Vertex],0)),1,1,"")</f>
        <v>1</v>
      </c>
      <c r="BC287" s="80" t="str">
        <f>REPLACE(INDEX(GroupVertices[Group],MATCH(Edges13[[#This Row],[Vertex 2]],GroupVertices[Vertex],0)),1,1,"")</f>
        <v>1</v>
      </c>
    </row>
    <row r="288" spans="1:55" ht="15">
      <c r="A288" s="66" t="s">
        <v>308</v>
      </c>
      <c r="B288" s="66" t="s">
        <v>348</v>
      </c>
      <c r="C288" s="67"/>
      <c r="D288" s="68"/>
      <c r="E288" s="69"/>
      <c r="F288" s="70"/>
      <c r="G288" s="67"/>
      <c r="H288" s="71"/>
      <c r="I288" s="72"/>
      <c r="J288" s="72"/>
      <c r="K288" s="34"/>
      <c r="L288" s="79">
        <v>723</v>
      </c>
      <c r="M288" s="79"/>
      <c r="N288" s="74"/>
      <c r="O288" s="81" t="s">
        <v>394</v>
      </c>
      <c r="P288" s="83">
        <v>43650.73972222222</v>
      </c>
      <c r="Q288" s="81" t="s">
        <v>413</v>
      </c>
      <c r="R288" s="81"/>
      <c r="S288" s="81"/>
      <c r="T288" s="81"/>
      <c r="U288" s="81"/>
      <c r="V288" s="85" t="s">
        <v>976</v>
      </c>
      <c r="W288" s="83">
        <v>43650.73972222222</v>
      </c>
      <c r="X288" s="85" t="s">
        <v>1291</v>
      </c>
      <c r="Y288" s="81"/>
      <c r="Z288" s="81"/>
      <c r="AA288" s="87" t="s">
        <v>1699</v>
      </c>
      <c r="AB288" s="81"/>
      <c r="AC288" s="81" t="b">
        <v>0</v>
      </c>
      <c r="AD288" s="81">
        <v>0</v>
      </c>
      <c r="AE288" s="87" t="s">
        <v>1832</v>
      </c>
      <c r="AF288" s="81" t="b">
        <v>0</v>
      </c>
      <c r="AG288" s="81" t="s">
        <v>1864</v>
      </c>
      <c r="AH288" s="81"/>
      <c r="AI288" s="87" t="s">
        <v>1832</v>
      </c>
      <c r="AJ288" s="81" t="b">
        <v>0</v>
      </c>
      <c r="AK288" s="81">
        <v>2</v>
      </c>
      <c r="AL288" s="87" t="s">
        <v>1742</v>
      </c>
      <c r="AM288" s="81" t="s">
        <v>1881</v>
      </c>
      <c r="AN288" s="81" t="b">
        <v>0</v>
      </c>
      <c r="AO288" s="87" t="s">
        <v>1742</v>
      </c>
      <c r="AP288" s="81" t="s">
        <v>176</v>
      </c>
      <c r="AQ288" s="81">
        <v>0</v>
      </c>
      <c r="AR288" s="81">
        <v>0</v>
      </c>
      <c r="AS288" s="81"/>
      <c r="AT288" s="81"/>
      <c r="AU288" s="81"/>
      <c r="AV288" s="81"/>
      <c r="AW288" s="81"/>
      <c r="AX288" s="81"/>
      <c r="AY288" s="81"/>
      <c r="AZ288" s="81"/>
      <c r="BA288">
        <v>19</v>
      </c>
      <c r="BB288" s="80" t="str">
        <f>REPLACE(INDEX(GroupVertices[Group],MATCH(Edges13[[#This Row],[Vertex 1]],GroupVertices[Vertex],0)),1,1,"")</f>
        <v>1</v>
      </c>
      <c r="BC288" s="80" t="str">
        <f>REPLACE(INDEX(GroupVertices[Group],MATCH(Edges13[[#This Row],[Vertex 2]],GroupVertices[Vertex],0)),1,1,"")</f>
        <v>3</v>
      </c>
    </row>
    <row r="289" spans="1:55" ht="15">
      <c r="A289" s="66" t="s">
        <v>308</v>
      </c>
      <c r="B289" s="66" t="s">
        <v>358</v>
      </c>
      <c r="C289" s="67"/>
      <c r="D289" s="68"/>
      <c r="E289" s="69"/>
      <c r="F289" s="70"/>
      <c r="G289" s="67"/>
      <c r="H289" s="71"/>
      <c r="I289" s="72"/>
      <c r="J289" s="72"/>
      <c r="K289" s="34"/>
      <c r="L289" s="79">
        <v>725</v>
      </c>
      <c r="M289" s="79"/>
      <c r="N289" s="74"/>
      <c r="O289" s="81" t="s">
        <v>394</v>
      </c>
      <c r="P289" s="83">
        <v>43650.90796296296</v>
      </c>
      <c r="Q289" s="81" t="s">
        <v>421</v>
      </c>
      <c r="R289" s="81"/>
      <c r="S289" s="81"/>
      <c r="T289" s="81"/>
      <c r="U289" s="81"/>
      <c r="V289" s="85" t="s">
        <v>976</v>
      </c>
      <c r="W289" s="83">
        <v>43650.90796296296</v>
      </c>
      <c r="X289" s="85" t="s">
        <v>1292</v>
      </c>
      <c r="Y289" s="81"/>
      <c r="Z289" s="81"/>
      <c r="AA289" s="87" t="s">
        <v>1700</v>
      </c>
      <c r="AB289" s="81"/>
      <c r="AC289" s="81" t="b">
        <v>0</v>
      </c>
      <c r="AD289" s="81">
        <v>0</v>
      </c>
      <c r="AE289" s="87" t="s">
        <v>1832</v>
      </c>
      <c r="AF289" s="81" t="b">
        <v>0</v>
      </c>
      <c r="AG289" s="81" t="s">
        <v>1864</v>
      </c>
      <c r="AH289" s="81"/>
      <c r="AI289" s="87" t="s">
        <v>1832</v>
      </c>
      <c r="AJ289" s="81" t="b">
        <v>0</v>
      </c>
      <c r="AK289" s="81">
        <v>5</v>
      </c>
      <c r="AL289" s="87" t="s">
        <v>1744</v>
      </c>
      <c r="AM289" s="81" t="s">
        <v>1881</v>
      </c>
      <c r="AN289" s="81" t="b">
        <v>0</v>
      </c>
      <c r="AO289" s="87" t="s">
        <v>1744</v>
      </c>
      <c r="AP289" s="81" t="s">
        <v>176</v>
      </c>
      <c r="AQ289" s="81">
        <v>0</v>
      </c>
      <c r="AR289" s="81">
        <v>0</v>
      </c>
      <c r="AS289" s="81"/>
      <c r="AT289" s="81"/>
      <c r="AU289" s="81"/>
      <c r="AV289" s="81"/>
      <c r="AW289" s="81"/>
      <c r="AX289" s="81"/>
      <c r="AY289" s="81"/>
      <c r="AZ289" s="81"/>
      <c r="BA289">
        <v>15</v>
      </c>
      <c r="BB289" s="80" t="str">
        <f>REPLACE(INDEX(GroupVertices[Group],MATCH(Edges13[[#This Row],[Vertex 1]],GroupVertices[Vertex],0)),1,1,"")</f>
        <v>1</v>
      </c>
      <c r="BC289" s="80" t="str">
        <f>REPLACE(INDEX(GroupVertices[Group],MATCH(Edges13[[#This Row],[Vertex 2]],GroupVertices[Vertex],0)),1,1,"")</f>
        <v>1</v>
      </c>
    </row>
    <row r="290" spans="1:55" ht="15">
      <c r="A290" s="66" t="s">
        <v>308</v>
      </c>
      <c r="B290" s="66" t="s">
        <v>358</v>
      </c>
      <c r="C290" s="67"/>
      <c r="D290" s="68"/>
      <c r="E290" s="69"/>
      <c r="F290" s="70"/>
      <c r="G290" s="67"/>
      <c r="H290" s="71"/>
      <c r="I290" s="72"/>
      <c r="J290" s="72"/>
      <c r="K290" s="34"/>
      <c r="L290" s="79">
        <v>729</v>
      </c>
      <c r="M290" s="79"/>
      <c r="N290" s="74"/>
      <c r="O290" s="81" t="s">
        <v>394</v>
      </c>
      <c r="P290" s="83">
        <v>43651.85599537037</v>
      </c>
      <c r="Q290" s="81" t="s">
        <v>421</v>
      </c>
      <c r="R290" s="81"/>
      <c r="S290" s="81"/>
      <c r="T290" s="81"/>
      <c r="U290" s="81"/>
      <c r="V290" s="85" t="s">
        <v>976</v>
      </c>
      <c r="W290" s="83">
        <v>43651.85599537037</v>
      </c>
      <c r="X290" s="85" t="s">
        <v>1293</v>
      </c>
      <c r="Y290" s="81"/>
      <c r="Z290" s="81"/>
      <c r="AA290" s="87" t="s">
        <v>1701</v>
      </c>
      <c r="AB290" s="81"/>
      <c r="AC290" s="81" t="b">
        <v>0</v>
      </c>
      <c r="AD290" s="81">
        <v>0</v>
      </c>
      <c r="AE290" s="87" t="s">
        <v>1832</v>
      </c>
      <c r="AF290" s="81" t="b">
        <v>0</v>
      </c>
      <c r="AG290" s="81" t="s">
        <v>1864</v>
      </c>
      <c r="AH290" s="81"/>
      <c r="AI290" s="87" t="s">
        <v>1832</v>
      </c>
      <c r="AJ290" s="81" t="b">
        <v>0</v>
      </c>
      <c r="AK290" s="81">
        <v>4</v>
      </c>
      <c r="AL290" s="87" t="s">
        <v>1745</v>
      </c>
      <c r="AM290" s="81" t="s">
        <v>1881</v>
      </c>
      <c r="AN290" s="81" t="b">
        <v>0</v>
      </c>
      <c r="AO290" s="87" t="s">
        <v>1745</v>
      </c>
      <c r="AP290" s="81" t="s">
        <v>176</v>
      </c>
      <c r="AQ290" s="81">
        <v>0</v>
      </c>
      <c r="AR290" s="81">
        <v>0</v>
      </c>
      <c r="AS290" s="81"/>
      <c r="AT290" s="81"/>
      <c r="AU290" s="81"/>
      <c r="AV290" s="81"/>
      <c r="AW290" s="81"/>
      <c r="AX290" s="81"/>
      <c r="AY290" s="81"/>
      <c r="AZ290" s="81"/>
      <c r="BA290">
        <v>15</v>
      </c>
      <c r="BB290" s="80" t="str">
        <f>REPLACE(INDEX(GroupVertices[Group],MATCH(Edges13[[#This Row],[Vertex 1]],GroupVertices[Vertex],0)),1,1,"")</f>
        <v>1</v>
      </c>
      <c r="BC290" s="80" t="str">
        <f>REPLACE(INDEX(GroupVertices[Group],MATCH(Edges13[[#This Row],[Vertex 2]],GroupVertices[Vertex],0)),1,1,"")</f>
        <v>1</v>
      </c>
    </row>
    <row r="291" spans="1:55" ht="15">
      <c r="A291" s="66" t="s">
        <v>308</v>
      </c>
      <c r="B291" s="66" t="s">
        <v>358</v>
      </c>
      <c r="C291" s="67"/>
      <c r="D291" s="68"/>
      <c r="E291" s="69"/>
      <c r="F291" s="70"/>
      <c r="G291" s="67"/>
      <c r="H291" s="71"/>
      <c r="I291" s="72"/>
      <c r="J291" s="72"/>
      <c r="K291" s="34"/>
      <c r="L291" s="79">
        <v>731</v>
      </c>
      <c r="M291" s="79"/>
      <c r="N291" s="74"/>
      <c r="O291" s="81" t="s">
        <v>394</v>
      </c>
      <c r="P291" s="83">
        <v>43652.387511574074</v>
      </c>
      <c r="Q291" s="81" t="s">
        <v>421</v>
      </c>
      <c r="R291" s="81"/>
      <c r="S291" s="81"/>
      <c r="T291" s="81"/>
      <c r="U291" s="81"/>
      <c r="V291" s="85" t="s">
        <v>976</v>
      </c>
      <c r="W291" s="83">
        <v>43652.387511574074</v>
      </c>
      <c r="X291" s="85" t="s">
        <v>1294</v>
      </c>
      <c r="Y291" s="81"/>
      <c r="Z291" s="81"/>
      <c r="AA291" s="87" t="s">
        <v>1702</v>
      </c>
      <c r="AB291" s="81"/>
      <c r="AC291" s="81" t="b">
        <v>0</v>
      </c>
      <c r="AD291" s="81">
        <v>0</v>
      </c>
      <c r="AE291" s="87" t="s">
        <v>1832</v>
      </c>
      <c r="AF291" s="81" t="b">
        <v>0</v>
      </c>
      <c r="AG291" s="81" t="s">
        <v>1864</v>
      </c>
      <c r="AH291" s="81"/>
      <c r="AI291" s="87" t="s">
        <v>1832</v>
      </c>
      <c r="AJ291" s="81" t="b">
        <v>0</v>
      </c>
      <c r="AK291" s="81">
        <v>4</v>
      </c>
      <c r="AL291" s="87" t="s">
        <v>1746</v>
      </c>
      <c r="AM291" s="81" t="s">
        <v>1881</v>
      </c>
      <c r="AN291" s="81" t="b">
        <v>0</v>
      </c>
      <c r="AO291" s="87" t="s">
        <v>1746</v>
      </c>
      <c r="AP291" s="81" t="s">
        <v>176</v>
      </c>
      <c r="AQ291" s="81">
        <v>0</v>
      </c>
      <c r="AR291" s="81">
        <v>0</v>
      </c>
      <c r="AS291" s="81"/>
      <c r="AT291" s="81"/>
      <c r="AU291" s="81"/>
      <c r="AV291" s="81"/>
      <c r="AW291" s="81"/>
      <c r="AX291" s="81"/>
      <c r="AY291" s="81"/>
      <c r="AZ291" s="81"/>
      <c r="BA291">
        <v>15</v>
      </c>
      <c r="BB291" s="80" t="str">
        <f>REPLACE(INDEX(GroupVertices[Group],MATCH(Edges13[[#This Row],[Vertex 1]],GroupVertices[Vertex],0)),1,1,"")</f>
        <v>1</v>
      </c>
      <c r="BC291" s="80" t="str">
        <f>REPLACE(INDEX(GroupVertices[Group],MATCH(Edges13[[#This Row],[Vertex 2]],GroupVertices[Vertex],0)),1,1,"")</f>
        <v>1</v>
      </c>
    </row>
    <row r="292" spans="1:55" ht="15">
      <c r="A292" s="66" t="s">
        <v>308</v>
      </c>
      <c r="B292" s="66" t="s">
        <v>358</v>
      </c>
      <c r="C292" s="67"/>
      <c r="D292" s="68"/>
      <c r="E292" s="69"/>
      <c r="F292" s="70"/>
      <c r="G292" s="67"/>
      <c r="H292" s="71"/>
      <c r="I292" s="72"/>
      <c r="J292" s="72"/>
      <c r="K292" s="34"/>
      <c r="L292" s="79">
        <v>733</v>
      </c>
      <c r="M292" s="79"/>
      <c r="N292" s="74"/>
      <c r="O292" s="81" t="s">
        <v>394</v>
      </c>
      <c r="P292" s="83">
        <v>43652.66054398148</v>
      </c>
      <c r="Q292" s="81" t="s">
        <v>470</v>
      </c>
      <c r="R292" s="85" t="s">
        <v>698</v>
      </c>
      <c r="S292" s="81" t="s">
        <v>756</v>
      </c>
      <c r="T292" s="81"/>
      <c r="U292" s="81"/>
      <c r="V292" s="85" t="s">
        <v>976</v>
      </c>
      <c r="W292" s="83">
        <v>43652.66054398148</v>
      </c>
      <c r="X292" s="85" t="s">
        <v>1295</v>
      </c>
      <c r="Y292" s="81"/>
      <c r="Z292" s="81"/>
      <c r="AA292" s="87" t="s">
        <v>1703</v>
      </c>
      <c r="AB292" s="81"/>
      <c r="AC292" s="81" t="b">
        <v>0</v>
      </c>
      <c r="AD292" s="81">
        <v>0</v>
      </c>
      <c r="AE292" s="87" t="s">
        <v>1832</v>
      </c>
      <c r="AF292" s="81" t="b">
        <v>0</v>
      </c>
      <c r="AG292" s="81" t="s">
        <v>1864</v>
      </c>
      <c r="AH292" s="81"/>
      <c r="AI292" s="87" t="s">
        <v>1832</v>
      </c>
      <c r="AJ292" s="81" t="b">
        <v>0</v>
      </c>
      <c r="AK292" s="81">
        <v>2</v>
      </c>
      <c r="AL292" s="87" t="s">
        <v>1758</v>
      </c>
      <c r="AM292" s="81" t="s">
        <v>1881</v>
      </c>
      <c r="AN292" s="81" t="b">
        <v>0</v>
      </c>
      <c r="AO292" s="87" t="s">
        <v>1758</v>
      </c>
      <c r="AP292" s="81" t="s">
        <v>176</v>
      </c>
      <c r="AQ292" s="81">
        <v>0</v>
      </c>
      <c r="AR292" s="81">
        <v>0</v>
      </c>
      <c r="AS292" s="81"/>
      <c r="AT292" s="81"/>
      <c r="AU292" s="81"/>
      <c r="AV292" s="81"/>
      <c r="AW292" s="81"/>
      <c r="AX292" s="81"/>
      <c r="AY292" s="81"/>
      <c r="AZ292" s="81"/>
      <c r="BA292">
        <v>15</v>
      </c>
      <c r="BB292" s="80" t="str">
        <f>REPLACE(INDEX(GroupVertices[Group],MATCH(Edges13[[#This Row],[Vertex 1]],GroupVertices[Vertex],0)),1,1,"")</f>
        <v>1</v>
      </c>
      <c r="BC292" s="80" t="str">
        <f>REPLACE(INDEX(GroupVertices[Group],MATCH(Edges13[[#This Row],[Vertex 2]],GroupVertices[Vertex],0)),1,1,"")</f>
        <v>1</v>
      </c>
    </row>
    <row r="293" spans="1:55" ht="15">
      <c r="A293" s="66" t="s">
        <v>303</v>
      </c>
      <c r="B293" s="66" t="s">
        <v>308</v>
      </c>
      <c r="C293" s="67"/>
      <c r="D293" s="68"/>
      <c r="E293" s="69"/>
      <c r="F293" s="70"/>
      <c r="G293" s="67"/>
      <c r="H293" s="71"/>
      <c r="I293" s="72"/>
      <c r="J293" s="72"/>
      <c r="K293" s="34"/>
      <c r="L293" s="79">
        <v>735</v>
      </c>
      <c r="M293" s="79"/>
      <c r="N293" s="74"/>
      <c r="O293" s="81" t="s">
        <v>394</v>
      </c>
      <c r="P293" s="83">
        <v>43648.58763888889</v>
      </c>
      <c r="Q293" s="81" t="s">
        <v>582</v>
      </c>
      <c r="R293" s="81"/>
      <c r="S293" s="81"/>
      <c r="T293" s="81"/>
      <c r="U293" s="81"/>
      <c r="V293" s="85" t="s">
        <v>974</v>
      </c>
      <c r="W293" s="83">
        <v>43648.58763888889</v>
      </c>
      <c r="X293" s="85" t="s">
        <v>1296</v>
      </c>
      <c r="Y293" s="81"/>
      <c r="Z293" s="81"/>
      <c r="AA293" s="87" t="s">
        <v>1704</v>
      </c>
      <c r="AB293" s="81"/>
      <c r="AC293" s="81" t="b">
        <v>0</v>
      </c>
      <c r="AD293" s="81">
        <v>0</v>
      </c>
      <c r="AE293" s="87" t="s">
        <v>1832</v>
      </c>
      <c r="AF293" s="81" t="b">
        <v>0</v>
      </c>
      <c r="AG293" s="81" t="s">
        <v>1864</v>
      </c>
      <c r="AH293" s="81"/>
      <c r="AI293" s="87" t="s">
        <v>1832</v>
      </c>
      <c r="AJ293" s="81" t="b">
        <v>0</v>
      </c>
      <c r="AK293" s="81">
        <v>4</v>
      </c>
      <c r="AL293" s="87" t="s">
        <v>1673</v>
      </c>
      <c r="AM293" s="81" t="s">
        <v>1881</v>
      </c>
      <c r="AN293" s="81" t="b">
        <v>0</v>
      </c>
      <c r="AO293" s="87" t="s">
        <v>1673</v>
      </c>
      <c r="AP293" s="81" t="s">
        <v>176</v>
      </c>
      <c r="AQ293" s="81">
        <v>0</v>
      </c>
      <c r="AR293" s="81">
        <v>0</v>
      </c>
      <c r="AS293" s="81"/>
      <c r="AT293" s="81"/>
      <c r="AU293" s="81"/>
      <c r="AV293" s="81"/>
      <c r="AW293" s="81"/>
      <c r="AX293" s="81"/>
      <c r="AY293" s="81"/>
      <c r="AZ293" s="81"/>
      <c r="BA293">
        <v>13</v>
      </c>
      <c r="BB293" s="80" t="str">
        <f>REPLACE(INDEX(GroupVertices[Group],MATCH(Edges13[[#This Row],[Vertex 1]],GroupVertices[Vertex],0)),1,1,"")</f>
        <v>1</v>
      </c>
      <c r="BC293" s="80" t="str">
        <f>REPLACE(INDEX(GroupVertices[Group],MATCH(Edges13[[#This Row],[Vertex 2]],GroupVertices[Vertex],0)),1,1,"")</f>
        <v>1</v>
      </c>
    </row>
    <row r="294" spans="1:55" ht="15">
      <c r="A294" s="66" t="s">
        <v>303</v>
      </c>
      <c r="B294" s="66" t="s">
        <v>308</v>
      </c>
      <c r="C294" s="67"/>
      <c r="D294" s="68"/>
      <c r="E294" s="69"/>
      <c r="F294" s="70"/>
      <c r="G294" s="67"/>
      <c r="H294" s="71"/>
      <c r="I294" s="72"/>
      <c r="J294" s="72"/>
      <c r="K294" s="34"/>
      <c r="L294" s="79">
        <v>736</v>
      </c>
      <c r="M294" s="79"/>
      <c r="N294" s="74"/>
      <c r="O294" s="81" t="s">
        <v>394</v>
      </c>
      <c r="P294" s="83">
        <v>43648.75085648148</v>
      </c>
      <c r="Q294" s="81" t="s">
        <v>583</v>
      </c>
      <c r="R294" s="81"/>
      <c r="S294" s="81"/>
      <c r="T294" s="81"/>
      <c r="U294" s="81"/>
      <c r="V294" s="85" t="s">
        <v>974</v>
      </c>
      <c r="W294" s="83">
        <v>43648.75085648148</v>
      </c>
      <c r="X294" s="85" t="s">
        <v>1297</v>
      </c>
      <c r="Y294" s="81"/>
      <c r="Z294" s="81"/>
      <c r="AA294" s="87" t="s">
        <v>1705</v>
      </c>
      <c r="AB294" s="81"/>
      <c r="AC294" s="81" t="b">
        <v>0</v>
      </c>
      <c r="AD294" s="81">
        <v>0</v>
      </c>
      <c r="AE294" s="87" t="s">
        <v>1832</v>
      </c>
      <c r="AF294" s="81" t="b">
        <v>0</v>
      </c>
      <c r="AG294" s="81" t="s">
        <v>1864</v>
      </c>
      <c r="AH294" s="81"/>
      <c r="AI294" s="87" t="s">
        <v>1832</v>
      </c>
      <c r="AJ294" s="81" t="b">
        <v>0</v>
      </c>
      <c r="AK294" s="81">
        <v>1</v>
      </c>
      <c r="AL294" s="87" t="s">
        <v>1674</v>
      </c>
      <c r="AM294" s="81" t="s">
        <v>1881</v>
      </c>
      <c r="AN294" s="81" t="b">
        <v>0</v>
      </c>
      <c r="AO294" s="87" t="s">
        <v>1674</v>
      </c>
      <c r="AP294" s="81" t="s">
        <v>176</v>
      </c>
      <c r="AQ294" s="81">
        <v>0</v>
      </c>
      <c r="AR294" s="81">
        <v>0</v>
      </c>
      <c r="AS294" s="81"/>
      <c r="AT294" s="81"/>
      <c r="AU294" s="81"/>
      <c r="AV294" s="81"/>
      <c r="AW294" s="81"/>
      <c r="AX294" s="81"/>
      <c r="AY294" s="81"/>
      <c r="AZ294" s="81"/>
      <c r="BA294">
        <v>13</v>
      </c>
      <c r="BB294" s="80" t="str">
        <f>REPLACE(INDEX(GroupVertices[Group],MATCH(Edges13[[#This Row],[Vertex 1]],GroupVertices[Vertex],0)),1,1,"")</f>
        <v>1</v>
      </c>
      <c r="BC294" s="80" t="str">
        <f>REPLACE(INDEX(GroupVertices[Group],MATCH(Edges13[[#This Row],[Vertex 2]],GroupVertices[Vertex],0)),1,1,"")</f>
        <v>1</v>
      </c>
    </row>
    <row r="295" spans="1:55" ht="15">
      <c r="A295" s="66" t="s">
        <v>303</v>
      </c>
      <c r="B295" s="66" t="s">
        <v>308</v>
      </c>
      <c r="C295" s="67"/>
      <c r="D295" s="68"/>
      <c r="E295" s="69"/>
      <c r="F295" s="70"/>
      <c r="G295" s="67"/>
      <c r="H295" s="71"/>
      <c r="I295" s="72"/>
      <c r="J295" s="72"/>
      <c r="K295" s="34"/>
      <c r="L295" s="79">
        <v>737</v>
      </c>
      <c r="M295" s="79"/>
      <c r="N295" s="74"/>
      <c r="O295" s="81" t="s">
        <v>394</v>
      </c>
      <c r="P295" s="83">
        <v>43648.7508912037</v>
      </c>
      <c r="Q295" s="81" t="s">
        <v>582</v>
      </c>
      <c r="R295" s="81"/>
      <c r="S295" s="81"/>
      <c r="T295" s="81"/>
      <c r="U295" s="81"/>
      <c r="V295" s="85" t="s">
        <v>974</v>
      </c>
      <c r="W295" s="83">
        <v>43648.7508912037</v>
      </c>
      <c r="X295" s="85" t="s">
        <v>1298</v>
      </c>
      <c r="Y295" s="81"/>
      <c r="Z295" s="81"/>
      <c r="AA295" s="87" t="s">
        <v>1706</v>
      </c>
      <c r="AB295" s="81"/>
      <c r="AC295" s="81" t="b">
        <v>0</v>
      </c>
      <c r="AD295" s="81">
        <v>0</v>
      </c>
      <c r="AE295" s="87" t="s">
        <v>1832</v>
      </c>
      <c r="AF295" s="81" t="b">
        <v>0</v>
      </c>
      <c r="AG295" s="81" t="s">
        <v>1864</v>
      </c>
      <c r="AH295" s="81"/>
      <c r="AI295" s="87" t="s">
        <v>1832</v>
      </c>
      <c r="AJ295" s="81" t="b">
        <v>0</v>
      </c>
      <c r="AK295" s="81">
        <v>3</v>
      </c>
      <c r="AL295" s="87" t="s">
        <v>1675</v>
      </c>
      <c r="AM295" s="81" t="s">
        <v>1881</v>
      </c>
      <c r="AN295" s="81" t="b">
        <v>0</v>
      </c>
      <c r="AO295" s="87" t="s">
        <v>1675</v>
      </c>
      <c r="AP295" s="81" t="s">
        <v>176</v>
      </c>
      <c r="AQ295" s="81">
        <v>0</v>
      </c>
      <c r="AR295" s="81">
        <v>0</v>
      </c>
      <c r="AS295" s="81"/>
      <c r="AT295" s="81"/>
      <c r="AU295" s="81"/>
      <c r="AV295" s="81"/>
      <c r="AW295" s="81"/>
      <c r="AX295" s="81"/>
      <c r="AY295" s="81"/>
      <c r="AZ295" s="81"/>
      <c r="BA295">
        <v>13</v>
      </c>
      <c r="BB295" s="80" t="str">
        <f>REPLACE(INDEX(GroupVertices[Group],MATCH(Edges13[[#This Row],[Vertex 1]],GroupVertices[Vertex],0)),1,1,"")</f>
        <v>1</v>
      </c>
      <c r="BC295" s="80" t="str">
        <f>REPLACE(INDEX(GroupVertices[Group],MATCH(Edges13[[#This Row],[Vertex 2]],GroupVertices[Vertex],0)),1,1,"")</f>
        <v>1</v>
      </c>
    </row>
    <row r="296" spans="1:55" ht="15">
      <c r="A296" s="66" t="s">
        <v>303</v>
      </c>
      <c r="B296" s="66" t="s">
        <v>308</v>
      </c>
      <c r="C296" s="67"/>
      <c r="D296" s="68"/>
      <c r="E296" s="69"/>
      <c r="F296" s="70"/>
      <c r="G296" s="67"/>
      <c r="H296" s="71"/>
      <c r="I296" s="72"/>
      <c r="J296" s="72"/>
      <c r="K296" s="34"/>
      <c r="L296" s="79">
        <v>738</v>
      </c>
      <c r="M296" s="79"/>
      <c r="N296" s="74"/>
      <c r="O296" s="81" t="s">
        <v>394</v>
      </c>
      <c r="P296" s="83">
        <v>43648.750972222224</v>
      </c>
      <c r="Q296" s="81" t="s">
        <v>584</v>
      </c>
      <c r="R296" s="85" t="s">
        <v>698</v>
      </c>
      <c r="S296" s="81" t="s">
        <v>756</v>
      </c>
      <c r="T296" s="81" t="s">
        <v>816</v>
      </c>
      <c r="U296" s="81"/>
      <c r="V296" s="85" t="s">
        <v>974</v>
      </c>
      <c r="W296" s="83">
        <v>43648.750972222224</v>
      </c>
      <c r="X296" s="85" t="s">
        <v>1299</v>
      </c>
      <c r="Y296" s="81"/>
      <c r="Z296" s="81"/>
      <c r="AA296" s="87" t="s">
        <v>1707</v>
      </c>
      <c r="AB296" s="81"/>
      <c r="AC296" s="81" t="b">
        <v>0</v>
      </c>
      <c r="AD296" s="81">
        <v>0</v>
      </c>
      <c r="AE296" s="87" t="s">
        <v>1832</v>
      </c>
      <c r="AF296" s="81" t="b">
        <v>0</v>
      </c>
      <c r="AG296" s="81" t="s">
        <v>1864</v>
      </c>
      <c r="AH296" s="81"/>
      <c r="AI296" s="87" t="s">
        <v>1832</v>
      </c>
      <c r="AJ296" s="81" t="b">
        <v>0</v>
      </c>
      <c r="AK296" s="81">
        <v>2</v>
      </c>
      <c r="AL296" s="87" t="s">
        <v>1676</v>
      </c>
      <c r="AM296" s="81" t="s">
        <v>1881</v>
      </c>
      <c r="AN296" s="81" t="b">
        <v>0</v>
      </c>
      <c r="AO296" s="87" t="s">
        <v>1676</v>
      </c>
      <c r="AP296" s="81" t="s">
        <v>176</v>
      </c>
      <c r="AQ296" s="81">
        <v>0</v>
      </c>
      <c r="AR296" s="81">
        <v>0</v>
      </c>
      <c r="AS296" s="81"/>
      <c r="AT296" s="81"/>
      <c r="AU296" s="81"/>
      <c r="AV296" s="81"/>
      <c r="AW296" s="81"/>
      <c r="AX296" s="81"/>
      <c r="AY296" s="81"/>
      <c r="AZ296" s="81"/>
      <c r="BA296">
        <v>13</v>
      </c>
      <c r="BB296" s="80" t="str">
        <f>REPLACE(INDEX(GroupVertices[Group],MATCH(Edges13[[#This Row],[Vertex 1]],GroupVertices[Vertex],0)),1,1,"")</f>
        <v>1</v>
      </c>
      <c r="BC296" s="80" t="str">
        <f>REPLACE(INDEX(GroupVertices[Group],MATCH(Edges13[[#This Row],[Vertex 2]],GroupVertices[Vertex],0)),1,1,"")</f>
        <v>1</v>
      </c>
    </row>
    <row r="297" spans="1:55" ht="15">
      <c r="A297" s="66" t="s">
        <v>303</v>
      </c>
      <c r="B297" s="66" t="s">
        <v>308</v>
      </c>
      <c r="C297" s="67"/>
      <c r="D297" s="68"/>
      <c r="E297" s="69"/>
      <c r="F297" s="70"/>
      <c r="G297" s="67"/>
      <c r="H297" s="71"/>
      <c r="I297" s="72"/>
      <c r="J297" s="72"/>
      <c r="K297" s="34"/>
      <c r="L297" s="79">
        <v>739</v>
      </c>
      <c r="M297" s="79"/>
      <c r="N297" s="74"/>
      <c r="O297" s="81" t="s">
        <v>394</v>
      </c>
      <c r="P297" s="83">
        <v>43649.50425925926</v>
      </c>
      <c r="Q297" s="81" t="s">
        <v>585</v>
      </c>
      <c r="R297" s="81"/>
      <c r="S297" s="81"/>
      <c r="T297" s="81"/>
      <c r="U297" s="81"/>
      <c r="V297" s="85" t="s">
        <v>974</v>
      </c>
      <c r="W297" s="83">
        <v>43649.50425925926</v>
      </c>
      <c r="X297" s="85" t="s">
        <v>1300</v>
      </c>
      <c r="Y297" s="81"/>
      <c r="Z297" s="81"/>
      <c r="AA297" s="87" t="s">
        <v>1708</v>
      </c>
      <c r="AB297" s="81"/>
      <c r="AC297" s="81" t="b">
        <v>0</v>
      </c>
      <c r="AD297" s="81">
        <v>0</v>
      </c>
      <c r="AE297" s="87" t="s">
        <v>1832</v>
      </c>
      <c r="AF297" s="81" t="b">
        <v>0</v>
      </c>
      <c r="AG297" s="81" t="s">
        <v>1864</v>
      </c>
      <c r="AH297" s="81"/>
      <c r="AI297" s="87" t="s">
        <v>1832</v>
      </c>
      <c r="AJ297" s="81" t="b">
        <v>0</v>
      </c>
      <c r="AK297" s="81">
        <v>3</v>
      </c>
      <c r="AL297" s="87" t="s">
        <v>1677</v>
      </c>
      <c r="AM297" s="81" t="s">
        <v>1879</v>
      </c>
      <c r="AN297" s="81" t="b">
        <v>0</v>
      </c>
      <c r="AO297" s="87" t="s">
        <v>1677</v>
      </c>
      <c r="AP297" s="81" t="s">
        <v>176</v>
      </c>
      <c r="AQ297" s="81">
        <v>0</v>
      </c>
      <c r="AR297" s="81">
        <v>0</v>
      </c>
      <c r="AS297" s="81"/>
      <c r="AT297" s="81"/>
      <c r="AU297" s="81"/>
      <c r="AV297" s="81"/>
      <c r="AW297" s="81"/>
      <c r="AX297" s="81"/>
      <c r="AY297" s="81"/>
      <c r="AZ297" s="81"/>
      <c r="BA297">
        <v>13</v>
      </c>
      <c r="BB297" s="80" t="str">
        <f>REPLACE(INDEX(GroupVertices[Group],MATCH(Edges13[[#This Row],[Vertex 1]],GroupVertices[Vertex],0)),1,1,"")</f>
        <v>1</v>
      </c>
      <c r="BC297" s="80" t="str">
        <f>REPLACE(INDEX(GroupVertices[Group],MATCH(Edges13[[#This Row],[Vertex 2]],GroupVertices[Vertex],0)),1,1,"")</f>
        <v>1</v>
      </c>
    </row>
    <row r="298" spans="1:55" ht="15">
      <c r="A298" s="66" t="s">
        <v>303</v>
      </c>
      <c r="B298" s="66" t="s">
        <v>308</v>
      </c>
      <c r="C298" s="67"/>
      <c r="D298" s="68"/>
      <c r="E298" s="69"/>
      <c r="F298" s="70"/>
      <c r="G298" s="67"/>
      <c r="H298" s="71"/>
      <c r="I298" s="72"/>
      <c r="J298" s="72"/>
      <c r="K298" s="34"/>
      <c r="L298" s="79">
        <v>740</v>
      </c>
      <c r="M298" s="79"/>
      <c r="N298" s="74"/>
      <c r="O298" s="81" t="s">
        <v>394</v>
      </c>
      <c r="P298" s="83">
        <v>43649.58744212963</v>
      </c>
      <c r="Q298" s="81" t="s">
        <v>586</v>
      </c>
      <c r="R298" s="81"/>
      <c r="S298" s="81"/>
      <c r="T298" s="81"/>
      <c r="U298" s="81"/>
      <c r="V298" s="85" t="s">
        <v>974</v>
      </c>
      <c r="W298" s="83">
        <v>43649.58744212963</v>
      </c>
      <c r="X298" s="85" t="s">
        <v>1301</v>
      </c>
      <c r="Y298" s="81"/>
      <c r="Z298" s="81"/>
      <c r="AA298" s="87" t="s">
        <v>1709</v>
      </c>
      <c r="AB298" s="81"/>
      <c r="AC298" s="81" t="b">
        <v>0</v>
      </c>
      <c r="AD298" s="81">
        <v>0</v>
      </c>
      <c r="AE298" s="87" t="s">
        <v>1832</v>
      </c>
      <c r="AF298" s="81" t="b">
        <v>0</v>
      </c>
      <c r="AG298" s="81" t="s">
        <v>1864</v>
      </c>
      <c r="AH298" s="81"/>
      <c r="AI298" s="87" t="s">
        <v>1832</v>
      </c>
      <c r="AJ298" s="81" t="b">
        <v>0</v>
      </c>
      <c r="AK298" s="81">
        <v>3</v>
      </c>
      <c r="AL298" s="87" t="s">
        <v>1678</v>
      </c>
      <c r="AM298" s="81" t="s">
        <v>1881</v>
      </c>
      <c r="AN298" s="81" t="b">
        <v>0</v>
      </c>
      <c r="AO298" s="87" t="s">
        <v>1678</v>
      </c>
      <c r="AP298" s="81" t="s">
        <v>176</v>
      </c>
      <c r="AQ298" s="81">
        <v>0</v>
      </c>
      <c r="AR298" s="81">
        <v>0</v>
      </c>
      <c r="AS298" s="81"/>
      <c r="AT298" s="81"/>
      <c r="AU298" s="81"/>
      <c r="AV298" s="81"/>
      <c r="AW298" s="81"/>
      <c r="AX298" s="81"/>
      <c r="AY298" s="81"/>
      <c r="AZ298" s="81"/>
      <c r="BA298">
        <v>13</v>
      </c>
      <c r="BB298" s="80" t="str">
        <f>REPLACE(INDEX(GroupVertices[Group],MATCH(Edges13[[#This Row],[Vertex 1]],GroupVertices[Vertex],0)),1,1,"")</f>
        <v>1</v>
      </c>
      <c r="BC298" s="80" t="str">
        <f>REPLACE(INDEX(GroupVertices[Group],MATCH(Edges13[[#This Row],[Vertex 2]],GroupVertices[Vertex],0)),1,1,"")</f>
        <v>1</v>
      </c>
    </row>
    <row r="299" spans="1:55" ht="15">
      <c r="A299" s="66" t="s">
        <v>303</v>
      </c>
      <c r="B299" s="66" t="s">
        <v>308</v>
      </c>
      <c r="C299" s="67"/>
      <c r="D299" s="68"/>
      <c r="E299" s="69"/>
      <c r="F299" s="70"/>
      <c r="G299" s="67"/>
      <c r="H299" s="71"/>
      <c r="I299" s="72"/>
      <c r="J299" s="72"/>
      <c r="K299" s="34"/>
      <c r="L299" s="79">
        <v>741</v>
      </c>
      <c r="M299" s="79"/>
      <c r="N299" s="74"/>
      <c r="O299" s="81" t="s">
        <v>394</v>
      </c>
      <c r="P299" s="83">
        <v>43650.76131944444</v>
      </c>
      <c r="Q299" s="81" t="s">
        <v>587</v>
      </c>
      <c r="R299" s="81"/>
      <c r="S299" s="81"/>
      <c r="T299" s="81"/>
      <c r="U299" s="81"/>
      <c r="V299" s="85" t="s">
        <v>974</v>
      </c>
      <c r="W299" s="83">
        <v>43650.76131944444</v>
      </c>
      <c r="X299" s="85" t="s">
        <v>1302</v>
      </c>
      <c r="Y299" s="81"/>
      <c r="Z299" s="81"/>
      <c r="AA299" s="87" t="s">
        <v>1710</v>
      </c>
      <c r="AB299" s="81"/>
      <c r="AC299" s="81" t="b">
        <v>0</v>
      </c>
      <c r="AD299" s="81">
        <v>0</v>
      </c>
      <c r="AE299" s="87" t="s">
        <v>1832</v>
      </c>
      <c r="AF299" s="81" t="b">
        <v>0</v>
      </c>
      <c r="AG299" s="81" t="s">
        <v>1864</v>
      </c>
      <c r="AH299" s="81"/>
      <c r="AI299" s="87" t="s">
        <v>1832</v>
      </c>
      <c r="AJ299" s="81" t="b">
        <v>0</v>
      </c>
      <c r="AK299" s="81">
        <v>3</v>
      </c>
      <c r="AL299" s="87" t="s">
        <v>1679</v>
      </c>
      <c r="AM299" s="81" t="s">
        <v>1881</v>
      </c>
      <c r="AN299" s="81" t="b">
        <v>0</v>
      </c>
      <c r="AO299" s="87" t="s">
        <v>1679</v>
      </c>
      <c r="AP299" s="81" t="s">
        <v>176</v>
      </c>
      <c r="AQ299" s="81">
        <v>0</v>
      </c>
      <c r="AR299" s="81">
        <v>0</v>
      </c>
      <c r="AS299" s="81"/>
      <c r="AT299" s="81"/>
      <c r="AU299" s="81"/>
      <c r="AV299" s="81"/>
      <c r="AW299" s="81"/>
      <c r="AX299" s="81"/>
      <c r="AY299" s="81"/>
      <c r="AZ299" s="81"/>
      <c r="BA299">
        <v>13</v>
      </c>
      <c r="BB299" s="80" t="str">
        <f>REPLACE(INDEX(GroupVertices[Group],MATCH(Edges13[[#This Row],[Vertex 1]],GroupVertices[Vertex],0)),1,1,"")</f>
        <v>1</v>
      </c>
      <c r="BC299" s="80" t="str">
        <f>REPLACE(INDEX(GroupVertices[Group],MATCH(Edges13[[#This Row],[Vertex 2]],GroupVertices[Vertex],0)),1,1,"")</f>
        <v>1</v>
      </c>
    </row>
    <row r="300" spans="1:55" ht="15">
      <c r="A300" s="66" t="s">
        <v>303</v>
      </c>
      <c r="B300" s="66" t="s">
        <v>308</v>
      </c>
      <c r="C300" s="67"/>
      <c r="D300" s="68"/>
      <c r="E300" s="69"/>
      <c r="F300" s="70"/>
      <c r="G300" s="67"/>
      <c r="H300" s="71"/>
      <c r="I300" s="72"/>
      <c r="J300" s="72"/>
      <c r="K300" s="34"/>
      <c r="L300" s="79">
        <v>742</v>
      </c>
      <c r="M300" s="79"/>
      <c r="N300" s="74"/>
      <c r="O300" s="81" t="s">
        <v>394</v>
      </c>
      <c r="P300" s="83">
        <v>43651.71480324074</v>
      </c>
      <c r="Q300" s="81" t="s">
        <v>587</v>
      </c>
      <c r="R300" s="81"/>
      <c r="S300" s="81"/>
      <c r="T300" s="81"/>
      <c r="U300" s="81"/>
      <c r="V300" s="85" t="s">
        <v>974</v>
      </c>
      <c r="W300" s="83">
        <v>43651.71480324074</v>
      </c>
      <c r="X300" s="85" t="s">
        <v>1303</v>
      </c>
      <c r="Y300" s="81"/>
      <c r="Z300" s="81"/>
      <c r="AA300" s="87" t="s">
        <v>1711</v>
      </c>
      <c r="AB300" s="81"/>
      <c r="AC300" s="81" t="b">
        <v>0</v>
      </c>
      <c r="AD300" s="81">
        <v>0</v>
      </c>
      <c r="AE300" s="87" t="s">
        <v>1832</v>
      </c>
      <c r="AF300" s="81" t="b">
        <v>0</v>
      </c>
      <c r="AG300" s="81" t="s">
        <v>1864</v>
      </c>
      <c r="AH300" s="81"/>
      <c r="AI300" s="87" t="s">
        <v>1832</v>
      </c>
      <c r="AJ300" s="81" t="b">
        <v>0</v>
      </c>
      <c r="AK300" s="81">
        <v>3</v>
      </c>
      <c r="AL300" s="87" t="s">
        <v>1680</v>
      </c>
      <c r="AM300" s="81" t="s">
        <v>1881</v>
      </c>
      <c r="AN300" s="81" t="b">
        <v>0</v>
      </c>
      <c r="AO300" s="87" t="s">
        <v>1680</v>
      </c>
      <c r="AP300" s="81" t="s">
        <v>176</v>
      </c>
      <c r="AQ300" s="81">
        <v>0</v>
      </c>
      <c r="AR300" s="81">
        <v>0</v>
      </c>
      <c r="AS300" s="81"/>
      <c r="AT300" s="81"/>
      <c r="AU300" s="81"/>
      <c r="AV300" s="81"/>
      <c r="AW300" s="81"/>
      <c r="AX300" s="81"/>
      <c r="AY300" s="81"/>
      <c r="AZ300" s="81"/>
      <c r="BA300">
        <v>13</v>
      </c>
      <c r="BB300" s="80" t="str">
        <f>REPLACE(INDEX(GroupVertices[Group],MATCH(Edges13[[#This Row],[Vertex 1]],GroupVertices[Vertex],0)),1,1,"")</f>
        <v>1</v>
      </c>
      <c r="BC300" s="80" t="str">
        <f>REPLACE(INDEX(GroupVertices[Group],MATCH(Edges13[[#This Row],[Vertex 2]],GroupVertices[Vertex],0)),1,1,"")</f>
        <v>1</v>
      </c>
    </row>
    <row r="301" spans="1:55" ht="15">
      <c r="A301" s="66" t="s">
        <v>303</v>
      </c>
      <c r="B301" s="66" t="s">
        <v>308</v>
      </c>
      <c r="C301" s="67"/>
      <c r="D301" s="68"/>
      <c r="E301" s="69"/>
      <c r="F301" s="70"/>
      <c r="G301" s="67"/>
      <c r="H301" s="71"/>
      <c r="I301" s="72"/>
      <c r="J301" s="72"/>
      <c r="K301" s="34"/>
      <c r="L301" s="79">
        <v>743</v>
      </c>
      <c r="M301" s="79"/>
      <c r="N301" s="74"/>
      <c r="O301" s="81" t="s">
        <v>394</v>
      </c>
      <c r="P301" s="83">
        <v>43651.80658564815</v>
      </c>
      <c r="Q301" s="81" t="s">
        <v>587</v>
      </c>
      <c r="R301" s="81"/>
      <c r="S301" s="81"/>
      <c r="T301" s="81"/>
      <c r="U301" s="81"/>
      <c r="V301" s="85" t="s">
        <v>974</v>
      </c>
      <c r="W301" s="83">
        <v>43651.80658564815</v>
      </c>
      <c r="X301" s="85" t="s">
        <v>1304</v>
      </c>
      <c r="Y301" s="81"/>
      <c r="Z301" s="81"/>
      <c r="AA301" s="87" t="s">
        <v>1712</v>
      </c>
      <c r="AB301" s="81"/>
      <c r="AC301" s="81" t="b">
        <v>0</v>
      </c>
      <c r="AD301" s="81">
        <v>0</v>
      </c>
      <c r="AE301" s="87" t="s">
        <v>1832</v>
      </c>
      <c r="AF301" s="81" t="b">
        <v>0</v>
      </c>
      <c r="AG301" s="81" t="s">
        <v>1864</v>
      </c>
      <c r="AH301" s="81"/>
      <c r="AI301" s="87" t="s">
        <v>1832</v>
      </c>
      <c r="AJ301" s="81" t="b">
        <v>0</v>
      </c>
      <c r="AK301" s="81">
        <v>1</v>
      </c>
      <c r="AL301" s="87" t="s">
        <v>1681</v>
      </c>
      <c r="AM301" s="81" t="s">
        <v>1881</v>
      </c>
      <c r="AN301" s="81" t="b">
        <v>0</v>
      </c>
      <c r="AO301" s="87" t="s">
        <v>1681</v>
      </c>
      <c r="AP301" s="81" t="s">
        <v>176</v>
      </c>
      <c r="AQ301" s="81">
        <v>0</v>
      </c>
      <c r="AR301" s="81">
        <v>0</v>
      </c>
      <c r="AS301" s="81"/>
      <c r="AT301" s="81"/>
      <c r="AU301" s="81"/>
      <c r="AV301" s="81"/>
      <c r="AW301" s="81"/>
      <c r="AX301" s="81"/>
      <c r="AY301" s="81"/>
      <c r="AZ301" s="81"/>
      <c r="BA301">
        <v>13</v>
      </c>
      <c r="BB301" s="80" t="str">
        <f>REPLACE(INDEX(GroupVertices[Group],MATCH(Edges13[[#This Row],[Vertex 1]],GroupVertices[Vertex],0)),1,1,"")</f>
        <v>1</v>
      </c>
      <c r="BC301" s="80" t="str">
        <f>REPLACE(INDEX(GroupVertices[Group],MATCH(Edges13[[#This Row],[Vertex 2]],GroupVertices[Vertex],0)),1,1,"")</f>
        <v>1</v>
      </c>
    </row>
    <row r="302" spans="1:55" ht="15">
      <c r="A302" s="66" t="s">
        <v>303</v>
      </c>
      <c r="B302" s="66" t="s">
        <v>308</v>
      </c>
      <c r="C302" s="67"/>
      <c r="D302" s="68"/>
      <c r="E302" s="69"/>
      <c r="F302" s="70"/>
      <c r="G302" s="67"/>
      <c r="H302" s="71"/>
      <c r="I302" s="72"/>
      <c r="J302" s="72"/>
      <c r="K302" s="34"/>
      <c r="L302" s="79">
        <v>744</v>
      </c>
      <c r="M302" s="79"/>
      <c r="N302" s="74"/>
      <c r="O302" s="81" t="s">
        <v>394</v>
      </c>
      <c r="P302" s="83">
        <v>43653.684953703705</v>
      </c>
      <c r="Q302" s="81" t="s">
        <v>588</v>
      </c>
      <c r="R302" s="85" t="s">
        <v>723</v>
      </c>
      <c r="S302" s="81" t="s">
        <v>746</v>
      </c>
      <c r="T302" s="81" t="s">
        <v>777</v>
      </c>
      <c r="U302" s="81"/>
      <c r="V302" s="85" t="s">
        <v>974</v>
      </c>
      <c r="W302" s="83">
        <v>43653.684953703705</v>
      </c>
      <c r="X302" s="85" t="s">
        <v>1305</v>
      </c>
      <c r="Y302" s="81"/>
      <c r="Z302" s="81"/>
      <c r="AA302" s="87" t="s">
        <v>1713</v>
      </c>
      <c r="AB302" s="81"/>
      <c r="AC302" s="81" t="b">
        <v>0</v>
      </c>
      <c r="AD302" s="81">
        <v>0</v>
      </c>
      <c r="AE302" s="87" t="s">
        <v>1832</v>
      </c>
      <c r="AF302" s="81" t="b">
        <v>0</v>
      </c>
      <c r="AG302" s="81" t="s">
        <v>1864</v>
      </c>
      <c r="AH302" s="81"/>
      <c r="AI302" s="87" t="s">
        <v>1832</v>
      </c>
      <c r="AJ302" s="81" t="b">
        <v>0</v>
      </c>
      <c r="AK302" s="81">
        <v>2</v>
      </c>
      <c r="AL302" s="87" t="s">
        <v>1682</v>
      </c>
      <c r="AM302" s="81" t="s">
        <v>1881</v>
      </c>
      <c r="AN302" s="81" t="b">
        <v>0</v>
      </c>
      <c r="AO302" s="87" t="s">
        <v>1682</v>
      </c>
      <c r="AP302" s="81" t="s">
        <v>176</v>
      </c>
      <c r="AQ302" s="81">
        <v>0</v>
      </c>
      <c r="AR302" s="81">
        <v>0</v>
      </c>
      <c r="AS302" s="81"/>
      <c r="AT302" s="81"/>
      <c r="AU302" s="81"/>
      <c r="AV302" s="81"/>
      <c r="AW302" s="81"/>
      <c r="AX302" s="81"/>
      <c r="AY302" s="81"/>
      <c r="AZ302" s="81"/>
      <c r="BA302">
        <v>13</v>
      </c>
      <c r="BB302" s="80" t="str">
        <f>REPLACE(INDEX(GroupVertices[Group],MATCH(Edges13[[#This Row],[Vertex 1]],GroupVertices[Vertex],0)),1,1,"")</f>
        <v>1</v>
      </c>
      <c r="BC302" s="80" t="str">
        <f>REPLACE(INDEX(GroupVertices[Group],MATCH(Edges13[[#This Row],[Vertex 2]],GroupVertices[Vertex],0)),1,1,"")</f>
        <v>1</v>
      </c>
    </row>
    <row r="303" spans="1:55" ht="15">
      <c r="A303" s="66" t="s">
        <v>303</v>
      </c>
      <c r="B303" s="66" t="s">
        <v>308</v>
      </c>
      <c r="C303" s="67"/>
      <c r="D303" s="68"/>
      <c r="E303" s="69"/>
      <c r="F303" s="70"/>
      <c r="G303" s="67"/>
      <c r="H303" s="71"/>
      <c r="I303" s="72"/>
      <c r="J303" s="72"/>
      <c r="K303" s="34"/>
      <c r="L303" s="79">
        <v>745</v>
      </c>
      <c r="M303" s="79"/>
      <c r="N303" s="74"/>
      <c r="O303" s="81" t="s">
        <v>394</v>
      </c>
      <c r="P303" s="83">
        <v>43653.68498842593</v>
      </c>
      <c r="Q303" s="81" t="s">
        <v>588</v>
      </c>
      <c r="R303" s="85" t="s">
        <v>723</v>
      </c>
      <c r="S303" s="81" t="s">
        <v>746</v>
      </c>
      <c r="T303" s="81" t="s">
        <v>777</v>
      </c>
      <c r="U303" s="81"/>
      <c r="V303" s="85" t="s">
        <v>974</v>
      </c>
      <c r="W303" s="83">
        <v>43653.68498842593</v>
      </c>
      <c r="X303" s="85" t="s">
        <v>1306</v>
      </c>
      <c r="Y303" s="81"/>
      <c r="Z303" s="81"/>
      <c r="AA303" s="87" t="s">
        <v>1714</v>
      </c>
      <c r="AB303" s="81"/>
      <c r="AC303" s="81" t="b">
        <v>0</v>
      </c>
      <c r="AD303" s="81">
        <v>0</v>
      </c>
      <c r="AE303" s="87" t="s">
        <v>1832</v>
      </c>
      <c r="AF303" s="81" t="b">
        <v>0</v>
      </c>
      <c r="AG303" s="81" t="s">
        <v>1864</v>
      </c>
      <c r="AH303" s="81"/>
      <c r="AI303" s="87" t="s">
        <v>1832</v>
      </c>
      <c r="AJ303" s="81" t="b">
        <v>0</v>
      </c>
      <c r="AK303" s="81">
        <v>5</v>
      </c>
      <c r="AL303" s="87" t="s">
        <v>1683</v>
      </c>
      <c r="AM303" s="81" t="s">
        <v>1881</v>
      </c>
      <c r="AN303" s="81" t="b">
        <v>0</v>
      </c>
      <c r="AO303" s="87" t="s">
        <v>1683</v>
      </c>
      <c r="AP303" s="81" t="s">
        <v>176</v>
      </c>
      <c r="AQ303" s="81">
        <v>0</v>
      </c>
      <c r="AR303" s="81">
        <v>0</v>
      </c>
      <c r="AS303" s="81"/>
      <c r="AT303" s="81"/>
      <c r="AU303" s="81"/>
      <c r="AV303" s="81"/>
      <c r="AW303" s="81"/>
      <c r="AX303" s="81"/>
      <c r="AY303" s="81"/>
      <c r="AZ303" s="81"/>
      <c r="BA303">
        <v>13</v>
      </c>
      <c r="BB303" s="80" t="str">
        <f>REPLACE(INDEX(GroupVertices[Group],MATCH(Edges13[[#This Row],[Vertex 1]],GroupVertices[Vertex],0)),1,1,"")</f>
        <v>1</v>
      </c>
      <c r="BC303" s="80" t="str">
        <f>REPLACE(INDEX(GroupVertices[Group],MATCH(Edges13[[#This Row],[Vertex 2]],GroupVertices[Vertex],0)),1,1,"")</f>
        <v>1</v>
      </c>
    </row>
    <row r="304" spans="1:55" ht="15">
      <c r="A304" s="66" t="s">
        <v>303</v>
      </c>
      <c r="B304" s="66" t="s">
        <v>308</v>
      </c>
      <c r="C304" s="67"/>
      <c r="D304" s="68"/>
      <c r="E304" s="69"/>
      <c r="F304" s="70"/>
      <c r="G304" s="67"/>
      <c r="H304" s="71"/>
      <c r="I304" s="72"/>
      <c r="J304" s="72"/>
      <c r="K304" s="34"/>
      <c r="L304" s="79">
        <v>746</v>
      </c>
      <c r="M304" s="79"/>
      <c r="N304" s="74"/>
      <c r="O304" s="81" t="s">
        <v>394</v>
      </c>
      <c r="P304" s="83">
        <v>43657.69724537037</v>
      </c>
      <c r="Q304" s="81" t="s">
        <v>589</v>
      </c>
      <c r="R304" s="81"/>
      <c r="S304" s="81"/>
      <c r="T304" s="81"/>
      <c r="U304" s="81"/>
      <c r="V304" s="85" t="s">
        <v>974</v>
      </c>
      <c r="W304" s="83">
        <v>43657.69724537037</v>
      </c>
      <c r="X304" s="85" t="s">
        <v>1307</v>
      </c>
      <c r="Y304" s="81"/>
      <c r="Z304" s="81"/>
      <c r="AA304" s="87" t="s">
        <v>1715</v>
      </c>
      <c r="AB304" s="81"/>
      <c r="AC304" s="81" t="b">
        <v>0</v>
      </c>
      <c r="AD304" s="81">
        <v>0</v>
      </c>
      <c r="AE304" s="87" t="s">
        <v>1832</v>
      </c>
      <c r="AF304" s="81" t="b">
        <v>0</v>
      </c>
      <c r="AG304" s="81" t="s">
        <v>1864</v>
      </c>
      <c r="AH304" s="81"/>
      <c r="AI304" s="87" t="s">
        <v>1832</v>
      </c>
      <c r="AJ304" s="81" t="b">
        <v>0</v>
      </c>
      <c r="AK304" s="81">
        <v>3</v>
      </c>
      <c r="AL304" s="87" t="s">
        <v>1684</v>
      </c>
      <c r="AM304" s="81" t="s">
        <v>1881</v>
      </c>
      <c r="AN304" s="81" t="b">
        <v>0</v>
      </c>
      <c r="AO304" s="87" t="s">
        <v>1684</v>
      </c>
      <c r="AP304" s="81" t="s">
        <v>176</v>
      </c>
      <c r="AQ304" s="81">
        <v>0</v>
      </c>
      <c r="AR304" s="81">
        <v>0</v>
      </c>
      <c r="AS304" s="81"/>
      <c r="AT304" s="81"/>
      <c r="AU304" s="81"/>
      <c r="AV304" s="81"/>
      <c r="AW304" s="81"/>
      <c r="AX304" s="81"/>
      <c r="AY304" s="81"/>
      <c r="AZ304" s="81"/>
      <c r="BA304">
        <v>13</v>
      </c>
      <c r="BB304" s="80" t="str">
        <f>REPLACE(INDEX(GroupVertices[Group],MATCH(Edges13[[#This Row],[Vertex 1]],GroupVertices[Vertex],0)),1,1,"")</f>
        <v>1</v>
      </c>
      <c r="BC304" s="80" t="str">
        <f>REPLACE(INDEX(GroupVertices[Group],MATCH(Edges13[[#This Row],[Vertex 2]],GroupVertices[Vertex],0)),1,1,"")</f>
        <v>1</v>
      </c>
    </row>
    <row r="305" spans="1:55" ht="15">
      <c r="A305" s="66" t="s">
        <v>303</v>
      </c>
      <c r="B305" s="66" t="s">
        <v>308</v>
      </c>
      <c r="C305" s="67"/>
      <c r="D305" s="68"/>
      <c r="E305" s="69"/>
      <c r="F305" s="70"/>
      <c r="G305" s="67"/>
      <c r="H305" s="71"/>
      <c r="I305" s="72"/>
      <c r="J305" s="72"/>
      <c r="K305" s="34"/>
      <c r="L305" s="79">
        <v>747</v>
      </c>
      <c r="M305" s="79"/>
      <c r="N305" s="74"/>
      <c r="O305" s="81" t="s">
        <v>394</v>
      </c>
      <c r="P305" s="83">
        <v>43658.77695601852</v>
      </c>
      <c r="Q305" s="81" t="s">
        <v>589</v>
      </c>
      <c r="R305" s="81"/>
      <c r="S305" s="81"/>
      <c r="T305" s="81"/>
      <c r="U305" s="81"/>
      <c r="V305" s="85" t="s">
        <v>974</v>
      </c>
      <c r="W305" s="83">
        <v>43658.77695601852</v>
      </c>
      <c r="X305" s="85" t="s">
        <v>1308</v>
      </c>
      <c r="Y305" s="81"/>
      <c r="Z305" s="81"/>
      <c r="AA305" s="87" t="s">
        <v>1716</v>
      </c>
      <c r="AB305" s="81"/>
      <c r="AC305" s="81" t="b">
        <v>0</v>
      </c>
      <c r="AD305" s="81">
        <v>0</v>
      </c>
      <c r="AE305" s="87" t="s">
        <v>1832</v>
      </c>
      <c r="AF305" s="81" t="b">
        <v>0</v>
      </c>
      <c r="AG305" s="81" t="s">
        <v>1864</v>
      </c>
      <c r="AH305" s="81"/>
      <c r="AI305" s="87" t="s">
        <v>1832</v>
      </c>
      <c r="AJ305" s="81" t="b">
        <v>0</v>
      </c>
      <c r="AK305" s="81">
        <v>3</v>
      </c>
      <c r="AL305" s="87" t="s">
        <v>1685</v>
      </c>
      <c r="AM305" s="81" t="s">
        <v>1881</v>
      </c>
      <c r="AN305" s="81" t="b">
        <v>0</v>
      </c>
      <c r="AO305" s="87" t="s">
        <v>1685</v>
      </c>
      <c r="AP305" s="81" t="s">
        <v>176</v>
      </c>
      <c r="AQ305" s="81">
        <v>0</v>
      </c>
      <c r="AR305" s="81">
        <v>0</v>
      </c>
      <c r="AS305" s="81"/>
      <c r="AT305" s="81"/>
      <c r="AU305" s="81"/>
      <c r="AV305" s="81"/>
      <c r="AW305" s="81"/>
      <c r="AX305" s="81"/>
      <c r="AY305" s="81"/>
      <c r="AZ305" s="81"/>
      <c r="BA305">
        <v>13</v>
      </c>
      <c r="BB305" s="80" t="str">
        <f>REPLACE(INDEX(GroupVertices[Group],MATCH(Edges13[[#This Row],[Vertex 1]],GroupVertices[Vertex],0)),1,1,"")</f>
        <v>1</v>
      </c>
      <c r="BC305" s="80" t="str">
        <f>REPLACE(INDEX(GroupVertices[Group],MATCH(Edges13[[#This Row],[Vertex 2]],GroupVertices[Vertex],0)),1,1,"")</f>
        <v>1</v>
      </c>
    </row>
    <row r="306" spans="1:55" ht="15">
      <c r="A306" s="66" t="s">
        <v>336</v>
      </c>
      <c r="B306" s="66" t="s">
        <v>336</v>
      </c>
      <c r="C306" s="67"/>
      <c r="D306" s="68"/>
      <c r="E306" s="69"/>
      <c r="F306" s="70"/>
      <c r="G306" s="67"/>
      <c r="H306" s="71"/>
      <c r="I306" s="72"/>
      <c r="J306" s="72"/>
      <c r="K306" s="34"/>
      <c r="L306" s="79">
        <v>749</v>
      </c>
      <c r="M306" s="79"/>
      <c r="N306" s="74"/>
      <c r="O306" s="81" t="s">
        <v>176</v>
      </c>
      <c r="P306" s="83">
        <v>43653.688310185185</v>
      </c>
      <c r="Q306" s="81" t="s">
        <v>590</v>
      </c>
      <c r="R306" s="85" t="s">
        <v>724</v>
      </c>
      <c r="S306" s="81" t="s">
        <v>747</v>
      </c>
      <c r="T306" s="81" t="s">
        <v>819</v>
      </c>
      <c r="U306" s="81"/>
      <c r="V306" s="85" t="s">
        <v>1004</v>
      </c>
      <c r="W306" s="83">
        <v>43653.688310185185</v>
      </c>
      <c r="X306" s="85" t="s">
        <v>1309</v>
      </c>
      <c r="Y306" s="81"/>
      <c r="Z306" s="81"/>
      <c r="AA306" s="87" t="s">
        <v>1717</v>
      </c>
      <c r="AB306" s="81"/>
      <c r="AC306" s="81" t="b">
        <v>0</v>
      </c>
      <c r="AD306" s="81">
        <v>9</v>
      </c>
      <c r="AE306" s="87" t="s">
        <v>1832</v>
      </c>
      <c r="AF306" s="81" t="b">
        <v>1</v>
      </c>
      <c r="AG306" s="81" t="s">
        <v>1864</v>
      </c>
      <c r="AH306" s="81"/>
      <c r="AI306" s="87" t="s">
        <v>1878</v>
      </c>
      <c r="AJ306" s="81" t="b">
        <v>0</v>
      </c>
      <c r="AK306" s="81">
        <v>5</v>
      </c>
      <c r="AL306" s="87" t="s">
        <v>1832</v>
      </c>
      <c r="AM306" s="81" t="s">
        <v>1882</v>
      </c>
      <c r="AN306" s="81" t="b">
        <v>0</v>
      </c>
      <c r="AO306" s="87" t="s">
        <v>1717</v>
      </c>
      <c r="AP306" s="81" t="s">
        <v>1901</v>
      </c>
      <c r="AQ306" s="81">
        <v>0</v>
      </c>
      <c r="AR306" s="81">
        <v>0</v>
      </c>
      <c r="AS306" s="81"/>
      <c r="AT306" s="81"/>
      <c r="AU306" s="81"/>
      <c r="AV306" s="81"/>
      <c r="AW306" s="81"/>
      <c r="AX306" s="81"/>
      <c r="AY306" s="81"/>
      <c r="AZ306" s="81"/>
      <c r="BA306">
        <v>1</v>
      </c>
      <c r="BB306" s="80" t="str">
        <f>REPLACE(INDEX(GroupVertices[Group],MATCH(Edges13[[#This Row],[Vertex 1]],GroupVertices[Vertex],0)),1,1,"")</f>
        <v>3</v>
      </c>
      <c r="BC306" s="80" t="str">
        <f>REPLACE(INDEX(GroupVertices[Group],MATCH(Edges13[[#This Row],[Vertex 2]],GroupVertices[Vertex],0)),1,1,"")</f>
        <v>3</v>
      </c>
    </row>
    <row r="307" spans="1:55" ht="15">
      <c r="A307" s="66" t="s">
        <v>336</v>
      </c>
      <c r="B307" s="66" t="s">
        <v>348</v>
      </c>
      <c r="C307" s="67"/>
      <c r="D307" s="68"/>
      <c r="E307" s="69"/>
      <c r="F307" s="70"/>
      <c r="G307" s="67"/>
      <c r="H307" s="71"/>
      <c r="I307" s="72"/>
      <c r="J307" s="72"/>
      <c r="K307" s="34"/>
      <c r="L307" s="79">
        <v>750</v>
      </c>
      <c r="M307" s="79"/>
      <c r="N307" s="74"/>
      <c r="O307" s="81" t="s">
        <v>394</v>
      </c>
      <c r="P307" s="83">
        <v>43648.886967592596</v>
      </c>
      <c r="Q307" s="81" t="s">
        <v>409</v>
      </c>
      <c r="R307" s="81"/>
      <c r="S307" s="81"/>
      <c r="T307" s="81"/>
      <c r="U307" s="81"/>
      <c r="V307" s="85" t="s">
        <v>1004</v>
      </c>
      <c r="W307" s="83">
        <v>43648.886967592596</v>
      </c>
      <c r="X307" s="85" t="s">
        <v>1310</v>
      </c>
      <c r="Y307" s="81"/>
      <c r="Z307" s="81"/>
      <c r="AA307" s="87" t="s">
        <v>1718</v>
      </c>
      <c r="AB307" s="81"/>
      <c r="AC307" s="81" t="b">
        <v>0</v>
      </c>
      <c r="AD307" s="81">
        <v>0</v>
      </c>
      <c r="AE307" s="87" t="s">
        <v>1832</v>
      </c>
      <c r="AF307" s="81" t="b">
        <v>0</v>
      </c>
      <c r="AG307" s="81" t="s">
        <v>1864</v>
      </c>
      <c r="AH307" s="81"/>
      <c r="AI307" s="87" t="s">
        <v>1832</v>
      </c>
      <c r="AJ307" s="81" t="b">
        <v>0</v>
      </c>
      <c r="AK307" s="81">
        <v>8</v>
      </c>
      <c r="AL307" s="87" t="s">
        <v>1735</v>
      </c>
      <c r="AM307" s="81" t="s">
        <v>1882</v>
      </c>
      <c r="AN307" s="81" t="b">
        <v>0</v>
      </c>
      <c r="AO307" s="87" t="s">
        <v>1735</v>
      </c>
      <c r="AP307" s="81" t="s">
        <v>176</v>
      </c>
      <c r="AQ307" s="81">
        <v>0</v>
      </c>
      <c r="AR307" s="81">
        <v>0</v>
      </c>
      <c r="AS307" s="81"/>
      <c r="AT307" s="81"/>
      <c r="AU307" s="81"/>
      <c r="AV307" s="81"/>
      <c r="AW307" s="81"/>
      <c r="AX307" s="81"/>
      <c r="AY307" s="81"/>
      <c r="AZ307" s="81"/>
      <c r="BA307">
        <v>1</v>
      </c>
      <c r="BB307" s="80" t="str">
        <f>REPLACE(INDEX(GroupVertices[Group],MATCH(Edges13[[#This Row],[Vertex 1]],GroupVertices[Vertex],0)),1,1,"")</f>
        <v>3</v>
      </c>
      <c r="BC307" s="80" t="str">
        <f>REPLACE(INDEX(GroupVertices[Group],MATCH(Edges13[[#This Row],[Vertex 2]],GroupVertices[Vertex],0)),1,1,"")</f>
        <v>3</v>
      </c>
    </row>
    <row r="308" spans="1:55" ht="15">
      <c r="A308" s="66" t="s">
        <v>303</v>
      </c>
      <c r="B308" s="66" t="s">
        <v>336</v>
      </c>
      <c r="C308" s="67"/>
      <c r="D308" s="68"/>
      <c r="E308" s="69"/>
      <c r="F308" s="70"/>
      <c r="G308" s="67"/>
      <c r="H308" s="71"/>
      <c r="I308" s="72"/>
      <c r="J308" s="72"/>
      <c r="K308" s="34"/>
      <c r="L308" s="79">
        <v>754</v>
      </c>
      <c r="M308" s="79"/>
      <c r="N308" s="74"/>
      <c r="O308" s="81" t="s">
        <v>394</v>
      </c>
      <c r="P308" s="83">
        <v>43654.46334490741</v>
      </c>
      <c r="Q308" s="81" t="s">
        <v>591</v>
      </c>
      <c r="R308" s="85" t="s">
        <v>724</v>
      </c>
      <c r="S308" s="81" t="s">
        <v>747</v>
      </c>
      <c r="T308" s="81" t="s">
        <v>819</v>
      </c>
      <c r="U308" s="81"/>
      <c r="V308" s="85" t="s">
        <v>974</v>
      </c>
      <c r="W308" s="83">
        <v>43654.46334490741</v>
      </c>
      <c r="X308" s="85" t="s">
        <v>1311</v>
      </c>
      <c r="Y308" s="81"/>
      <c r="Z308" s="81"/>
      <c r="AA308" s="87" t="s">
        <v>1719</v>
      </c>
      <c r="AB308" s="81"/>
      <c r="AC308" s="81" t="b">
        <v>0</v>
      </c>
      <c r="AD308" s="81">
        <v>0</v>
      </c>
      <c r="AE308" s="87" t="s">
        <v>1832</v>
      </c>
      <c r="AF308" s="81" t="b">
        <v>1</v>
      </c>
      <c r="AG308" s="81" t="s">
        <v>1864</v>
      </c>
      <c r="AH308" s="81"/>
      <c r="AI308" s="87" t="s">
        <v>1878</v>
      </c>
      <c r="AJ308" s="81" t="b">
        <v>0</v>
      </c>
      <c r="AK308" s="81">
        <v>5</v>
      </c>
      <c r="AL308" s="87" t="s">
        <v>1717</v>
      </c>
      <c r="AM308" s="81" t="s">
        <v>1881</v>
      </c>
      <c r="AN308" s="81" t="b">
        <v>0</v>
      </c>
      <c r="AO308" s="87" t="s">
        <v>1717</v>
      </c>
      <c r="AP308" s="81" t="s">
        <v>176</v>
      </c>
      <c r="AQ308" s="81">
        <v>0</v>
      </c>
      <c r="AR308" s="81">
        <v>0</v>
      </c>
      <c r="AS308" s="81"/>
      <c r="AT308" s="81"/>
      <c r="AU308" s="81"/>
      <c r="AV308" s="81"/>
      <c r="AW308" s="81"/>
      <c r="AX308" s="81"/>
      <c r="AY308" s="81"/>
      <c r="AZ308" s="81"/>
      <c r="BA308">
        <v>4</v>
      </c>
      <c r="BB308" s="80" t="str">
        <f>REPLACE(INDEX(GroupVertices[Group],MATCH(Edges13[[#This Row],[Vertex 1]],GroupVertices[Vertex],0)),1,1,"")</f>
        <v>1</v>
      </c>
      <c r="BC308" s="80" t="str">
        <f>REPLACE(INDEX(GroupVertices[Group],MATCH(Edges13[[#This Row],[Vertex 2]],GroupVertices[Vertex],0)),1,1,"")</f>
        <v>3</v>
      </c>
    </row>
    <row r="309" spans="1:55" ht="15">
      <c r="A309" s="66" t="s">
        <v>303</v>
      </c>
      <c r="B309" s="66" t="s">
        <v>336</v>
      </c>
      <c r="C309" s="67"/>
      <c r="D309" s="68"/>
      <c r="E309" s="69"/>
      <c r="F309" s="70"/>
      <c r="G309" s="67"/>
      <c r="H309" s="71"/>
      <c r="I309" s="72"/>
      <c r="J309" s="72"/>
      <c r="K309" s="34"/>
      <c r="L309" s="79">
        <v>755</v>
      </c>
      <c r="M309" s="79"/>
      <c r="N309" s="74"/>
      <c r="O309" s="81" t="s">
        <v>394</v>
      </c>
      <c r="P309" s="83">
        <v>43659.286157407405</v>
      </c>
      <c r="Q309" s="81" t="s">
        <v>592</v>
      </c>
      <c r="R309" s="81"/>
      <c r="S309" s="81"/>
      <c r="T309" s="81"/>
      <c r="U309" s="81"/>
      <c r="V309" s="85" t="s">
        <v>974</v>
      </c>
      <c r="W309" s="83">
        <v>43659.286157407405</v>
      </c>
      <c r="X309" s="85" t="s">
        <v>1312</v>
      </c>
      <c r="Y309" s="81"/>
      <c r="Z309" s="81"/>
      <c r="AA309" s="87" t="s">
        <v>1720</v>
      </c>
      <c r="AB309" s="81"/>
      <c r="AC309" s="81" t="b">
        <v>0</v>
      </c>
      <c r="AD309" s="81">
        <v>0</v>
      </c>
      <c r="AE309" s="87" t="s">
        <v>1832</v>
      </c>
      <c r="AF309" s="81" t="b">
        <v>1</v>
      </c>
      <c r="AG309" s="81" t="s">
        <v>1864</v>
      </c>
      <c r="AH309" s="81"/>
      <c r="AI309" s="87" t="s">
        <v>1870</v>
      </c>
      <c r="AJ309" s="81" t="b">
        <v>0</v>
      </c>
      <c r="AK309" s="81">
        <v>1</v>
      </c>
      <c r="AL309" s="87" t="s">
        <v>1416</v>
      </c>
      <c r="AM309" s="81" t="s">
        <v>1881</v>
      </c>
      <c r="AN309" s="81" t="b">
        <v>0</v>
      </c>
      <c r="AO309" s="87" t="s">
        <v>1416</v>
      </c>
      <c r="AP309" s="81" t="s">
        <v>176</v>
      </c>
      <c r="AQ309" s="81">
        <v>0</v>
      </c>
      <c r="AR309" s="81">
        <v>0</v>
      </c>
      <c r="AS309" s="81"/>
      <c r="AT309" s="81"/>
      <c r="AU309" s="81"/>
      <c r="AV309" s="81"/>
      <c r="AW309" s="81"/>
      <c r="AX309" s="81"/>
      <c r="AY309" s="81"/>
      <c r="AZ309" s="81"/>
      <c r="BA309">
        <v>4</v>
      </c>
      <c r="BB309" s="80" t="str">
        <f>REPLACE(INDEX(GroupVertices[Group],MATCH(Edges13[[#This Row],[Vertex 1]],GroupVertices[Vertex],0)),1,1,"")</f>
        <v>1</v>
      </c>
      <c r="BC309" s="80" t="str">
        <f>REPLACE(INDEX(GroupVertices[Group],MATCH(Edges13[[#This Row],[Vertex 2]],GroupVertices[Vertex],0)),1,1,"")</f>
        <v>3</v>
      </c>
    </row>
    <row r="310" spans="1:55" ht="15">
      <c r="A310" s="66" t="s">
        <v>337</v>
      </c>
      <c r="B310" s="66" t="s">
        <v>392</v>
      </c>
      <c r="C310" s="67"/>
      <c r="D310" s="68"/>
      <c r="E310" s="69"/>
      <c r="F310" s="70"/>
      <c r="G310" s="67"/>
      <c r="H310" s="71"/>
      <c r="I310" s="72"/>
      <c r="J310" s="72"/>
      <c r="K310" s="34"/>
      <c r="L310" s="79">
        <v>757</v>
      </c>
      <c r="M310" s="79"/>
      <c r="N310" s="74"/>
      <c r="O310" s="81" t="s">
        <v>394</v>
      </c>
      <c r="P310" s="83">
        <v>43658.63358796296</v>
      </c>
      <c r="Q310" s="81" t="s">
        <v>593</v>
      </c>
      <c r="R310" s="85" t="s">
        <v>725</v>
      </c>
      <c r="S310" s="81" t="s">
        <v>746</v>
      </c>
      <c r="T310" s="81" t="s">
        <v>820</v>
      </c>
      <c r="U310" s="85" t="s">
        <v>861</v>
      </c>
      <c r="V310" s="85" t="s">
        <v>861</v>
      </c>
      <c r="W310" s="83">
        <v>43658.63358796296</v>
      </c>
      <c r="X310" s="85" t="s">
        <v>1313</v>
      </c>
      <c r="Y310" s="81"/>
      <c r="Z310" s="81"/>
      <c r="AA310" s="87" t="s">
        <v>1721</v>
      </c>
      <c r="AB310" s="81"/>
      <c r="AC310" s="81" t="b">
        <v>0</v>
      </c>
      <c r="AD310" s="81">
        <v>17</v>
      </c>
      <c r="AE310" s="87" t="s">
        <v>1832</v>
      </c>
      <c r="AF310" s="81" t="b">
        <v>0</v>
      </c>
      <c r="AG310" s="81" t="s">
        <v>1864</v>
      </c>
      <c r="AH310" s="81"/>
      <c r="AI310" s="87" t="s">
        <v>1832</v>
      </c>
      <c r="AJ310" s="81" t="b">
        <v>0</v>
      </c>
      <c r="AK310" s="81">
        <v>12</v>
      </c>
      <c r="AL310" s="87" t="s">
        <v>1832</v>
      </c>
      <c r="AM310" s="81" t="s">
        <v>1879</v>
      </c>
      <c r="AN310" s="81" t="b">
        <v>0</v>
      </c>
      <c r="AO310" s="87" t="s">
        <v>1721</v>
      </c>
      <c r="AP310" s="81" t="s">
        <v>1901</v>
      </c>
      <c r="AQ310" s="81">
        <v>0</v>
      </c>
      <c r="AR310" s="81">
        <v>0</v>
      </c>
      <c r="AS310" s="81"/>
      <c r="AT310" s="81"/>
      <c r="AU310" s="81"/>
      <c r="AV310" s="81"/>
      <c r="AW310" s="81"/>
      <c r="AX310" s="81"/>
      <c r="AY310" s="81"/>
      <c r="AZ310" s="81"/>
      <c r="BA310">
        <v>1</v>
      </c>
      <c r="BB310" s="80" t="str">
        <f>REPLACE(INDEX(GroupVertices[Group],MATCH(Edges13[[#This Row],[Vertex 1]],GroupVertices[Vertex],0)),1,1,"")</f>
        <v>2</v>
      </c>
      <c r="BC310" s="80" t="str">
        <f>REPLACE(INDEX(GroupVertices[Group],MATCH(Edges13[[#This Row],[Vertex 2]],GroupVertices[Vertex],0)),1,1,"")</f>
        <v>2</v>
      </c>
    </row>
    <row r="311" spans="1:55" ht="15">
      <c r="A311" s="66" t="s">
        <v>303</v>
      </c>
      <c r="B311" s="66" t="s">
        <v>392</v>
      </c>
      <c r="C311" s="67"/>
      <c r="D311" s="68"/>
      <c r="E311" s="69"/>
      <c r="F311" s="70"/>
      <c r="G311" s="67"/>
      <c r="H311" s="71"/>
      <c r="I311" s="72"/>
      <c r="J311" s="72"/>
      <c r="K311" s="34"/>
      <c r="L311" s="79">
        <v>758</v>
      </c>
      <c r="M311" s="79"/>
      <c r="N311" s="74"/>
      <c r="O311" s="81" t="s">
        <v>394</v>
      </c>
      <c r="P311" s="83">
        <v>43659.468043981484</v>
      </c>
      <c r="Q311" s="81" t="s">
        <v>594</v>
      </c>
      <c r="R311" s="85" t="s">
        <v>725</v>
      </c>
      <c r="S311" s="81" t="s">
        <v>746</v>
      </c>
      <c r="T311" s="81" t="s">
        <v>360</v>
      </c>
      <c r="U311" s="81"/>
      <c r="V311" s="85" t="s">
        <v>974</v>
      </c>
      <c r="W311" s="83">
        <v>43659.468043981484</v>
      </c>
      <c r="X311" s="85" t="s">
        <v>1314</v>
      </c>
      <c r="Y311" s="81"/>
      <c r="Z311" s="81"/>
      <c r="AA311" s="87" t="s">
        <v>1722</v>
      </c>
      <c r="AB311" s="81"/>
      <c r="AC311" s="81" t="b">
        <v>0</v>
      </c>
      <c r="AD311" s="81">
        <v>0</v>
      </c>
      <c r="AE311" s="87" t="s">
        <v>1832</v>
      </c>
      <c r="AF311" s="81" t="b">
        <v>0</v>
      </c>
      <c r="AG311" s="81" t="s">
        <v>1864</v>
      </c>
      <c r="AH311" s="81"/>
      <c r="AI311" s="87" t="s">
        <v>1832</v>
      </c>
      <c r="AJ311" s="81" t="b">
        <v>0</v>
      </c>
      <c r="AK311" s="81">
        <v>12</v>
      </c>
      <c r="AL311" s="87" t="s">
        <v>1721</v>
      </c>
      <c r="AM311" s="81" t="s">
        <v>1879</v>
      </c>
      <c r="AN311" s="81" t="b">
        <v>0</v>
      </c>
      <c r="AO311" s="87" t="s">
        <v>1721</v>
      </c>
      <c r="AP311" s="81" t="s">
        <v>176</v>
      </c>
      <c r="AQ311" s="81">
        <v>0</v>
      </c>
      <c r="AR311" s="81">
        <v>0</v>
      </c>
      <c r="AS311" s="81"/>
      <c r="AT311" s="81"/>
      <c r="AU311" s="81"/>
      <c r="AV311" s="81"/>
      <c r="AW311" s="81"/>
      <c r="AX311" s="81"/>
      <c r="AY311" s="81"/>
      <c r="AZ311" s="81"/>
      <c r="BA311">
        <v>1</v>
      </c>
      <c r="BB311" s="80" t="str">
        <f>REPLACE(INDEX(GroupVertices[Group],MATCH(Edges13[[#This Row],[Vertex 1]],GroupVertices[Vertex],0)),1,1,"")</f>
        <v>1</v>
      </c>
      <c r="BC311" s="80" t="str">
        <f>REPLACE(INDEX(GroupVertices[Group],MATCH(Edges13[[#This Row],[Vertex 2]],GroupVertices[Vertex],0)),1,1,"")</f>
        <v>2</v>
      </c>
    </row>
    <row r="312" spans="1:55" ht="15">
      <c r="A312" s="66" t="s">
        <v>337</v>
      </c>
      <c r="B312" s="66" t="s">
        <v>337</v>
      </c>
      <c r="C312" s="67"/>
      <c r="D312" s="68"/>
      <c r="E312" s="69"/>
      <c r="F312" s="70"/>
      <c r="G312" s="67"/>
      <c r="H312" s="71"/>
      <c r="I312" s="72"/>
      <c r="J312" s="72"/>
      <c r="K312" s="34"/>
      <c r="L312" s="79">
        <v>761</v>
      </c>
      <c r="M312" s="79"/>
      <c r="N312" s="74"/>
      <c r="O312" s="81" t="s">
        <v>176</v>
      </c>
      <c r="P312" s="83">
        <v>43641.750451388885</v>
      </c>
      <c r="Q312" s="81" t="s">
        <v>595</v>
      </c>
      <c r="R312" s="85" t="s">
        <v>687</v>
      </c>
      <c r="S312" s="81" t="s">
        <v>746</v>
      </c>
      <c r="T312" s="81" t="s">
        <v>807</v>
      </c>
      <c r="U312" s="81"/>
      <c r="V312" s="85" t="s">
        <v>1005</v>
      </c>
      <c r="W312" s="83">
        <v>43641.750451388885</v>
      </c>
      <c r="X312" s="85" t="s">
        <v>1315</v>
      </c>
      <c r="Y312" s="81"/>
      <c r="Z312" s="81"/>
      <c r="AA312" s="87" t="s">
        <v>1723</v>
      </c>
      <c r="AB312" s="81"/>
      <c r="AC312" s="81" t="b">
        <v>0</v>
      </c>
      <c r="AD312" s="81">
        <v>36</v>
      </c>
      <c r="AE312" s="87" t="s">
        <v>1832</v>
      </c>
      <c r="AF312" s="81" t="b">
        <v>0</v>
      </c>
      <c r="AG312" s="81" t="s">
        <v>1864</v>
      </c>
      <c r="AH312" s="81"/>
      <c r="AI312" s="87" t="s">
        <v>1832</v>
      </c>
      <c r="AJ312" s="81" t="b">
        <v>0</v>
      </c>
      <c r="AK312" s="81">
        <v>34</v>
      </c>
      <c r="AL312" s="87" t="s">
        <v>1832</v>
      </c>
      <c r="AM312" s="81" t="s">
        <v>1900</v>
      </c>
      <c r="AN312" s="81" t="b">
        <v>0</v>
      </c>
      <c r="AO312" s="87" t="s">
        <v>1723</v>
      </c>
      <c r="AP312" s="81" t="s">
        <v>1901</v>
      </c>
      <c r="AQ312" s="81">
        <v>0</v>
      </c>
      <c r="AR312" s="81">
        <v>0</v>
      </c>
      <c r="AS312" s="81"/>
      <c r="AT312" s="81"/>
      <c r="AU312" s="81"/>
      <c r="AV312" s="81"/>
      <c r="AW312" s="81"/>
      <c r="AX312" s="81"/>
      <c r="AY312" s="81"/>
      <c r="AZ312" s="81"/>
      <c r="BA312">
        <v>3</v>
      </c>
      <c r="BB312" s="80" t="str">
        <f>REPLACE(INDEX(GroupVertices[Group],MATCH(Edges13[[#This Row],[Vertex 1]],GroupVertices[Vertex],0)),1,1,"")</f>
        <v>2</v>
      </c>
      <c r="BC312" s="80" t="str">
        <f>REPLACE(INDEX(GroupVertices[Group],MATCH(Edges13[[#This Row],[Vertex 2]],GroupVertices[Vertex],0)),1,1,"")</f>
        <v>2</v>
      </c>
    </row>
    <row r="313" spans="1:55" ht="15">
      <c r="A313" s="66" t="s">
        <v>337</v>
      </c>
      <c r="B313" s="66" t="s">
        <v>337</v>
      </c>
      <c r="C313" s="67"/>
      <c r="D313" s="68"/>
      <c r="E313" s="69"/>
      <c r="F313" s="70"/>
      <c r="G313" s="67"/>
      <c r="H313" s="71"/>
      <c r="I313" s="72"/>
      <c r="J313" s="72"/>
      <c r="K313" s="34"/>
      <c r="L313" s="79">
        <v>762</v>
      </c>
      <c r="M313" s="79"/>
      <c r="N313" s="74"/>
      <c r="O313" s="81" t="s">
        <v>176</v>
      </c>
      <c r="P313" s="83">
        <v>43650.66711805556</v>
      </c>
      <c r="Q313" s="81" t="s">
        <v>596</v>
      </c>
      <c r="R313" s="85" t="s">
        <v>726</v>
      </c>
      <c r="S313" s="81" t="s">
        <v>746</v>
      </c>
      <c r="T313" s="81" t="s">
        <v>821</v>
      </c>
      <c r="U313" s="81"/>
      <c r="V313" s="85" t="s">
        <v>1005</v>
      </c>
      <c r="W313" s="83">
        <v>43650.66711805556</v>
      </c>
      <c r="X313" s="85" t="s">
        <v>1316</v>
      </c>
      <c r="Y313" s="81"/>
      <c r="Z313" s="81"/>
      <c r="AA313" s="87" t="s">
        <v>1724</v>
      </c>
      <c r="AB313" s="81"/>
      <c r="AC313" s="81" t="b">
        <v>0</v>
      </c>
      <c r="AD313" s="81">
        <v>8</v>
      </c>
      <c r="AE313" s="87" t="s">
        <v>1832</v>
      </c>
      <c r="AF313" s="81" t="b">
        <v>0</v>
      </c>
      <c r="AG313" s="81" t="s">
        <v>1864</v>
      </c>
      <c r="AH313" s="81"/>
      <c r="AI313" s="87" t="s">
        <v>1832</v>
      </c>
      <c r="AJ313" s="81" t="b">
        <v>0</v>
      </c>
      <c r="AK313" s="81">
        <v>4</v>
      </c>
      <c r="AL313" s="87" t="s">
        <v>1832</v>
      </c>
      <c r="AM313" s="81" t="s">
        <v>1900</v>
      </c>
      <c r="AN313" s="81" t="b">
        <v>0</v>
      </c>
      <c r="AO313" s="87" t="s">
        <v>1724</v>
      </c>
      <c r="AP313" s="81" t="s">
        <v>1901</v>
      </c>
      <c r="AQ313" s="81">
        <v>0</v>
      </c>
      <c r="AR313" s="81">
        <v>0</v>
      </c>
      <c r="AS313" s="81"/>
      <c r="AT313" s="81"/>
      <c r="AU313" s="81"/>
      <c r="AV313" s="81"/>
      <c r="AW313" s="81"/>
      <c r="AX313" s="81"/>
      <c r="AY313" s="81"/>
      <c r="AZ313" s="81"/>
      <c r="BA313">
        <v>3</v>
      </c>
      <c r="BB313" s="80" t="str">
        <f>REPLACE(INDEX(GroupVertices[Group],MATCH(Edges13[[#This Row],[Vertex 1]],GroupVertices[Vertex],0)),1,1,"")</f>
        <v>2</v>
      </c>
      <c r="BC313" s="80" t="str">
        <f>REPLACE(INDEX(GroupVertices[Group],MATCH(Edges13[[#This Row],[Vertex 2]],GroupVertices[Vertex],0)),1,1,"")</f>
        <v>2</v>
      </c>
    </row>
    <row r="314" spans="1:55" ht="15">
      <c r="A314" s="66" t="s">
        <v>337</v>
      </c>
      <c r="B314" s="66" t="s">
        <v>303</v>
      </c>
      <c r="C314" s="67"/>
      <c r="D314" s="68"/>
      <c r="E314" s="69"/>
      <c r="F314" s="70"/>
      <c r="G314" s="67"/>
      <c r="H314" s="71"/>
      <c r="I314" s="72"/>
      <c r="J314" s="72"/>
      <c r="K314" s="34"/>
      <c r="L314" s="79">
        <v>763</v>
      </c>
      <c r="M314" s="79"/>
      <c r="N314" s="74"/>
      <c r="O314" s="81" t="s">
        <v>394</v>
      </c>
      <c r="P314" s="83">
        <v>43634.42099537037</v>
      </c>
      <c r="Q314" s="81" t="s">
        <v>597</v>
      </c>
      <c r="R314" s="85" t="s">
        <v>687</v>
      </c>
      <c r="S314" s="81" t="s">
        <v>746</v>
      </c>
      <c r="T314" s="81" t="s">
        <v>807</v>
      </c>
      <c r="U314" s="81"/>
      <c r="V314" s="85" t="s">
        <v>1005</v>
      </c>
      <c r="W314" s="83">
        <v>43634.42099537037</v>
      </c>
      <c r="X314" s="85" t="s">
        <v>1317</v>
      </c>
      <c r="Y314" s="81"/>
      <c r="Z314" s="81"/>
      <c r="AA314" s="87" t="s">
        <v>1725</v>
      </c>
      <c r="AB314" s="81"/>
      <c r="AC314" s="81" t="b">
        <v>0</v>
      </c>
      <c r="AD314" s="81">
        <v>136</v>
      </c>
      <c r="AE314" s="87" t="s">
        <v>1832</v>
      </c>
      <c r="AF314" s="81" t="b">
        <v>0</v>
      </c>
      <c r="AG314" s="81" t="s">
        <v>1864</v>
      </c>
      <c r="AH314" s="81"/>
      <c r="AI314" s="87" t="s">
        <v>1832</v>
      </c>
      <c r="AJ314" s="81" t="b">
        <v>0</v>
      </c>
      <c r="AK314" s="81">
        <v>90</v>
      </c>
      <c r="AL314" s="87" t="s">
        <v>1832</v>
      </c>
      <c r="AM314" s="81" t="s">
        <v>1879</v>
      </c>
      <c r="AN314" s="81" t="b">
        <v>0</v>
      </c>
      <c r="AO314" s="87" t="s">
        <v>1725</v>
      </c>
      <c r="AP314" s="81" t="s">
        <v>1901</v>
      </c>
      <c r="AQ314" s="81">
        <v>0</v>
      </c>
      <c r="AR314" s="81">
        <v>0</v>
      </c>
      <c r="AS314" s="81"/>
      <c r="AT314" s="81"/>
      <c r="AU314" s="81"/>
      <c r="AV314" s="81"/>
      <c r="AW314" s="81"/>
      <c r="AX314" s="81"/>
      <c r="AY314" s="81"/>
      <c r="AZ314" s="81"/>
      <c r="BA314">
        <v>1</v>
      </c>
      <c r="BB314" s="80" t="str">
        <f>REPLACE(INDEX(GroupVertices[Group],MATCH(Edges13[[#This Row],[Vertex 1]],GroupVertices[Vertex],0)),1,1,"")</f>
        <v>2</v>
      </c>
      <c r="BC314" s="80" t="str">
        <f>REPLACE(INDEX(GroupVertices[Group],MATCH(Edges13[[#This Row],[Vertex 2]],GroupVertices[Vertex],0)),1,1,"")</f>
        <v>1</v>
      </c>
    </row>
    <row r="315" spans="1:55" ht="15">
      <c r="A315" s="66" t="s">
        <v>337</v>
      </c>
      <c r="B315" s="66" t="s">
        <v>337</v>
      </c>
      <c r="C315" s="67"/>
      <c r="D315" s="68"/>
      <c r="E315" s="69"/>
      <c r="F315" s="70"/>
      <c r="G315" s="67"/>
      <c r="H315" s="71"/>
      <c r="I315" s="72"/>
      <c r="J315" s="72"/>
      <c r="K315" s="34"/>
      <c r="L315" s="79">
        <v>764</v>
      </c>
      <c r="M315" s="79"/>
      <c r="N315" s="74"/>
      <c r="O315" s="81" t="s">
        <v>176</v>
      </c>
      <c r="P315" s="83">
        <v>43654.667175925926</v>
      </c>
      <c r="Q315" s="81" t="s">
        <v>598</v>
      </c>
      <c r="R315" s="85" t="s">
        <v>687</v>
      </c>
      <c r="S315" s="81" t="s">
        <v>746</v>
      </c>
      <c r="T315" s="81" t="s">
        <v>822</v>
      </c>
      <c r="U315" s="81"/>
      <c r="V315" s="85" t="s">
        <v>1005</v>
      </c>
      <c r="W315" s="83">
        <v>43654.667175925926</v>
      </c>
      <c r="X315" s="85" t="s">
        <v>1318</v>
      </c>
      <c r="Y315" s="81"/>
      <c r="Z315" s="81"/>
      <c r="AA315" s="87" t="s">
        <v>1726</v>
      </c>
      <c r="AB315" s="81"/>
      <c r="AC315" s="81" t="b">
        <v>0</v>
      </c>
      <c r="AD315" s="81">
        <v>55</v>
      </c>
      <c r="AE315" s="87" t="s">
        <v>1832</v>
      </c>
      <c r="AF315" s="81" t="b">
        <v>0</v>
      </c>
      <c r="AG315" s="81" t="s">
        <v>1864</v>
      </c>
      <c r="AH315" s="81"/>
      <c r="AI315" s="87" t="s">
        <v>1832</v>
      </c>
      <c r="AJ315" s="81" t="b">
        <v>0</v>
      </c>
      <c r="AK315" s="81">
        <v>33</v>
      </c>
      <c r="AL315" s="87" t="s">
        <v>1832</v>
      </c>
      <c r="AM315" s="81" t="s">
        <v>1900</v>
      </c>
      <c r="AN315" s="81" t="b">
        <v>0</v>
      </c>
      <c r="AO315" s="87" t="s">
        <v>1726</v>
      </c>
      <c r="AP315" s="81" t="s">
        <v>1901</v>
      </c>
      <c r="AQ315" s="81">
        <v>0</v>
      </c>
      <c r="AR315" s="81">
        <v>0</v>
      </c>
      <c r="AS315" s="81"/>
      <c r="AT315" s="81"/>
      <c r="AU315" s="81"/>
      <c r="AV315" s="81"/>
      <c r="AW315" s="81"/>
      <c r="AX315" s="81"/>
      <c r="AY315" s="81"/>
      <c r="AZ315" s="81"/>
      <c r="BA315">
        <v>3</v>
      </c>
      <c r="BB315" s="80" t="str">
        <f>REPLACE(INDEX(GroupVertices[Group],MATCH(Edges13[[#This Row],[Vertex 1]],GroupVertices[Vertex],0)),1,1,"")</f>
        <v>2</v>
      </c>
      <c r="BC315" s="80" t="str">
        <f>REPLACE(INDEX(GroupVertices[Group],MATCH(Edges13[[#This Row],[Vertex 2]],GroupVertices[Vertex],0)),1,1,"")</f>
        <v>2</v>
      </c>
    </row>
    <row r="316" spans="1:55" ht="15">
      <c r="A316" s="66" t="s">
        <v>303</v>
      </c>
      <c r="B316" s="66" t="s">
        <v>337</v>
      </c>
      <c r="C316" s="67"/>
      <c r="D316" s="68"/>
      <c r="E316" s="69"/>
      <c r="F316" s="70"/>
      <c r="G316" s="67"/>
      <c r="H316" s="71"/>
      <c r="I316" s="72"/>
      <c r="J316" s="72"/>
      <c r="K316" s="34"/>
      <c r="L316" s="79">
        <v>766</v>
      </c>
      <c r="M316" s="79"/>
      <c r="N316" s="74"/>
      <c r="O316" s="81" t="s">
        <v>394</v>
      </c>
      <c r="P316" s="83">
        <v>43649.76054398148</v>
      </c>
      <c r="Q316" s="81" t="s">
        <v>599</v>
      </c>
      <c r="R316" s="85" t="s">
        <v>687</v>
      </c>
      <c r="S316" s="81" t="s">
        <v>746</v>
      </c>
      <c r="T316" s="81"/>
      <c r="U316" s="81"/>
      <c r="V316" s="85" t="s">
        <v>974</v>
      </c>
      <c r="W316" s="83">
        <v>43649.76054398148</v>
      </c>
      <c r="X316" s="85" t="s">
        <v>1319</v>
      </c>
      <c r="Y316" s="81"/>
      <c r="Z316" s="81"/>
      <c r="AA316" s="87" t="s">
        <v>1727</v>
      </c>
      <c r="AB316" s="81"/>
      <c r="AC316" s="81" t="b">
        <v>0</v>
      </c>
      <c r="AD316" s="81">
        <v>0</v>
      </c>
      <c r="AE316" s="87" t="s">
        <v>1832</v>
      </c>
      <c r="AF316" s="81" t="b">
        <v>0</v>
      </c>
      <c r="AG316" s="81" t="s">
        <v>1864</v>
      </c>
      <c r="AH316" s="81"/>
      <c r="AI316" s="87" t="s">
        <v>1832</v>
      </c>
      <c r="AJ316" s="81" t="b">
        <v>0</v>
      </c>
      <c r="AK316" s="81">
        <v>34</v>
      </c>
      <c r="AL316" s="87" t="s">
        <v>1723</v>
      </c>
      <c r="AM316" s="81" t="s">
        <v>1881</v>
      </c>
      <c r="AN316" s="81" t="b">
        <v>0</v>
      </c>
      <c r="AO316" s="87" t="s">
        <v>1723</v>
      </c>
      <c r="AP316" s="81" t="s">
        <v>176</v>
      </c>
      <c r="AQ316" s="81">
        <v>0</v>
      </c>
      <c r="AR316" s="81">
        <v>0</v>
      </c>
      <c r="AS316" s="81"/>
      <c r="AT316" s="81"/>
      <c r="AU316" s="81"/>
      <c r="AV316" s="81"/>
      <c r="AW316" s="81"/>
      <c r="AX316" s="81"/>
      <c r="AY316" s="81"/>
      <c r="AZ316" s="81"/>
      <c r="BA316">
        <v>11</v>
      </c>
      <c r="BB316" s="80" t="str">
        <f>REPLACE(INDEX(GroupVertices[Group],MATCH(Edges13[[#This Row],[Vertex 1]],GroupVertices[Vertex],0)),1,1,"")</f>
        <v>1</v>
      </c>
      <c r="BC316" s="80" t="str">
        <f>REPLACE(INDEX(GroupVertices[Group],MATCH(Edges13[[#This Row],[Vertex 2]],GroupVertices[Vertex],0)),1,1,"")</f>
        <v>2</v>
      </c>
    </row>
    <row r="317" spans="1:55" ht="15">
      <c r="A317" s="66" t="s">
        <v>303</v>
      </c>
      <c r="B317" s="66" t="s">
        <v>337</v>
      </c>
      <c r="C317" s="67"/>
      <c r="D317" s="68"/>
      <c r="E317" s="69"/>
      <c r="F317" s="70"/>
      <c r="G317" s="67"/>
      <c r="H317" s="71"/>
      <c r="I317" s="72"/>
      <c r="J317" s="72"/>
      <c r="K317" s="34"/>
      <c r="L317" s="79">
        <v>771</v>
      </c>
      <c r="M317" s="79"/>
      <c r="N317" s="74"/>
      <c r="O317" s="81" t="s">
        <v>394</v>
      </c>
      <c r="P317" s="83">
        <v>43653.847592592596</v>
      </c>
      <c r="Q317" s="81" t="s">
        <v>600</v>
      </c>
      <c r="R317" s="85" t="s">
        <v>726</v>
      </c>
      <c r="S317" s="81" t="s">
        <v>746</v>
      </c>
      <c r="T317" s="81" t="s">
        <v>821</v>
      </c>
      <c r="U317" s="81"/>
      <c r="V317" s="85" t="s">
        <v>974</v>
      </c>
      <c r="W317" s="83">
        <v>43653.847592592596</v>
      </c>
      <c r="X317" s="85" t="s">
        <v>1320</v>
      </c>
      <c r="Y317" s="81"/>
      <c r="Z317" s="81"/>
      <c r="AA317" s="87" t="s">
        <v>1728</v>
      </c>
      <c r="AB317" s="81"/>
      <c r="AC317" s="81" t="b">
        <v>0</v>
      </c>
      <c r="AD317" s="81">
        <v>0</v>
      </c>
      <c r="AE317" s="87" t="s">
        <v>1832</v>
      </c>
      <c r="AF317" s="81" t="b">
        <v>0</v>
      </c>
      <c r="AG317" s="81" t="s">
        <v>1864</v>
      </c>
      <c r="AH317" s="81"/>
      <c r="AI317" s="87" t="s">
        <v>1832</v>
      </c>
      <c r="AJ317" s="81" t="b">
        <v>0</v>
      </c>
      <c r="AK317" s="81">
        <v>4</v>
      </c>
      <c r="AL317" s="87" t="s">
        <v>1724</v>
      </c>
      <c r="AM317" s="81" t="s">
        <v>1881</v>
      </c>
      <c r="AN317" s="81" t="b">
        <v>0</v>
      </c>
      <c r="AO317" s="87" t="s">
        <v>1724</v>
      </c>
      <c r="AP317" s="81" t="s">
        <v>176</v>
      </c>
      <c r="AQ317" s="81">
        <v>0</v>
      </c>
      <c r="AR317" s="81">
        <v>0</v>
      </c>
      <c r="AS317" s="81"/>
      <c r="AT317" s="81"/>
      <c r="AU317" s="81"/>
      <c r="AV317" s="81"/>
      <c r="AW317" s="81"/>
      <c r="AX317" s="81"/>
      <c r="AY317" s="81"/>
      <c r="AZ317" s="81"/>
      <c r="BA317">
        <v>11</v>
      </c>
      <c r="BB317" s="80" t="str">
        <f>REPLACE(INDEX(GroupVertices[Group],MATCH(Edges13[[#This Row],[Vertex 1]],GroupVertices[Vertex],0)),1,1,"")</f>
        <v>1</v>
      </c>
      <c r="BC317" s="80" t="str">
        <f>REPLACE(INDEX(GroupVertices[Group],MATCH(Edges13[[#This Row],[Vertex 2]],GroupVertices[Vertex],0)),1,1,"")</f>
        <v>2</v>
      </c>
    </row>
    <row r="318" spans="1:55" ht="15">
      <c r="A318" s="66" t="s">
        <v>303</v>
      </c>
      <c r="B318" s="66" t="s">
        <v>337</v>
      </c>
      <c r="C318" s="67"/>
      <c r="D318" s="68"/>
      <c r="E318" s="69"/>
      <c r="F318" s="70"/>
      <c r="G318" s="67"/>
      <c r="H318" s="71"/>
      <c r="I318" s="72"/>
      <c r="J318" s="72"/>
      <c r="K318" s="34"/>
      <c r="L318" s="79">
        <v>772</v>
      </c>
      <c r="M318" s="79"/>
      <c r="N318" s="74"/>
      <c r="O318" s="81" t="s">
        <v>394</v>
      </c>
      <c r="P318" s="83">
        <v>43655.667337962965</v>
      </c>
      <c r="Q318" s="81" t="s">
        <v>601</v>
      </c>
      <c r="R318" s="85" t="s">
        <v>679</v>
      </c>
      <c r="S318" s="81" t="s">
        <v>746</v>
      </c>
      <c r="T318" s="81" t="s">
        <v>816</v>
      </c>
      <c r="U318" s="81"/>
      <c r="V318" s="85" t="s">
        <v>974</v>
      </c>
      <c r="W318" s="83">
        <v>43655.667337962965</v>
      </c>
      <c r="X318" s="85" t="s">
        <v>1321</v>
      </c>
      <c r="Y318" s="81"/>
      <c r="Z318" s="81"/>
      <c r="AA318" s="87" t="s">
        <v>1729</v>
      </c>
      <c r="AB318" s="81"/>
      <c r="AC318" s="81" t="b">
        <v>0</v>
      </c>
      <c r="AD318" s="81">
        <v>4</v>
      </c>
      <c r="AE318" s="87" t="s">
        <v>1832</v>
      </c>
      <c r="AF318" s="81" t="b">
        <v>0</v>
      </c>
      <c r="AG318" s="81" t="s">
        <v>1864</v>
      </c>
      <c r="AH318" s="81"/>
      <c r="AI318" s="87" t="s">
        <v>1832</v>
      </c>
      <c r="AJ318" s="81" t="b">
        <v>0</v>
      </c>
      <c r="AK318" s="81">
        <v>0</v>
      </c>
      <c r="AL318" s="87" t="s">
        <v>1832</v>
      </c>
      <c r="AM318" s="81" t="s">
        <v>1897</v>
      </c>
      <c r="AN318" s="81" t="b">
        <v>0</v>
      </c>
      <c r="AO318" s="87" t="s">
        <v>1729</v>
      </c>
      <c r="AP318" s="81" t="s">
        <v>176</v>
      </c>
      <c r="AQ318" s="81">
        <v>0</v>
      </c>
      <c r="AR318" s="81">
        <v>0</v>
      </c>
      <c r="AS318" s="81"/>
      <c r="AT318" s="81"/>
      <c r="AU318" s="81"/>
      <c r="AV318" s="81"/>
      <c r="AW318" s="81"/>
      <c r="AX318" s="81"/>
      <c r="AY318" s="81"/>
      <c r="AZ318" s="81"/>
      <c r="BA318">
        <v>11</v>
      </c>
      <c r="BB318" s="80" t="str">
        <f>REPLACE(INDEX(GroupVertices[Group],MATCH(Edges13[[#This Row],[Vertex 1]],GroupVertices[Vertex],0)),1,1,"")</f>
        <v>1</v>
      </c>
      <c r="BC318" s="80" t="str">
        <f>REPLACE(INDEX(GroupVertices[Group],MATCH(Edges13[[#This Row],[Vertex 2]],GroupVertices[Vertex],0)),1,1,"")</f>
        <v>2</v>
      </c>
    </row>
    <row r="319" spans="1:55" ht="15">
      <c r="A319" s="66" t="s">
        <v>303</v>
      </c>
      <c r="B319" s="66" t="s">
        <v>337</v>
      </c>
      <c r="C319" s="67"/>
      <c r="D319" s="68"/>
      <c r="E319" s="69"/>
      <c r="F319" s="70"/>
      <c r="G319" s="67"/>
      <c r="H319" s="71"/>
      <c r="I319" s="72"/>
      <c r="J319" s="72"/>
      <c r="K319" s="34"/>
      <c r="L319" s="79">
        <v>773</v>
      </c>
      <c r="M319" s="79"/>
      <c r="N319" s="74"/>
      <c r="O319" s="81" t="s">
        <v>394</v>
      </c>
      <c r="P319" s="83">
        <v>43659.46747685185</v>
      </c>
      <c r="Q319" s="81" t="s">
        <v>420</v>
      </c>
      <c r="R319" s="85" t="s">
        <v>687</v>
      </c>
      <c r="S319" s="81" t="s">
        <v>746</v>
      </c>
      <c r="T319" s="81"/>
      <c r="U319" s="81"/>
      <c r="V319" s="85" t="s">
        <v>974</v>
      </c>
      <c r="W319" s="83">
        <v>43659.46747685185</v>
      </c>
      <c r="X319" s="85" t="s">
        <v>1322</v>
      </c>
      <c r="Y319" s="81"/>
      <c r="Z319" s="81"/>
      <c r="AA319" s="87" t="s">
        <v>1730</v>
      </c>
      <c r="AB319" s="81"/>
      <c r="AC319" s="81" t="b">
        <v>0</v>
      </c>
      <c r="AD319" s="81">
        <v>0</v>
      </c>
      <c r="AE319" s="87" t="s">
        <v>1832</v>
      </c>
      <c r="AF319" s="81" t="b">
        <v>0</v>
      </c>
      <c r="AG319" s="81" t="s">
        <v>1864</v>
      </c>
      <c r="AH319" s="81"/>
      <c r="AI319" s="87" t="s">
        <v>1832</v>
      </c>
      <c r="AJ319" s="81" t="b">
        <v>0</v>
      </c>
      <c r="AK319" s="81">
        <v>90</v>
      </c>
      <c r="AL319" s="87" t="s">
        <v>1725</v>
      </c>
      <c r="AM319" s="81" t="s">
        <v>1879</v>
      </c>
      <c r="AN319" s="81" t="b">
        <v>0</v>
      </c>
      <c r="AO319" s="87" t="s">
        <v>1725</v>
      </c>
      <c r="AP319" s="81" t="s">
        <v>176</v>
      </c>
      <c r="AQ319" s="81">
        <v>0</v>
      </c>
      <c r="AR319" s="81">
        <v>0</v>
      </c>
      <c r="AS319" s="81"/>
      <c r="AT319" s="81"/>
      <c r="AU319" s="81"/>
      <c r="AV319" s="81"/>
      <c r="AW319" s="81"/>
      <c r="AX319" s="81"/>
      <c r="AY319" s="81"/>
      <c r="AZ319" s="81"/>
      <c r="BA319">
        <v>11</v>
      </c>
      <c r="BB319" s="80" t="str">
        <f>REPLACE(INDEX(GroupVertices[Group],MATCH(Edges13[[#This Row],[Vertex 1]],GroupVertices[Vertex],0)),1,1,"")</f>
        <v>1</v>
      </c>
      <c r="BC319" s="80" t="str">
        <f>REPLACE(INDEX(GroupVertices[Group],MATCH(Edges13[[#This Row],[Vertex 2]],GroupVertices[Vertex],0)),1,1,"")</f>
        <v>2</v>
      </c>
    </row>
    <row r="320" spans="1:55" ht="15">
      <c r="A320" s="66" t="s">
        <v>303</v>
      </c>
      <c r="B320" s="66" t="s">
        <v>337</v>
      </c>
      <c r="C320" s="67"/>
      <c r="D320" s="68"/>
      <c r="E320" s="69"/>
      <c r="F320" s="70"/>
      <c r="G320" s="67"/>
      <c r="H320" s="71"/>
      <c r="I320" s="72"/>
      <c r="J320" s="72"/>
      <c r="K320" s="34"/>
      <c r="L320" s="79">
        <v>775</v>
      </c>
      <c r="M320" s="79"/>
      <c r="N320" s="74"/>
      <c r="O320" s="81" t="s">
        <v>394</v>
      </c>
      <c r="P320" s="83">
        <v>43659.46917824074</v>
      </c>
      <c r="Q320" s="81" t="s">
        <v>602</v>
      </c>
      <c r="R320" s="85" t="s">
        <v>687</v>
      </c>
      <c r="S320" s="81" t="s">
        <v>746</v>
      </c>
      <c r="T320" s="81"/>
      <c r="U320" s="81"/>
      <c r="V320" s="85" t="s">
        <v>974</v>
      </c>
      <c r="W320" s="83">
        <v>43659.46917824074</v>
      </c>
      <c r="X320" s="85" t="s">
        <v>1323</v>
      </c>
      <c r="Y320" s="81"/>
      <c r="Z320" s="81"/>
      <c r="AA320" s="87" t="s">
        <v>1731</v>
      </c>
      <c r="AB320" s="81"/>
      <c r="AC320" s="81" t="b">
        <v>0</v>
      </c>
      <c r="AD320" s="81">
        <v>0</v>
      </c>
      <c r="AE320" s="87" t="s">
        <v>1832</v>
      </c>
      <c r="AF320" s="81" t="b">
        <v>0</v>
      </c>
      <c r="AG320" s="81" t="s">
        <v>1864</v>
      </c>
      <c r="AH320" s="81"/>
      <c r="AI320" s="87" t="s">
        <v>1832</v>
      </c>
      <c r="AJ320" s="81" t="b">
        <v>0</v>
      </c>
      <c r="AK320" s="81">
        <v>33</v>
      </c>
      <c r="AL320" s="87" t="s">
        <v>1726</v>
      </c>
      <c r="AM320" s="81" t="s">
        <v>1879</v>
      </c>
      <c r="AN320" s="81" t="b">
        <v>0</v>
      </c>
      <c r="AO320" s="87" t="s">
        <v>1726</v>
      </c>
      <c r="AP320" s="81" t="s">
        <v>176</v>
      </c>
      <c r="AQ320" s="81">
        <v>0</v>
      </c>
      <c r="AR320" s="81">
        <v>0</v>
      </c>
      <c r="AS320" s="81"/>
      <c r="AT320" s="81"/>
      <c r="AU320" s="81"/>
      <c r="AV320" s="81"/>
      <c r="AW320" s="81"/>
      <c r="AX320" s="81"/>
      <c r="AY320" s="81"/>
      <c r="AZ320" s="81"/>
      <c r="BA320">
        <v>11</v>
      </c>
      <c r="BB320" s="80" t="str">
        <f>REPLACE(INDEX(GroupVertices[Group],MATCH(Edges13[[#This Row],[Vertex 1]],GroupVertices[Vertex],0)),1,1,"")</f>
        <v>1</v>
      </c>
      <c r="BC320" s="80" t="str">
        <f>REPLACE(INDEX(GroupVertices[Group],MATCH(Edges13[[#This Row],[Vertex 2]],GroupVertices[Vertex],0)),1,1,"")</f>
        <v>2</v>
      </c>
    </row>
    <row r="321" spans="1:55" ht="15">
      <c r="A321" s="66" t="s">
        <v>303</v>
      </c>
      <c r="B321" s="66" t="s">
        <v>348</v>
      </c>
      <c r="C321" s="67"/>
      <c r="D321" s="68"/>
      <c r="E321" s="69"/>
      <c r="F321" s="70"/>
      <c r="G321" s="67"/>
      <c r="H321" s="71"/>
      <c r="I321" s="72"/>
      <c r="J321" s="72"/>
      <c r="K321" s="34"/>
      <c r="L321" s="79">
        <v>776</v>
      </c>
      <c r="M321" s="79"/>
      <c r="N321" s="74"/>
      <c r="O321" s="81" t="s">
        <v>394</v>
      </c>
      <c r="P321" s="83">
        <v>43646.43966435185</v>
      </c>
      <c r="Q321" s="81" t="s">
        <v>603</v>
      </c>
      <c r="R321" s="85" t="s">
        <v>698</v>
      </c>
      <c r="S321" s="81" t="s">
        <v>756</v>
      </c>
      <c r="T321" s="81" t="s">
        <v>823</v>
      </c>
      <c r="U321" s="81"/>
      <c r="V321" s="85" t="s">
        <v>974</v>
      </c>
      <c r="W321" s="83">
        <v>43646.43966435185</v>
      </c>
      <c r="X321" s="85" t="s">
        <v>1324</v>
      </c>
      <c r="Y321" s="81"/>
      <c r="Z321" s="81"/>
      <c r="AA321" s="87" t="s">
        <v>1732</v>
      </c>
      <c r="AB321" s="81"/>
      <c r="AC321" s="81" t="b">
        <v>0</v>
      </c>
      <c r="AD321" s="81">
        <v>4</v>
      </c>
      <c r="AE321" s="87" t="s">
        <v>1832</v>
      </c>
      <c r="AF321" s="81" t="b">
        <v>0</v>
      </c>
      <c r="AG321" s="81" t="s">
        <v>1864</v>
      </c>
      <c r="AH321" s="81"/>
      <c r="AI321" s="87" t="s">
        <v>1832</v>
      </c>
      <c r="AJ321" s="81" t="b">
        <v>0</v>
      </c>
      <c r="AK321" s="81">
        <v>2</v>
      </c>
      <c r="AL321" s="87" t="s">
        <v>1832</v>
      </c>
      <c r="AM321" s="81" t="s">
        <v>1879</v>
      </c>
      <c r="AN321" s="81" t="b">
        <v>0</v>
      </c>
      <c r="AO321" s="87" t="s">
        <v>1732</v>
      </c>
      <c r="AP321" s="81" t="s">
        <v>176</v>
      </c>
      <c r="AQ321" s="81">
        <v>0</v>
      </c>
      <c r="AR321" s="81">
        <v>0</v>
      </c>
      <c r="AS321" s="81"/>
      <c r="AT321" s="81"/>
      <c r="AU321" s="81"/>
      <c r="AV321" s="81"/>
      <c r="AW321" s="81"/>
      <c r="AX321" s="81"/>
      <c r="AY321" s="81"/>
      <c r="AZ321" s="81"/>
      <c r="BA321">
        <v>29</v>
      </c>
      <c r="BB321" s="80" t="str">
        <f>REPLACE(INDEX(GroupVertices[Group],MATCH(Edges13[[#This Row],[Vertex 1]],GroupVertices[Vertex],0)),1,1,"")</f>
        <v>1</v>
      </c>
      <c r="BC321" s="80" t="str">
        <f>REPLACE(INDEX(GroupVertices[Group],MATCH(Edges13[[#This Row],[Vertex 2]],GroupVertices[Vertex],0)),1,1,"")</f>
        <v>3</v>
      </c>
    </row>
    <row r="322" spans="1:55" ht="15">
      <c r="A322" s="66" t="s">
        <v>303</v>
      </c>
      <c r="B322" s="66" t="s">
        <v>348</v>
      </c>
      <c r="C322" s="67"/>
      <c r="D322" s="68"/>
      <c r="E322" s="69"/>
      <c r="F322" s="70"/>
      <c r="G322" s="67"/>
      <c r="H322" s="71"/>
      <c r="I322" s="72"/>
      <c r="J322" s="72"/>
      <c r="K322" s="34"/>
      <c r="L322" s="79">
        <v>777</v>
      </c>
      <c r="M322" s="79"/>
      <c r="N322" s="74"/>
      <c r="O322" s="81" t="s">
        <v>394</v>
      </c>
      <c r="P322" s="83">
        <v>43646.669641203705</v>
      </c>
      <c r="Q322" s="81" t="s">
        <v>603</v>
      </c>
      <c r="R322" s="85" t="s">
        <v>698</v>
      </c>
      <c r="S322" s="81" t="s">
        <v>756</v>
      </c>
      <c r="T322" s="81" t="s">
        <v>823</v>
      </c>
      <c r="U322" s="81"/>
      <c r="V322" s="85" t="s">
        <v>974</v>
      </c>
      <c r="W322" s="83">
        <v>43646.669641203705</v>
      </c>
      <c r="X322" s="85" t="s">
        <v>1325</v>
      </c>
      <c r="Y322" s="81"/>
      <c r="Z322" s="81"/>
      <c r="AA322" s="87" t="s">
        <v>1733</v>
      </c>
      <c r="AB322" s="81"/>
      <c r="AC322" s="81" t="b">
        <v>0</v>
      </c>
      <c r="AD322" s="81">
        <v>10</v>
      </c>
      <c r="AE322" s="87" t="s">
        <v>1832</v>
      </c>
      <c r="AF322" s="81" t="b">
        <v>0</v>
      </c>
      <c r="AG322" s="81" t="s">
        <v>1864</v>
      </c>
      <c r="AH322" s="81"/>
      <c r="AI322" s="87" t="s">
        <v>1832</v>
      </c>
      <c r="AJ322" s="81" t="b">
        <v>0</v>
      </c>
      <c r="AK322" s="81">
        <v>2</v>
      </c>
      <c r="AL322" s="87" t="s">
        <v>1832</v>
      </c>
      <c r="AM322" s="81" t="s">
        <v>1881</v>
      </c>
      <c r="AN322" s="81" t="b">
        <v>0</v>
      </c>
      <c r="AO322" s="87" t="s">
        <v>1733</v>
      </c>
      <c r="AP322" s="81" t="s">
        <v>176</v>
      </c>
      <c r="AQ322" s="81">
        <v>0</v>
      </c>
      <c r="AR322" s="81">
        <v>0</v>
      </c>
      <c r="AS322" s="81"/>
      <c r="AT322" s="81"/>
      <c r="AU322" s="81"/>
      <c r="AV322" s="81"/>
      <c r="AW322" s="81"/>
      <c r="AX322" s="81"/>
      <c r="AY322" s="81"/>
      <c r="AZ322" s="81"/>
      <c r="BA322">
        <v>29</v>
      </c>
      <c r="BB322" s="80" t="str">
        <f>REPLACE(INDEX(GroupVertices[Group],MATCH(Edges13[[#This Row],[Vertex 1]],GroupVertices[Vertex],0)),1,1,"")</f>
        <v>1</v>
      </c>
      <c r="BC322" s="80" t="str">
        <f>REPLACE(INDEX(GroupVertices[Group],MATCH(Edges13[[#This Row],[Vertex 2]],GroupVertices[Vertex],0)),1,1,"")</f>
        <v>3</v>
      </c>
    </row>
    <row r="323" spans="1:55" ht="15">
      <c r="A323" s="66" t="s">
        <v>303</v>
      </c>
      <c r="B323" s="66" t="s">
        <v>348</v>
      </c>
      <c r="C323" s="67"/>
      <c r="D323" s="68"/>
      <c r="E323" s="69"/>
      <c r="F323" s="70"/>
      <c r="G323" s="67"/>
      <c r="H323" s="71"/>
      <c r="I323" s="72"/>
      <c r="J323" s="72"/>
      <c r="K323" s="34"/>
      <c r="L323" s="79">
        <v>778</v>
      </c>
      <c r="M323" s="79"/>
      <c r="N323" s="74"/>
      <c r="O323" s="81" t="s">
        <v>394</v>
      </c>
      <c r="P323" s="83">
        <v>43647.845300925925</v>
      </c>
      <c r="Q323" s="81" t="s">
        <v>603</v>
      </c>
      <c r="R323" s="85" t="s">
        <v>698</v>
      </c>
      <c r="S323" s="81" t="s">
        <v>756</v>
      </c>
      <c r="T323" s="81" t="s">
        <v>823</v>
      </c>
      <c r="U323" s="81"/>
      <c r="V323" s="85" t="s">
        <v>974</v>
      </c>
      <c r="W323" s="83">
        <v>43647.845300925925</v>
      </c>
      <c r="X323" s="85" t="s">
        <v>1326</v>
      </c>
      <c r="Y323" s="81"/>
      <c r="Z323" s="81"/>
      <c r="AA323" s="87" t="s">
        <v>1734</v>
      </c>
      <c r="AB323" s="81"/>
      <c r="AC323" s="81" t="b">
        <v>0</v>
      </c>
      <c r="AD323" s="81">
        <v>0</v>
      </c>
      <c r="AE323" s="87" t="s">
        <v>1832</v>
      </c>
      <c r="AF323" s="81" t="b">
        <v>0</v>
      </c>
      <c r="AG323" s="81" t="s">
        <v>1864</v>
      </c>
      <c r="AH323" s="81"/>
      <c r="AI323" s="87" t="s">
        <v>1832</v>
      </c>
      <c r="AJ323" s="81" t="b">
        <v>0</v>
      </c>
      <c r="AK323" s="81">
        <v>0</v>
      </c>
      <c r="AL323" s="87" t="s">
        <v>1832</v>
      </c>
      <c r="AM323" s="81" t="s">
        <v>1879</v>
      </c>
      <c r="AN323" s="81" t="b">
        <v>0</v>
      </c>
      <c r="AO323" s="87" t="s">
        <v>1734</v>
      </c>
      <c r="AP323" s="81" t="s">
        <v>176</v>
      </c>
      <c r="AQ323" s="81">
        <v>0</v>
      </c>
      <c r="AR323" s="81">
        <v>0</v>
      </c>
      <c r="AS323" s="81"/>
      <c r="AT323" s="81"/>
      <c r="AU323" s="81"/>
      <c r="AV323" s="81"/>
      <c r="AW323" s="81"/>
      <c r="AX323" s="81"/>
      <c r="AY323" s="81"/>
      <c r="AZ323" s="81"/>
      <c r="BA323">
        <v>29</v>
      </c>
      <c r="BB323" s="80" t="str">
        <f>REPLACE(INDEX(GroupVertices[Group],MATCH(Edges13[[#This Row],[Vertex 1]],GroupVertices[Vertex],0)),1,1,"")</f>
        <v>1</v>
      </c>
      <c r="BC323" s="80" t="str">
        <f>REPLACE(INDEX(GroupVertices[Group],MATCH(Edges13[[#This Row],[Vertex 2]],GroupVertices[Vertex],0)),1,1,"")</f>
        <v>3</v>
      </c>
    </row>
    <row r="324" spans="1:55" ht="15">
      <c r="A324" s="66" t="s">
        <v>303</v>
      </c>
      <c r="B324" s="66" t="s">
        <v>348</v>
      </c>
      <c r="C324" s="67"/>
      <c r="D324" s="68"/>
      <c r="E324" s="69"/>
      <c r="F324" s="70"/>
      <c r="G324" s="67"/>
      <c r="H324" s="71"/>
      <c r="I324" s="72"/>
      <c r="J324" s="72"/>
      <c r="K324" s="34"/>
      <c r="L324" s="79">
        <v>779</v>
      </c>
      <c r="M324" s="79"/>
      <c r="N324" s="74"/>
      <c r="O324" s="81" t="s">
        <v>394</v>
      </c>
      <c r="P324" s="83">
        <v>43648.74851851852</v>
      </c>
      <c r="Q324" s="81" t="s">
        <v>604</v>
      </c>
      <c r="R324" s="85" t="s">
        <v>698</v>
      </c>
      <c r="S324" s="81" t="s">
        <v>756</v>
      </c>
      <c r="T324" s="81" t="s">
        <v>814</v>
      </c>
      <c r="U324" s="85" t="s">
        <v>862</v>
      </c>
      <c r="V324" s="85" t="s">
        <v>862</v>
      </c>
      <c r="W324" s="83">
        <v>43648.74851851852</v>
      </c>
      <c r="X324" s="85" t="s">
        <v>1327</v>
      </c>
      <c r="Y324" s="81"/>
      <c r="Z324" s="81"/>
      <c r="AA324" s="87" t="s">
        <v>1735</v>
      </c>
      <c r="AB324" s="81"/>
      <c r="AC324" s="81" t="b">
        <v>0</v>
      </c>
      <c r="AD324" s="81">
        <v>6</v>
      </c>
      <c r="AE324" s="87" t="s">
        <v>1832</v>
      </c>
      <c r="AF324" s="81" t="b">
        <v>0</v>
      </c>
      <c r="AG324" s="81" t="s">
        <v>1864</v>
      </c>
      <c r="AH324" s="81"/>
      <c r="AI324" s="87" t="s">
        <v>1832</v>
      </c>
      <c r="AJ324" s="81" t="b">
        <v>0</v>
      </c>
      <c r="AK324" s="81">
        <v>3</v>
      </c>
      <c r="AL324" s="87" t="s">
        <v>1832</v>
      </c>
      <c r="AM324" s="81" t="s">
        <v>1881</v>
      </c>
      <c r="AN324" s="81" t="b">
        <v>0</v>
      </c>
      <c r="AO324" s="87" t="s">
        <v>1735</v>
      </c>
      <c r="AP324" s="81" t="s">
        <v>176</v>
      </c>
      <c r="AQ324" s="81">
        <v>0</v>
      </c>
      <c r="AR324" s="81">
        <v>0</v>
      </c>
      <c r="AS324" s="81"/>
      <c r="AT324" s="81"/>
      <c r="AU324" s="81"/>
      <c r="AV324" s="81"/>
      <c r="AW324" s="81"/>
      <c r="AX324" s="81"/>
      <c r="AY324" s="81"/>
      <c r="AZ324" s="81"/>
      <c r="BA324">
        <v>29</v>
      </c>
      <c r="BB324" s="80" t="str">
        <f>REPLACE(INDEX(GroupVertices[Group],MATCH(Edges13[[#This Row],[Vertex 1]],GroupVertices[Vertex],0)),1,1,"")</f>
        <v>1</v>
      </c>
      <c r="BC324" s="80" t="str">
        <f>REPLACE(INDEX(GroupVertices[Group],MATCH(Edges13[[#This Row],[Vertex 2]],GroupVertices[Vertex],0)),1,1,"")</f>
        <v>3</v>
      </c>
    </row>
    <row r="325" spans="1:55" ht="15">
      <c r="A325" s="66" t="s">
        <v>303</v>
      </c>
      <c r="B325" s="66" t="s">
        <v>348</v>
      </c>
      <c r="C325" s="67"/>
      <c r="D325" s="68"/>
      <c r="E325" s="69"/>
      <c r="F325" s="70"/>
      <c r="G325" s="67"/>
      <c r="H325" s="71"/>
      <c r="I325" s="72"/>
      <c r="J325" s="72"/>
      <c r="K325" s="34"/>
      <c r="L325" s="79">
        <v>781</v>
      </c>
      <c r="M325" s="79"/>
      <c r="N325" s="74"/>
      <c r="O325" s="81" t="s">
        <v>394</v>
      </c>
      <c r="P325" s="83">
        <v>43648.91774305556</v>
      </c>
      <c r="Q325" s="81" t="s">
        <v>605</v>
      </c>
      <c r="R325" s="85" t="s">
        <v>698</v>
      </c>
      <c r="S325" s="81" t="s">
        <v>756</v>
      </c>
      <c r="T325" s="81" t="s">
        <v>814</v>
      </c>
      <c r="U325" s="85" t="s">
        <v>863</v>
      </c>
      <c r="V325" s="85" t="s">
        <v>863</v>
      </c>
      <c r="W325" s="83">
        <v>43648.91774305556</v>
      </c>
      <c r="X325" s="85" t="s">
        <v>1328</v>
      </c>
      <c r="Y325" s="81"/>
      <c r="Z325" s="81"/>
      <c r="AA325" s="87" t="s">
        <v>1736</v>
      </c>
      <c r="AB325" s="81"/>
      <c r="AC325" s="81" t="b">
        <v>0</v>
      </c>
      <c r="AD325" s="81">
        <v>7</v>
      </c>
      <c r="AE325" s="87" t="s">
        <v>1832</v>
      </c>
      <c r="AF325" s="81" t="b">
        <v>0</v>
      </c>
      <c r="AG325" s="81" t="s">
        <v>1864</v>
      </c>
      <c r="AH325" s="81"/>
      <c r="AI325" s="87" t="s">
        <v>1832</v>
      </c>
      <c r="AJ325" s="81" t="b">
        <v>0</v>
      </c>
      <c r="AK325" s="81">
        <v>3</v>
      </c>
      <c r="AL325" s="87" t="s">
        <v>1832</v>
      </c>
      <c r="AM325" s="81" t="s">
        <v>1881</v>
      </c>
      <c r="AN325" s="81" t="b">
        <v>0</v>
      </c>
      <c r="AO325" s="87" t="s">
        <v>1736</v>
      </c>
      <c r="AP325" s="81" t="s">
        <v>176</v>
      </c>
      <c r="AQ325" s="81">
        <v>0</v>
      </c>
      <c r="AR325" s="81">
        <v>0</v>
      </c>
      <c r="AS325" s="81"/>
      <c r="AT325" s="81"/>
      <c r="AU325" s="81"/>
      <c r="AV325" s="81"/>
      <c r="AW325" s="81"/>
      <c r="AX325" s="81"/>
      <c r="AY325" s="81"/>
      <c r="AZ325" s="81"/>
      <c r="BA325">
        <v>29</v>
      </c>
      <c r="BB325" s="80" t="str">
        <f>REPLACE(INDEX(GroupVertices[Group],MATCH(Edges13[[#This Row],[Vertex 1]],GroupVertices[Vertex],0)),1,1,"")</f>
        <v>1</v>
      </c>
      <c r="BC325" s="80" t="str">
        <f>REPLACE(INDEX(GroupVertices[Group],MATCH(Edges13[[#This Row],[Vertex 2]],GroupVertices[Vertex],0)),1,1,"")</f>
        <v>3</v>
      </c>
    </row>
    <row r="326" spans="1:55" ht="15">
      <c r="A326" s="66" t="s">
        <v>303</v>
      </c>
      <c r="B326" s="66" t="s">
        <v>348</v>
      </c>
      <c r="C326" s="67"/>
      <c r="D326" s="68"/>
      <c r="E326" s="69"/>
      <c r="F326" s="70"/>
      <c r="G326" s="67"/>
      <c r="H326" s="71"/>
      <c r="I326" s="72"/>
      <c r="J326" s="72"/>
      <c r="K326" s="34"/>
      <c r="L326" s="79">
        <v>784</v>
      </c>
      <c r="M326" s="79"/>
      <c r="N326" s="74"/>
      <c r="O326" s="81" t="s">
        <v>394</v>
      </c>
      <c r="P326" s="83">
        <v>43649.50614583334</v>
      </c>
      <c r="Q326" s="81" t="s">
        <v>606</v>
      </c>
      <c r="R326" s="85" t="s">
        <v>698</v>
      </c>
      <c r="S326" s="81" t="s">
        <v>756</v>
      </c>
      <c r="T326" s="81" t="s">
        <v>814</v>
      </c>
      <c r="U326" s="85" t="s">
        <v>864</v>
      </c>
      <c r="V326" s="85" t="s">
        <v>864</v>
      </c>
      <c r="W326" s="83">
        <v>43649.50614583334</v>
      </c>
      <c r="X326" s="85" t="s">
        <v>1329</v>
      </c>
      <c r="Y326" s="81"/>
      <c r="Z326" s="81"/>
      <c r="AA326" s="87" t="s">
        <v>1737</v>
      </c>
      <c r="AB326" s="81"/>
      <c r="AC326" s="81" t="b">
        <v>0</v>
      </c>
      <c r="AD326" s="81">
        <v>6</v>
      </c>
      <c r="AE326" s="87" t="s">
        <v>1832</v>
      </c>
      <c r="AF326" s="81" t="b">
        <v>0</v>
      </c>
      <c r="AG326" s="81" t="s">
        <v>1864</v>
      </c>
      <c r="AH326" s="81"/>
      <c r="AI326" s="87" t="s">
        <v>1832</v>
      </c>
      <c r="AJ326" s="81" t="b">
        <v>0</v>
      </c>
      <c r="AK326" s="81">
        <v>2</v>
      </c>
      <c r="AL326" s="87" t="s">
        <v>1832</v>
      </c>
      <c r="AM326" s="81" t="s">
        <v>1879</v>
      </c>
      <c r="AN326" s="81" t="b">
        <v>0</v>
      </c>
      <c r="AO326" s="87" t="s">
        <v>1737</v>
      </c>
      <c r="AP326" s="81" t="s">
        <v>176</v>
      </c>
      <c r="AQ326" s="81">
        <v>0</v>
      </c>
      <c r="AR326" s="81">
        <v>0</v>
      </c>
      <c r="AS326" s="81"/>
      <c r="AT326" s="81"/>
      <c r="AU326" s="81"/>
      <c r="AV326" s="81"/>
      <c r="AW326" s="81"/>
      <c r="AX326" s="81"/>
      <c r="AY326" s="81"/>
      <c r="AZ326" s="81"/>
      <c r="BA326">
        <v>29</v>
      </c>
      <c r="BB326" s="80" t="str">
        <f>REPLACE(INDEX(GroupVertices[Group],MATCH(Edges13[[#This Row],[Vertex 1]],GroupVertices[Vertex],0)),1,1,"")</f>
        <v>1</v>
      </c>
      <c r="BC326" s="80" t="str">
        <f>REPLACE(INDEX(GroupVertices[Group],MATCH(Edges13[[#This Row],[Vertex 2]],GroupVertices[Vertex],0)),1,1,"")</f>
        <v>3</v>
      </c>
    </row>
    <row r="327" spans="1:55" ht="15">
      <c r="A327" s="66" t="s">
        <v>303</v>
      </c>
      <c r="B327" s="66" t="s">
        <v>348</v>
      </c>
      <c r="C327" s="67"/>
      <c r="D327" s="68"/>
      <c r="E327" s="69"/>
      <c r="F327" s="70"/>
      <c r="G327" s="67"/>
      <c r="H327" s="71"/>
      <c r="I327" s="72"/>
      <c r="J327" s="72"/>
      <c r="K327" s="34"/>
      <c r="L327" s="79">
        <v>785</v>
      </c>
      <c r="M327" s="79"/>
      <c r="N327" s="74"/>
      <c r="O327" s="81" t="s">
        <v>394</v>
      </c>
      <c r="P327" s="83">
        <v>43649.75355324074</v>
      </c>
      <c r="Q327" s="81" t="s">
        <v>607</v>
      </c>
      <c r="R327" s="85" t="s">
        <v>685</v>
      </c>
      <c r="S327" s="81" t="s">
        <v>747</v>
      </c>
      <c r="T327" s="81" t="s">
        <v>777</v>
      </c>
      <c r="U327" s="81"/>
      <c r="V327" s="85" t="s">
        <v>974</v>
      </c>
      <c r="W327" s="83">
        <v>43649.75355324074</v>
      </c>
      <c r="X327" s="85" t="s">
        <v>1330</v>
      </c>
      <c r="Y327" s="81"/>
      <c r="Z327" s="81"/>
      <c r="AA327" s="87" t="s">
        <v>1738</v>
      </c>
      <c r="AB327" s="81"/>
      <c r="AC327" s="81" t="b">
        <v>0</v>
      </c>
      <c r="AD327" s="81">
        <v>6</v>
      </c>
      <c r="AE327" s="87" t="s">
        <v>1832</v>
      </c>
      <c r="AF327" s="81" t="b">
        <v>1</v>
      </c>
      <c r="AG327" s="81" t="s">
        <v>1864</v>
      </c>
      <c r="AH327" s="81"/>
      <c r="AI327" s="87" t="s">
        <v>1793</v>
      </c>
      <c r="AJ327" s="81" t="b">
        <v>0</v>
      </c>
      <c r="AK327" s="81">
        <v>2</v>
      </c>
      <c r="AL327" s="87" t="s">
        <v>1832</v>
      </c>
      <c r="AM327" s="81" t="s">
        <v>1881</v>
      </c>
      <c r="AN327" s="81" t="b">
        <v>0</v>
      </c>
      <c r="AO327" s="87" t="s">
        <v>1738</v>
      </c>
      <c r="AP327" s="81" t="s">
        <v>176</v>
      </c>
      <c r="AQ327" s="81">
        <v>0</v>
      </c>
      <c r="AR327" s="81">
        <v>0</v>
      </c>
      <c r="AS327" s="81"/>
      <c r="AT327" s="81"/>
      <c r="AU327" s="81"/>
      <c r="AV327" s="81"/>
      <c r="AW327" s="81"/>
      <c r="AX327" s="81"/>
      <c r="AY327" s="81"/>
      <c r="AZ327" s="81"/>
      <c r="BA327">
        <v>29</v>
      </c>
      <c r="BB327" s="80" t="str">
        <f>REPLACE(INDEX(GroupVertices[Group],MATCH(Edges13[[#This Row],[Vertex 1]],GroupVertices[Vertex],0)),1,1,"")</f>
        <v>1</v>
      </c>
      <c r="BC327" s="80" t="str">
        <f>REPLACE(INDEX(GroupVertices[Group],MATCH(Edges13[[#This Row],[Vertex 2]],GroupVertices[Vertex],0)),1,1,"")</f>
        <v>3</v>
      </c>
    </row>
    <row r="328" spans="1:55" ht="15">
      <c r="A328" s="66" t="s">
        <v>303</v>
      </c>
      <c r="B328" s="66" t="s">
        <v>348</v>
      </c>
      <c r="C328" s="67"/>
      <c r="D328" s="68"/>
      <c r="E328" s="69"/>
      <c r="F328" s="70"/>
      <c r="G328" s="67"/>
      <c r="H328" s="71"/>
      <c r="I328" s="72"/>
      <c r="J328" s="72"/>
      <c r="K328" s="34"/>
      <c r="L328" s="79">
        <v>786</v>
      </c>
      <c r="M328" s="79"/>
      <c r="N328" s="74"/>
      <c r="O328" s="81" t="s">
        <v>394</v>
      </c>
      <c r="P328" s="83">
        <v>43649.866631944446</v>
      </c>
      <c r="Q328" s="81" t="s">
        <v>608</v>
      </c>
      <c r="R328" s="85" t="s">
        <v>698</v>
      </c>
      <c r="S328" s="81" t="s">
        <v>756</v>
      </c>
      <c r="T328" s="81" t="s">
        <v>814</v>
      </c>
      <c r="U328" s="85" t="s">
        <v>865</v>
      </c>
      <c r="V328" s="85" t="s">
        <v>865</v>
      </c>
      <c r="W328" s="83">
        <v>43649.866631944446</v>
      </c>
      <c r="X328" s="85" t="s">
        <v>1331</v>
      </c>
      <c r="Y328" s="81"/>
      <c r="Z328" s="81"/>
      <c r="AA328" s="87" t="s">
        <v>1739</v>
      </c>
      <c r="AB328" s="81"/>
      <c r="AC328" s="81" t="b">
        <v>0</v>
      </c>
      <c r="AD328" s="81">
        <v>10</v>
      </c>
      <c r="AE328" s="87" t="s">
        <v>1832</v>
      </c>
      <c r="AF328" s="81" t="b">
        <v>0</v>
      </c>
      <c r="AG328" s="81" t="s">
        <v>1864</v>
      </c>
      <c r="AH328" s="81"/>
      <c r="AI328" s="87" t="s">
        <v>1832</v>
      </c>
      <c r="AJ328" s="81" t="b">
        <v>0</v>
      </c>
      <c r="AK328" s="81">
        <v>4</v>
      </c>
      <c r="AL328" s="87" t="s">
        <v>1832</v>
      </c>
      <c r="AM328" s="81" t="s">
        <v>1881</v>
      </c>
      <c r="AN328" s="81" t="b">
        <v>0</v>
      </c>
      <c r="AO328" s="87" t="s">
        <v>1739</v>
      </c>
      <c r="AP328" s="81" t="s">
        <v>176</v>
      </c>
      <c r="AQ328" s="81">
        <v>0</v>
      </c>
      <c r="AR328" s="81">
        <v>0</v>
      </c>
      <c r="AS328" s="81"/>
      <c r="AT328" s="81"/>
      <c r="AU328" s="81"/>
      <c r="AV328" s="81"/>
      <c r="AW328" s="81"/>
      <c r="AX328" s="81"/>
      <c r="AY328" s="81"/>
      <c r="AZ328" s="81"/>
      <c r="BA328">
        <v>29</v>
      </c>
      <c r="BB328" s="80" t="str">
        <f>REPLACE(INDEX(GroupVertices[Group],MATCH(Edges13[[#This Row],[Vertex 1]],GroupVertices[Vertex],0)),1,1,"")</f>
        <v>1</v>
      </c>
      <c r="BC328" s="80" t="str">
        <f>REPLACE(INDEX(GroupVertices[Group],MATCH(Edges13[[#This Row],[Vertex 2]],GroupVertices[Vertex],0)),1,1,"")</f>
        <v>3</v>
      </c>
    </row>
    <row r="329" spans="1:55" ht="15">
      <c r="A329" s="66" t="s">
        <v>303</v>
      </c>
      <c r="B329" s="66" t="s">
        <v>348</v>
      </c>
      <c r="C329" s="67"/>
      <c r="D329" s="68"/>
      <c r="E329" s="69"/>
      <c r="F329" s="70"/>
      <c r="G329" s="67"/>
      <c r="H329" s="71"/>
      <c r="I329" s="72"/>
      <c r="J329" s="72"/>
      <c r="K329" s="34"/>
      <c r="L329" s="79">
        <v>787</v>
      </c>
      <c r="M329" s="79"/>
      <c r="N329" s="74"/>
      <c r="O329" s="81" t="s">
        <v>394</v>
      </c>
      <c r="P329" s="83">
        <v>43649.87688657407</v>
      </c>
      <c r="Q329" s="81" t="s">
        <v>413</v>
      </c>
      <c r="R329" s="81"/>
      <c r="S329" s="81"/>
      <c r="T329" s="81"/>
      <c r="U329" s="81"/>
      <c r="V329" s="85" t="s">
        <v>974</v>
      </c>
      <c r="W329" s="83">
        <v>43649.87688657407</v>
      </c>
      <c r="X329" s="85" t="s">
        <v>1332</v>
      </c>
      <c r="Y329" s="81"/>
      <c r="Z329" s="81"/>
      <c r="AA329" s="87" t="s">
        <v>1740</v>
      </c>
      <c r="AB329" s="81"/>
      <c r="AC329" s="81" t="b">
        <v>0</v>
      </c>
      <c r="AD329" s="81">
        <v>0</v>
      </c>
      <c r="AE329" s="87" t="s">
        <v>1832</v>
      </c>
      <c r="AF329" s="81" t="b">
        <v>0</v>
      </c>
      <c r="AG329" s="81" t="s">
        <v>1864</v>
      </c>
      <c r="AH329" s="81"/>
      <c r="AI329" s="87" t="s">
        <v>1832</v>
      </c>
      <c r="AJ329" s="81" t="b">
        <v>0</v>
      </c>
      <c r="AK329" s="81">
        <v>4</v>
      </c>
      <c r="AL329" s="87" t="s">
        <v>1739</v>
      </c>
      <c r="AM329" s="81" t="s">
        <v>1881</v>
      </c>
      <c r="AN329" s="81" t="b">
        <v>0</v>
      </c>
      <c r="AO329" s="87" t="s">
        <v>1739</v>
      </c>
      <c r="AP329" s="81" t="s">
        <v>176</v>
      </c>
      <c r="AQ329" s="81">
        <v>0</v>
      </c>
      <c r="AR329" s="81">
        <v>0</v>
      </c>
      <c r="AS329" s="81"/>
      <c r="AT329" s="81"/>
      <c r="AU329" s="81"/>
      <c r="AV329" s="81"/>
      <c r="AW329" s="81"/>
      <c r="AX329" s="81"/>
      <c r="AY329" s="81"/>
      <c r="AZ329" s="81"/>
      <c r="BA329">
        <v>29</v>
      </c>
      <c r="BB329" s="80" t="str">
        <f>REPLACE(INDEX(GroupVertices[Group],MATCH(Edges13[[#This Row],[Vertex 1]],GroupVertices[Vertex],0)),1,1,"")</f>
        <v>1</v>
      </c>
      <c r="BC329" s="80" t="str">
        <f>REPLACE(INDEX(GroupVertices[Group],MATCH(Edges13[[#This Row],[Vertex 2]],GroupVertices[Vertex],0)),1,1,"")</f>
        <v>3</v>
      </c>
    </row>
    <row r="330" spans="1:55" ht="15">
      <c r="A330" s="66" t="s">
        <v>303</v>
      </c>
      <c r="B330" s="66" t="s">
        <v>348</v>
      </c>
      <c r="C330" s="67"/>
      <c r="D330" s="68"/>
      <c r="E330" s="69"/>
      <c r="F330" s="70"/>
      <c r="G330" s="67"/>
      <c r="H330" s="71"/>
      <c r="I330" s="72"/>
      <c r="J330" s="72"/>
      <c r="K330" s="34"/>
      <c r="L330" s="79">
        <v>788</v>
      </c>
      <c r="M330" s="79"/>
      <c r="N330" s="74"/>
      <c r="O330" s="81" t="s">
        <v>394</v>
      </c>
      <c r="P330" s="83">
        <v>43650.31795138889</v>
      </c>
      <c r="Q330" s="81" t="s">
        <v>609</v>
      </c>
      <c r="R330" s="81" t="s">
        <v>727</v>
      </c>
      <c r="S330" s="81" t="s">
        <v>768</v>
      </c>
      <c r="T330" s="81" t="s">
        <v>824</v>
      </c>
      <c r="U330" s="85" t="s">
        <v>866</v>
      </c>
      <c r="V330" s="85" t="s">
        <v>866</v>
      </c>
      <c r="W330" s="83">
        <v>43650.31795138889</v>
      </c>
      <c r="X330" s="85" t="s">
        <v>1333</v>
      </c>
      <c r="Y330" s="81"/>
      <c r="Z330" s="81"/>
      <c r="AA330" s="87" t="s">
        <v>1741</v>
      </c>
      <c r="AB330" s="81"/>
      <c r="AC330" s="81" t="b">
        <v>0</v>
      </c>
      <c r="AD330" s="81">
        <v>9</v>
      </c>
      <c r="AE330" s="87" t="s">
        <v>1832</v>
      </c>
      <c r="AF330" s="81" t="b">
        <v>0</v>
      </c>
      <c r="AG330" s="81" t="s">
        <v>1864</v>
      </c>
      <c r="AH330" s="81"/>
      <c r="AI330" s="87" t="s">
        <v>1832</v>
      </c>
      <c r="AJ330" s="81" t="b">
        <v>0</v>
      </c>
      <c r="AK330" s="81">
        <v>3</v>
      </c>
      <c r="AL330" s="87" t="s">
        <v>1832</v>
      </c>
      <c r="AM330" s="81" t="s">
        <v>1881</v>
      </c>
      <c r="AN330" s="81" t="b">
        <v>0</v>
      </c>
      <c r="AO330" s="87" t="s">
        <v>1741</v>
      </c>
      <c r="AP330" s="81" t="s">
        <v>176</v>
      </c>
      <c r="AQ330" s="81">
        <v>0</v>
      </c>
      <c r="AR330" s="81">
        <v>0</v>
      </c>
      <c r="AS330" s="81"/>
      <c r="AT330" s="81"/>
      <c r="AU330" s="81"/>
      <c r="AV330" s="81"/>
      <c r="AW330" s="81"/>
      <c r="AX330" s="81"/>
      <c r="AY330" s="81"/>
      <c r="AZ330" s="81"/>
      <c r="BA330">
        <v>29</v>
      </c>
      <c r="BB330" s="80" t="str">
        <f>REPLACE(INDEX(GroupVertices[Group],MATCH(Edges13[[#This Row],[Vertex 1]],GroupVertices[Vertex],0)),1,1,"")</f>
        <v>1</v>
      </c>
      <c r="BC330" s="80" t="str">
        <f>REPLACE(INDEX(GroupVertices[Group],MATCH(Edges13[[#This Row],[Vertex 2]],GroupVertices[Vertex],0)),1,1,"")</f>
        <v>3</v>
      </c>
    </row>
    <row r="331" spans="1:55" ht="15">
      <c r="A331" s="66" t="s">
        <v>303</v>
      </c>
      <c r="B331" s="66" t="s">
        <v>348</v>
      </c>
      <c r="C331" s="67"/>
      <c r="D331" s="68"/>
      <c r="E331" s="69"/>
      <c r="F331" s="70"/>
      <c r="G331" s="67"/>
      <c r="H331" s="71"/>
      <c r="I331" s="72"/>
      <c r="J331" s="72"/>
      <c r="K331" s="34"/>
      <c r="L331" s="79">
        <v>789</v>
      </c>
      <c r="M331" s="79"/>
      <c r="N331" s="74"/>
      <c r="O331" s="81" t="s">
        <v>394</v>
      </c>
      <c r="P331" s="83">
        <v>43650.503645833334</v>
      </c>
      <c r="Q331" s="81" t="s">
        <v>610</v>
      </c>
      <c r="R331" s="85" t="s">
        <v>698</v>
      </c>
      <c r="S331" s="81" t="s">
        <v>756</v>
      </c>
      <c r="T331" s="81" t="s">
        <v>814</v>
      </c>
      <c r="U331" s="85" t="s">
        <v>867</v>
      </c>
      <c r="V331" s="85" t="s">
        <v>867</v>
      </c>
      <c r="W331" s="83">
        <v>43650.503645833334</v>
      </c>
      <c r="X331" s="85" t="s">
        <v>1334</v>
      </c>
      <c r="Y331" s="81"/>
      <c r="Z331" s="81"/>
      <c r="AA331" s="87" t="s">
        <v>1742</v>
      </c>
      <c r="AB331" s="81"/>
      <c r="AC331" s="81" t="b">
        <v>0</v>
      </c>
      <c r="AD331" s="81">
        <v>8</v>
      </c>
      <c r="AE331" s="87" t="s">
        <v>1832</v>
      </c>
      <c r="AF331" s="81" t="b">
        <v>0</v>
      </c>
      <c r="AG331" s="81" t="s">
        <v>1864</v>
      </c>
      <c r="AH331" s="81"/>
      <c r="AI331" s="87" t="s">
        <v>1832</v>
      </c>
      <c r="AJ331" s="81" t="b">
        <v>0</v>
      </c>
      <c r="AK331" s="81">
        <v>2</v>
      </c>
      <c r="AL331" s="87" t="s">
        <v>1832</v>
      </c>
      <c r="AM331" s="81" t="s">
        <v>1881</v>
      </c>
      <c r="AN331" s="81" t="b">
        <v>0</v>
      </c>
      <c r="AO331" s="87" t="s">
        <v>1742</v>
      </c>
      <c r="AP331" s="81" t="s">
        <v>176</v>
      </c>
      <c r="AQ331" s="81">
        <v>0</v>
      </c>
      <c r="AR331" s="81">
        <v>0</v>
      </c>
      <c r="AS331" s="81"/>
      <c r="AT331" s="81"/>
      <c r="AU331" s="81"/>
      <c r="AV331" s="81"/>
      <c r="AW331" s="81"/>
      <c r="AX331" s="81"/>
      <c r="AY331" s="81"/>
      <c r="AZ331" s="81"/>
      <c r="BA331">
        <v>29</v>
      </c>
      <c r="BB331" s="80" t="str">
        <f>REPLACE(INDEX(GroupVertices[Group],MATCH(Edges13[[#This Row],[Vertex 1]],GroupVertices[Vertex],0)),1,1,"")</f>
        <v>1</v>
      </c>
      <c r="BC331" s="80" t="str">
        <f>REPLACE(INDEX(GroupVertices[Group],MATCH(Edges13[[#This Row],[Vertex 2]],GroupVertices[Vertex],0)),1,1,"")</f>
        <v>3</v>
      </c>
    </row>
    <row r="332" spans="1:55" ht="15">
      <c r="A332" s="66" t="s">
        <v>303</v>
      </c>
      <c r="B332" s="66" t="s">
        <v>348</v>
      </c>
      <c r="C332" s="67"/>
      <c r="D332" s="68"/>
      <c r="E332" s="69"/>
      <c r="F332" s="70"/>
      <c r="G332" s="67"/>
      <c r="H332" s="71"/>
      <c r="I332" s="72"/>
      <c r="J332" s="72"/>
      <c r="K332" s="34"/>
      <c r="L332" s="79">
        <v>790</v>
      </c>
      <c r="M332" s="79"/>
      <c r="N332" s="74"/>
      <c r="O332" s="81" t="s">
        <v>394</v>
      </c>
      <c r="P332" s="83">
        <v>43650.625185185185</v>
      </c>
      <c r="Q332" s="81" t="s">
        <v>611</v>
      </c>
      <c r="R332" s="85" t="s">
        <v>698</v>
      </c>
      <c r="S332" s="81" t="s">
        <v>756</v>
      </c>
      <c r="T332" s="81" t="s">
        <v>817</v>
      </c>
      <c r="U332" s="85" t="s">
        <v>868</v>
      </c>
      <c r="V332" s="85" t="s">
        <v>868</v>
      </c>
      <c r="W332" s="83">
        <v>43650.625185185185</v>
      </c>
      <c r="X332" s="85" t="s">
        <v>1335</v>
      </c>
      <c r="Y332" s="81"/>
      <c r="Z332" s="81"/>
      <c r="AA332" s="87" t="s">
        <v>1743</v>
      </c>
      <c r="AB332" s="81"/>
      <c r="AC332" s="81" t="b">
        <v>0</v>
      </c>
      <c r="AD332" s="81">
        <v>7</v>
      </c>
      <c r="AE332" s="87" t="s">
        <v>1832</v>
      </c>
      <c r="AF332" s="81" t="b">
        <v>0</v>
      </c>
      <c r="AG332" s="81" t="s">
        <v>1864</v>
      </c>
      <c r="AH332" s="81"/>
      <c r="AI332" s="87" t="s">
        <v>1832</v>
      </c>
      <c r="AJ332" s="81" t="b">
        <v>0</v>
      </c>
      <c r="AK332" s="81">
        <v>2</v>
      </c>
      <c r="AL332" s="87" t="s">
        <v>1832</v>
      </c>
      <c r="AM332" s="81" t="s">
        <v>1879</v>
      </c>
      <c r="AN332" s="81" t="b">
        <v>0</v>
      </c>
      <c r="AO332" s="87" t="s">
        <v>1743</v>
      </c>
      <c r="AP332" s="81" t="s">
        <v>176</v>
      </c>
      <c r="AQ332" s="81">
        <v>0</v>
      </c>
      <c r="AR332" s="81">
        <v>0</v>
      </c>
      <c r="AS332" s="81"/>
      <c r="AT332" s="81"/>
      <c r="AU332" s="81"/>
      <c r="AV332" s="81"/>
      <c r="AW332" s="81"/>
      <c r="AX332" s="81"/>
      <c r="AY332" s="81"/>
      <c r="AZ332" s="81"/>
      <c r="BA332">
        <v>29</v>
      </c>
      <c r="BB332" s="80" t="str">
        <f>REPLACE(INDEX(GroupVertices[Group],MATCH(Edges13[[#This Row],[Vertex 1]],GroupVertices[Vertex],0)),1,1,"")</f>
        <v>1</v>
      </c>
      <c r="BC332" s="80" t="str">
        <f>REPLACE(INDEX(GroupVertices[Group],MATCH(Edges13[[#This Row],[Vertex 2]],GroupVertices[Vertex],0)),1,1,"")</f>
        <v>3</v>
      </c>
    </row>
    <row r="333" spans="1:55" ht="15">
      <c r="A333" s="66" t="s">
        <v>303</v>
      </c>
      <c r="B333" s="66" t="s">
        <v>348</v>
      </c>
      <c r="C333" s="67"/>
      <c r="D333" s="68"/>
      <c r="E333" s="69"/>
      <c r="F333" s="70"/>
      <c r="G333" s="67"/>
      <c r="H333" s="71"/>
      <c r="I333" s="72"/>
      <c r="J333" s="72"/>
      <c r="K333" s="34"/>
      <c r="L333" s="79">
        <v>791</v>
      </c>
      <c r="M333" s="79"/>
      <c r="N333" s="74"/>
      <c r="O333" s="81" t="s">
        <v>394</v>
      </c>
      <c r="P333" s="83">
        <v>43650.878229166665</v>
      </c>
      <c r="Q333" s="81" t="s">
        <v>612</v>
      </c>
      <c r="R333" s="85" t="s">
        <v>698</v>
      </c>
      <c r="S333" s="81" t="s">
        <v>756</v>
      </c>
      <c r="T333" s="81" t="s">
        <v>817</v>
      </c>
      <c r="U333" s="85" t="s">
        <v>869</v>
      </c>
      <c r="V333" s="85" t="s">
        <v>869</v>
      </c>
      <c r="W333" s="83">
        <v>43650.878229166665</v>
      </c>
      <c r="X333" s="85" t="s">
        <v>1336</v>
      </c>
      <c r="Y333" s="81"/>
      <c r="Z333" s="81"/>
      <c r="AA333" s="87" t="s">
        <v>1744</v>
      </c>
      <c r="AB333" s="81"/>
      <c r="AC333" s="81" t="b">
        <v>0</v>
      </c>
      <c r="AD333" s="81">
        <v>11</v>
      </c>
      <c r="AE333" s="87" t="s">
        <v>1832</v>
      </c>
      <c r="AF333" s="81" t="b">
        <v>0</v>
      </c>
      <c r="AG333" s="81" t="s">
        <v>1864</v>
      </c>
      <c r="AH333" s="81"/>
      <c r="AI333" s="87" t="s">
        <v>1832</v>
      </c>
      <c r="AJ333" s="81" t="b">
        <v>0</v>
      </c>
      <c r="AK333" s="81">
        <v>5</v>
      </c>
      <c r="AL333" s="87" t="s">
        <v>1832</v>
      </c>
      <c r="AM333" s="81" t="s">
        <v>1881</v>
      </c>
      <c r="AN333" s="81" t="b">
        <v>0</v>
      </c>
      <c r="AO333" s="87" t="s">
        <v>1744</v>
      </c>
      <c r="AP333" s="81" t="s">
        <v>176</v>
      </c>
      <c r="AQ333" s="81">
        <v>0</v>
      </c>
      <c r="AR333" s="81">
        <v>0</v>
      </c>
      <c r="AS333" s="81"/>
      <c r="AT333" s="81"/>
      <c r="AU333" s="81"/>
      <c r="AV333" s="81"/>
      <c r="AW333" s="81"/>
      <c r="AX333" s="81"/>
      <c r="AY333" s="81"/>
      <c r="AZ333" s="81"/>
      <c r="BA333">
        <v>29</v>
      </c>
      <c r="BB333" s="80" t="str">
        <f>REPLACE(INDEX(GroupVertices[Group],MATCH(Edges13[[#This Row],[Vertex 1]],GroupVertices[Vertex],0)),1,1,"")</f>
        <v>1</v>
      </c>
      <c r="BC333" s="80" t="str">
        <f>REPLACE(INDEX(GroupVertices[Group],MATCH(Edges13[[#This Row],[Vertex 2]],GroupVertices[Vertex],0)),1,1,"")</f>
        <v>3</v>
      </c>
    </row>
    <row r="334" spans="1:55" ht="15">
      <c r="A334" s="66" t="s">
        <v>303</v>
      </c>
      <c r="B334" s="66" t="s">
        <v>348</v>
      </c>
      <c r="C334" s="67"/>
      <c r="D334" s="68"/>
      <c r="E334" s="69"/>
      <c r="F334" s="70"/>
      <c r="G334" s="67"/>
      <c r="H334" s="71"/>
      <c r="I334" s="72"/>
      <c r="J334" s="72"/>
      <c r="K334" s="34"/>
      <c r="L334" s="79">
        <v>792</v>
      </c>
      <c r="M334" s="79"/>
      <c r="N334" s="74"/>
      <c r="O334" s="81" t="s">
        <v>394</v>
      </c>
      <c r="P334" s="83">
        <v>43651.855416666665</v>
      </c>
      <c r="Q334" s="81" t="s">
        <v>613</v>
      </c>
      <c r="R334" s="85" t="s">
        <v>698</v>
      </c>
      <c r="S334" s="81" t="s">
        <v>756</v>
      </c>
      <c r="T334" s="81" t="s">
        <v>817</v>
      </c>
      <c r="U334" s="85" t="s">
        <v>870</v>
      </c>
      <c r="V334" s="85" t="s">
        <v>870</v>
      </c>
      <c r="W334" s="83">
        <v>43651.855416666665</v>
      </c>
      <c r="X334" s="85" t="s">
        <v>1337</v>
      </c>
      <c r="Y334" s="81"/>
      <c r="Z334" s="81"/>
      <c r="AA334" s="87" t="s">
        <v>1745</v>
      </c>
      <c r="AB334" s="81"/>
      <c r="AC334" s="81" t="b">
        <v>0</v>
      </c>
      <c r="AD334" s="81">
        <v>7</v>
      </c>
      <c r="AE334" s="87" t="s">
        <v>1832</v>
      </c>
      <c r="AF334" s="81" t="b">
        <v>0</v>
      </c>
      <c r="AG334" s="81" t="s">
        <v>1864</v>
      </c>
      <c r="AH334" s="81"/>
      <c r="AI334" s="87" t="s">
        <v>1832</v>
      </c>
      <c r="AJ334" s="81" t="b">
        <v>0</v>
      </c>
      <c r="AK334" s="81">
        <v>4</v>
      </c>
      <c r="AL334" s="87" t="s">
        <v>1832</v>
      </c>
      <c r="AM334" s="81" t="s">
        <v>1881</v>
      </c>
      <c r="AN334" s="81" t="b">
        <v>0</v>
      </c>
      <c r="AO334" s="87" t="s">
        <v>1745</v>
      </c>
      <c r="AP334" s="81" t="s">
        <v>176</v>
      </c>
      <c r="AQ334" s="81">
        <v>0</v>
      </c>
      <c r="AR334" s="81">
        <v>0</v>
      </c>
      <c r="AS334" s="81"/>
      <c r="AT334" s="81"/>
      <c r="AU334" s="81"/>
      <c r="AV334" s="81"/>
      <c r="AW334" s="81"/>
      <c r="AX334" s="81"/>
      <c r="AY334" s="81"/>
      <c r="AZ334" s="81"/>
      <c r="BA334">
        <v>29</v>
      </c>
      <c r="BB334" s="80" t="str">
        <f>REPLACE(INDEX(GroupVertices[Group],MATCH(Edges13[[#This Row],[Vertex 1]],GroupVertices[Vertex],0)),1,1,"")</f>
        <v>1</v>
      </c>
      <c r="BC334" s="80" t="str">
        <f>REPLACE(INDEX(GroupVertices[Group],MATCH(Edges13[[#This Row],[Vertex 2]],GroupVertices[Vertex],0)),1,1,"")</f>
        <v>3</v>
      </c>
    </row>
    <row r="335" spans="1:55" ht="15">
      <c r="A335" s="66" t="s">
        <v>303</v>
      </c>
      <c r="B335" s="66" t="s">
        <v>348</v>
      </c>
      <c r="C335" s="67"/>
      <c r="D335" s="68"/>
      <c r="E335" s="69"/>
      <c r="F335" s="70"/>
      <c r="G335" s="67"/>
      <c r="H335" s="71"/>
      <c r="I335" s="72"/>
      <c r="J335" s="72"/>
      <c r="K335" s="34"/>
      <c r="L335" s="79">
        <v>793</v>
      </c>
      <c r="M335" s="79"/>
      <c r="N335" s="74"/>
      <c r="O335" s="81" t="s">
        <v>394</v>
      </c>
      <c r="P335" s="83">
        <v>43652.38725694444</v>
      </c>
      <c r="Q335" s="81" t="s">
        <v>614</v>
      </c>
      <c r="R335" s="85" t="s">
        <v>698</v>
      </c>
      <c r="S335" s="81" t="s">
        <v>756</v>
      </c>
      <c r="T335" s="81" t="s">
        <v>817</v>
      </c>
      <c r="U335" s="85" t="s">
        <v>871</v>
      </c>
      <c r="V335" s="85" t="s">
        <v>871</v>
      </c>
      <c r="W335" s="83">
        <v>43652.38725694444</v>
      </c>
      <c r="X335" s="85" t="s">
        <v>1338</v>
      </c>
      <c r="Y335" s="81"/>
      <c r="Z335" s="81"/>
      <c r="AA335" s="87" t="s">
        <v>1746</v>
      </c>
      <c r="AB335" s="81"/>
      <c r="AC335" s="81" t="b">
        <v>0</v>
      </c>
      <c r="AD335" s="81">
        <v>9</v>
      </c>
      <c r="AE335" s="87" t="s">
        <v>1832</v>
      </c>
      <c r="AF335" s="81" t="b">
        <v>0</v>
      </c>
      <c r="AG335" s="81" t="s">
        <v>1864</v>
      </c>
      <c r="AH335" s="81"/>
      <c r="AI335" s="87" t="s">
        <v>1832</v>
      </c>
      <c r="AJ335" s="81" t="b">
        <v>0</v>
      </c>
      <c r="AK335" s="81">
        <v>4</v>
      </c>
      <c r="AL335" s="87" t="s">
        <v>1832</v>
      </c>
      <c r="AM335" s="81" t="s">
        <v>1881</v>
      </c>
      <c r="AN335" s="81" t="b">
        <v>0</v>
      </c>
      <c r="AO335" s="87" t="s">
        <v>1746</v>
      </c>
      <c r="AP335" s="81" t="s">
        <v>176</v>
      </c>
      <c r="AQ335" s="81">
        <v>0</v>
      </c>
      <c r="AR335" s="81">
        <v>0</v>
      </c>
      <c r="AS335" s="81"/>
      <c r="AT335" s="81"/>
      <c r="AU335" s="81"/>
      <c r="AV335" s="81"/>
      <c r="AW335" s="81"/>
      <c r="AX335" s="81"/>
      <c r="AY335" s="81"/>
      <c r="AZ335" s="81"/>
      <c r="BA335">
        <v>29</v>
      </c>
      <c r="BB335" s="80" t="str">
        <f>REPLACE(INDEX(GroupVertices[Group],MATCH(Edges13[[#This Row],[Vertex 1]],GroupVertices[Vertex],0)),1,1,"")</f>
        <v>1</v>
      </c>
      <c r="BC335" s="80" t="str">
        <f>REPLACE(INDEX(GroupVertices[Group],MATCH(Edges13[[#This Row],[Vertex 2]],GroupVertices[Vertex],0)),1,1,"")</f>
        <v>3</v>
      </c>
    </row>
    <row r="336" spans="1:55" ht="15">
      <c r="A336" s="66" t="s">
        <v>303</v>
      </c>
      <c r="B336" s="66" t="s">
        <v>348</v>
      </c>
      <c r="C336" s="67"/>
      <c r="D336" s="68"/>
      <c r="E336" s="69"/>
      <c r="F336" s="70"/>
      <c r="G336" s="67"/>
      <c r="H336" s="71"/>
      <c r="I336" s="72"/>
      <c r="J336" s="72"/>
      <c r="K336" s="34"/>
      <c r="L336" s="79">
        <v>794</v>
      </c>
      <c r="M336" s="79"/>
      <c r="N336" s="74"/>
      <c r="O336" s="81" t="s">
        <v>394</v>
      </c>
      <c r="P336" s="83">
        <v>43652.95108796296</v>
      </c>
      <c r="Q336" s="81" t="s">
        <v>615</v>
      </c>
      <c r="R336" s="85" t="s">
        <v>698</v>
      </c>
      <c r="S336" s="81" t="s">
        <v>756</v>
      </c>
      <c r="T336" s="81" t="s">
        <v>817</v>
      </c>
      <c r="U336" s="81"/>
      <c r="V336" s="85" t="s">
        <v>974</v>
      </c>
      <c r="W336" s="83">
        <v>43652.95108796296</v>
      </c>
      <c r="X336" s="85" t="s">
        <v>1339</v>
      </c>
      <c r="Y336" s="81"/>
      <c r="Z336" s="81"/>
      <c r="AA336" s="87" t="s">
        <v>1747</v>
      </c>
      <c r="AB336" s="81"/>
      <c r="AC336" s="81" t="b">
        <v>0</v>
      </c>
      <c r="AD336" s="81">
        <v>5</v>
      </c>
      <c r="AE336" s="87" t="s">
        <v>1832</v>
      </c>
      <c r="AF336" s="81" t="b">
        <v>0</v>
      </c>
      <c r="AG336" s="81" t="s">
        <v>1864</v>
      </c>
      <c r="AH336" s="81"/>
      <c r="AI336" s="87" t="s">
        <v>1832</v>
      </c>
      <c r="AJ336" s="81" t="b">
        <v>0</v>
      </c>
      <c r="AK336" s="81">
        <v>3</v>
      </c>
      <c r="AL336" s="87" t="s">
        <v>1832</v>
      </c>
      <c r="AM336" s="81" t="s">
        <v>1881</v>
      </c>
      <c r="AN336" s="81" t="b">
        <v>0</v>
      </c>
      <c r="AO336" s="87" t="s">
        <v>1747</v>
      </c>
      <c r="AP336" s="81" t="s">
        <v>176</v>
      </c>
      <c r="AQ336" s="81">
        <v>0</v>
      </c>
      <c r="AR336" s="81">
        <v>0</v>
      </c>
      <c r="AS336" s="81"/>
      <c r="AT336" s="81"/>
      <c r="AU336" s="81"/>
      <c r="AV336" s="81"/>
      <c r="AW336" s="81"/>
      <c r="AX336" s="81"/>
      <c r="AY336" s="81"/>
      <c r="AZ336" s="81"/>
      <c r="BA336">
        <v>29</v>
      </c>
      <c r="BB336" s="80" t="str">
        <f>REPLACE(INDEX(GroupVertices[Group],MATCH(Edges13[[#This Row],[Vertex 1]],GroupVertices[Vertex],0)),1,1,"")</f>
        <v>1</v>
      </c>
      <c r="BC336" s="80" t="str">
        <f>REPLACE(INDEX(GroupVertices[Group],MATCH(Edges13[[#This Row],[Vertex 2]],GroupVertices[Vertex],0)),1,1,"")</f>
        <v>3</v>
      </c>
    </row>
    <row r="337" spans="1:55" ht="15">
      <c r="A337" s="66" t="s">
        <v>303</v>
      </c>
      <c r="B337" s="66" t="s">
        <v>348</v>
      </c>
      <c r="C337" s="67"/>
      <c r="D337" s="68"/>
      <c r="E337" s="69"/>
      <c r="F337" s="70"/>
      <c r="G337" s="67"/>
      <c r="H337" s="71"/>
      <c r="I337" s="72"/>
      <c r="J337" s="72"/>
      <c r="K337" s="34"/>
      <c r="L337" s="79">
        <v>795</v>
      </c>
      <c r="M337" s="79"/>
      <c r="N337" s="74"/>
      <c r="O337" s="81" t="s">
        <v>394</v>
      </c>
      <c r="P337" s="83">
        <v>43654.708969907406</v>
      </c>
      <c r="Q337" s="81" t="s">
        <v>616</v>
      </c>
      <c r="R337" s="85" t="s">
        <v>698</v>
      </c>
      <c r="S337" s="81" t="s">
        <v>756</v>
      </c>
      <c r="T337" s="81" t="s">
        <v>817</v>
      </c>
      <c r="U337" s="85" t="s">
        <v>872</v>
      </c>
      <c r="V337" s="85" t="s">
        <v>872</v>
      </c>
      <c r="W337" s="83">
        <v>43654.708969907406</v>
      </c>
      <c r="X337" s="85" t="s">
        <v>1340</v>
      </c>
      <c r="Y337" s="81"/>
      <c r="Z337" s="81"/>
      <c r="AA337" s="87" t="s">
        <v>1748</v>
      </c>
      <c r="AB337" s="81"/>
      <c r="AC337" s="81" t="b">
        <v>0</v>
      </c>
      <c r="AD337" s="81">
        <v>0</v>
      </c>
      <c r="AE337" s="87" t="s">
        <v>1832</v>
      </c>
      <c r="AF337" s="81" t="b">
        <v>0</v>
      </c>
      <c r="AG337" s="81" t="s">
        <v>1864</v>
      </c>
      <c r="AH337" s="81"/>
      <c r="AI337" s="87" t="s">
        <v>1832</v>
      </c>
      <c r="AJ337" s="81" t="b">
        <v>0</v>
      </c>
      <c r="AK337" s="81">
        <v>1</v>
      </c>
      <c r="AL337" s="87" t="s">
        <v>1832</v>
      </c>
      <c r="AM337" s="81" t="s">
        <v>1897</v>
      </c>
      <c r="AN337" s="81" t="b">
        <v>0</v>
      </c>
      <c r="AO337" s="87" t="s">
        <v>1748</v>
      </c>
      <c r="AP337" s="81" t="s">
        <v>176</v>
      </c>
      <c r="AQ337" s="81">
        <v>0</v>
      </c>
      <c r="AR337" s="81">
        <v>0</v>
      </c>
      <c r="AS337" s="81"/>
      <c r="AT337" s="81"/>
      <c r="AU337" s="81"/>
      <c r="AV337" s="81"/>
      <c r="AW337" s="81"/>
      <c r="AX337" s="81"/>
      <c r="AY337" s="81"/>
      <c r="AZ337" s="81"/>
      <c r="BA337">
        <v>29</v>
      </c>
      <c r="BB337" s="80" t="str">
        <f>REPLACE(INDEX(GroupVertices[Group],MATCH(Edges13[[#This Row],[Vertex 1]],GroupVertices[Vertex],0)),1,1,"")</f>
        <v>1</v>
      </c>
      <c r="BC337" s="80" t="str">
        <f>REPLACE(INDEX(GroupVertices[Group],MATCH(Edges13[[#This Row],[Vertex 2]],GroupVertices[Vertex],0)),1,1,"")</f>
        <v>3</v>
      </c>
    </row>
    <row r="338" spans="1:55" ht="15">
      <c r="A338" s="66" t="s">
        <v>303</v>
      </c>
      <c r="B338" s="66" t="s">
        <v>348</v>
      </c>
      <c r="C338" s="67"/>
      <c r="D338" s="68"/>
      <c r="E338" s="69"/>
      <c r="F338" s="70"/>
      <c r="G338" s="67"/>
      <c r="H338" s="71"/>
      <c r="I338" s="72"/>
      <c r="J338" s="72"/>
      <c r="K338" s="34"/>
      <c r="L338" s="79">
        <v>796</v>
      </c>
      <c r="M338" s="79"/>
      <c r="N338" s="74"/>
      <c r="O338" s="81" t="s">
        <v>394</v>
      </c>
      <c r="P338" s="83">
        <v>43654.87546296296</v>
      </c>
      <c r="Q338" s="81" t="s">
        <v>617</v>
      </c>
      <c r="R338" s="85" t="s">
        <v>728</v>
      </c>
      <c r="S338" s="81" t="s">
        <v>750</v>
      </c>
      <c r="T338" s="81" t="s">
        <v>825</v>
      </c>
      <c r="U338" s="85" t="s">
        <v>873</v>
      </c>
      <c r="V338" s="85" t="s">
        <v>873</v>
      </c>
      <c r="W338" s="83">
        <v>43654.87546296296</v>
      </c>
      <c r="X338" s="85" t="s">
        <v>1341</v>
      </c>
      <c r="Y338" s="81"/>
      <c r="Z338" s="81"/>
      <c r="AA338" s="87" t="s">
        <v>1749</v>
      </c>
      <c r="AB338" s="81"/>
      <c r="AC338" s="81" t="b">
        <v>0</v>
      </c>
      <c r="AD338" s="81">
        <v>8</v>
      </c>
      <c r="AE338" s="87" t="s">
        <v>1832</v>
      </c>
      <c r="AF338" s="81" t="b">
        <v>0</v>
      </c>
      <c r="AG338" s="81" t="s">
        <v>1864</v>
      </c>
      <c r="AH338" s="81"/>
      <c r="AI338" s="87" t="s">
        <v>1832</v>
      </c>
      <c r="AJ338" s="81" t="b">
        <v>0</v>
      </c>
      <c r="AK338" s="81">
        <v>0</v>
      </c>
      <c r="AL338" s="87" t="s">
        <v>1832</v>
      </c>
      <c r="AM338" s="81" t="s">
        <v>1897</v>
      </c>
      <c r="AN338" s="81" t="b">
        <v>0</v>
      </c>
      <c r="AO338" s="87" t="s">
        <v>1749</v>
      </c>
      <c r="AP338" s="81" t="s">
        <v>176</v>
      </c>
      <c r="AQ338" s="81">
        <v>0</v>
      </c>
      <c r="AR338" s="81">
        <v>0</v>
      </c>
      <c r="AS338" s="81"/>
      <c r="AT338" s="81"/>
      <c r="AU338" s="81"/>
      <c r="AV338" s="81"/>
      <c r="AW338" s="81"/>
      <c r="AX338" s="81"/>
      <c r="AY338" s="81"/>
      <c r="AZ338" s="81"/>
      <c r="BA338">
        <v>29</v>
      </c>
      <c r="BB338" s="80" t="str">
        <f>REPLACE(INDEX(GroupVertices[Group],MATCH(Edges13[[#This Row],[Vertex 1]],GroupVertices[Vertex],0)),1,1,"")</f>
        <v>1</v>
      </c>
      <c r="BC338" s="80" t="str">
        <f>REPLACE(INDEX(GroupVertices[Group],MATCH(Edges13[[#This Row],[Vertex 2]],GroupVertices[Vertex],0)),1,1,"")</f>
        <v>3</v>
      </c>
    </row>
    <row r="339" spans="1:55" ht="15">
      <c r="A339" s="66" t="s">
        <v>303</v>
      </c>
      <c r="B339" s="66" t="s">
        <v>348</v>
      </c>
      <c r="C339" s="67"/>
      <c r="D339" s="68"/>
      <c r="E339" s="69"/>
      <c r="F339" s="70"/>
      <c r="G339" s="67"/>
      <c r="H339" s="71"/>
      <c r="I339" s="72"/>
      <c r="J339" s="72"/>
      <c r="K339" s="34"/>
      <c r="L339" s="79">
        <v>797</v>
      </c>
      <c r="M339" s="79"/>
      <c r="N339" s="74"/>
      <c r="O339" s="81" t="s">
        <v>394</v>
      </c>
      <c r="P339" s="83">
        <v>43655.55200231481</v>
      </c>
      <c r="Q339" s="81" t="s">
        <v>618</v>
      </c>
      <c r="R339" s="85" t="s">
        <v>698</v>
      </c>
      <c r="S339" s="81" t="s">
        <v>756</v>
      </c>
      <c r="T339" s="81" t="s">
        <v>817</v>
      </c>
      <c r="U339" s="81"/>
      <c r="V339" s="85" t="s">
        <v>974</v>
      </c>
      <c r="W339" s="83">
        <v>43655.55200231481</v>
      </c>
      <c r="X339" s="85" t="s">
        <v>1342</v>
      </c>
      <c r="Y339" s="81"/>
      <c r="Z339" s="81"/>
      <c r="AA339" s="87" t="s">
        <v>1750</v>
      </c>
      <c r="AB339" s="81"/>
      <c r="AC339" s="81" t="b">
        <v>0</v>
      </c>
      <c r="AD339" s="81">
        <v>6</v>
      </c>
      <c r="AE339" s="87" t="s">
        <v>1832</v>
      </c>
      <c r="AF339" s="81" t="b">
        <v>0</v>
      </c>
      <c r="AG339" s="81" t="s">
        <v>1864</v>
      </c>
      <c r="AH339" s="81"/>
      <c r="AI339" s="87" t="s">
        <v>1832</v>
      </c>
      <c r="AJ339" s="81" t="b">
        <v>0</v>
      </c>
      <c r="AK339" s="81">
        <v>3</v>
      </c>
      <c r="AL339" s="87" t="s">
        <v>1832</v>
      </c>
      <c r="AM339" s="81" t="s">
        <v>1879</v>
      </c>
      <c r="AN339" s="81" t="b">
        <v>0</v>
      </c>
      <c r="AO339" s="87" t="s">
        <v>1750</v>
      </c>
      <c r="AP339" s="81" t="s">
        <v>176</v>
      </c>
      <c r="AQ339" s="81">
        <v>0</v>
      </c>
      <c r="AR339" s="81">
        <v>0</v>
      </c>
      <c r="AS339" s="81"/>
      <c r="AT339" s="81"/>
      <c r="AU339" s="81"/>
      <c r="AV339" s="81"/>
      <c r="AW339" s="81"/>
      <c r="AX339" s="81"/>
      <c r="AY339" s="81"/>
      <c r="AZ339" s="81"/>
      <c r="BA339">
        <v>29</v>
      </c>
      <c r="BB339" s="80" t="str">
        <f>REPLACE(INDEX(GroupVertices[Group],MATCH(Edges13[[#This Row],[Vertex 1]],GroupVertices[Vertex],0)),1,1,"")</f>
        <v>1</v>
      </c>
      <c r="BC339" s="80" t="str">
        <f>REPLACE(INDEX(GroupVertices[Group],MATCH(Edges13[[#This Row],[Vertex 2]],GroupVertices[Vertex],0)),1,1,"")</f>
        <v>3</v>
      </c>
    </row>
    <row r="340" spans="1:55" ht="15">
      <c r="A340" s="66" t="s">
        <v>303</v>
      </c>
      <c r="B340" s="66" t="s">
        <v>348</v>
      </c>
      <c r="C340" s="67"/>
      <c r="D340" s="68"/>
      <c r="E340" s="69"/>
      <c r="F340" s="70"/>
      <c r="G340" s="67"/>
      <c r="H340" s="71"/>
      <c r="I340" s="72"/>
      <c r="J340" s="72"/>
      <c r="K340" s="34"/>
      <c r="L340" s="79">
        <v>798</v>
      </c>
      <c r="M340" s="79"/>
      <c r="N340" s="74"/>
      <c r="O340" s="81" t="s">
        <v>394</v>
      </c>
      <c r="P340" s="83">
        <v>43656.66725694444</v>
      </c>
      <c r="Q340" s="81" t="s">
        <v>619</v>
      </c>
      <c r="R340" s="85" t="s">
        <v>698</v>
      </c>
      <c r="S340" s="81" t="s">
        <v>756</v>
      </c>
      <c r="T340" s="81" t="s">
        <v>817</v>
      </c>
      <c r="U340" s="81"/>
      <c r="V340" s="85" t="s">
        <v>974</v>
      </c>
      <c r="W340" s="83">
        <v>43656.66725694444</v>
      </c>
      <c r="X340" s="85" t="s">
        <v>1343</v>
      </c>
      <c r="Y340" s="81"/>
      <c r="Z340" s="81"/>
      <c r="AA340" s="87" t="s">
        <v>1751</v>
      </c>
      <c r="AB340" s="81"/>
      <c r="AC340" s="81" t="b">
        <v>0</v>
      </c>
      <c r="AD340" s="81">
        <v>6</v>
      </c>
      <c r="AE340" s="87" t="s">
        <v>1832</v>
      </c>
      <c r="AF340" s="81" t="b">
        <v>0</v>
      </c>
      <c r="AG340" s="81" t="s">
        <v>1864</v>
      </c>
      <c r="AH340" s="81"/>
      <c r="AI340" s="87" t="s">
        <v>1832</v>
      </c>
      <c r="AJ340" s="81" t="b">
        <v>0</v>
      </c>
      <c r="AK340" s="81">
        <v>1</v>
      </c>
      <c r="AL340" s="87" t="s">
        <v>1832</v>
      </c>
      <c r="AM340" s="81" t="s">
        <v>1881</v>
      </c>
      <c r="AN340" s="81" t="b">
        <v>0</v>
      </c>
      <c r="AO340" s="87" t="s">
        <v>1751</v>
      </c>
      <c r="AP340" s="81" t="s">
        <v>176</v>
      </c>
      <c r="AQ340" s="81">
        <v>0</v>
      </c>
      <c r="AR340" s="81">
        <v>0</v>
      </c>
      <c r="AS340" s="81"/>
      <c r="AT340" s="81"/>
      <c r="AU340" s="81"/>
      <c r="AV340" s="81"/>
      <c r="AW340" s="81"/>
      <c r="AX340" s="81"/>
      <c r="AY340" s="81"/>
      <c r="AZ340" s="81"/>
      <c r="BA340">
        <v>29</v>
      </c>
      <c r="BB340" s="80" t="str">
        <f>REPLACE(INDEX(GroupVertices[Group],MATCH(Edges13[[#This Row],[Vertex 1]],GroupVertices[Vertex],0)),1,1,"")</f>
        <v>1</v>
      </c>
      <c r="BC340" s="80" t="str">
        <f>REPLACE(INDEX(GroupVertices[Group],MATCH(Edges13[[#This Row],[Vertex 2]],GroupVertices[Vertex],0)),1,1,"")</f>
        <v>3</v>
      </c>
    </row>
    <row r="341" spans="1:55" ht="15">
      <c r="A341" s="66" t="s">
        <v>303</v>
      </c>
      <c r="B341" s="66" t="s">
        <v>348</v>
      </c>
      <c r="C341" s="67"/>
      <c r="D341" s="68"/>
      <c r="E341" s="69"/>
      <c r="F341" s="70"/>
      <c r="G341" s="67"/>
      <c r="H341" s="71"/>
      <c r="I341" s="72"/>
      <c r="J341" s="72"/>
      <c r="K341" s="34"/>
      <c r="L341" s="79">
        <v>799</v>
      </c>
      <c r="M341" s="79"/>
      <c r="N341" s="74"/>
      <c r="O341" s="81" t="s">
        <v>394</v>
      </c>
      <c r="P341" s="83">
        <v>43656.9216087963</v>
      </c>
      <c r="Q341" s="81" t="s">
        <v>620</v>
      </c>
      <c r="R341" s="85" t="s">
        <v>698</v>
      </c>
      <c r="S341" s="81" t="s">
        <v>756</v>
      </c>
      <c r="T341" s="81" t="s">
        <v>817</v>
      </c>
      <c r="U341" s="81"/>
      <c r="V341" s="85" t="s">
        <v>974</v>
      </c>
      <c r="W341" s="83">
        <v>43656.9216087963</v>
      </c>
      <c r="X341" s="85" t="s">
        <v>1344</v>
      </c>
      <c r="Y341" s="81"/>
      <c r="Z341" s="81"/>
      <c r="AA341" s="87" t="s">
        <v>1752</v>
      </c>
      <c r="AB341" s="81"/>
      <c r="AC341" s="81" t="b">
        <v>0</v>
      </c>
      <c r="AD341" s="81">
        <v>7</v>
      </c>
      <c r="AE341" s="87" t="s">
        <v>1832</v>
      </c>
      <c r="AF341" s="81" t="b">
        <v>0</v>
      </c>
      <c r="AG341" s="81" t="s">
        <v>1864</v>
      </c>
      <c r="AH341" s="81"/>
      <c r="AI341" s="87" t="s">
        <v>1832</v>
      </c>
      <c r="AJ341" s="81" t="b">
        <v>0</v>
      </c>
      <c r="AK341" s="81">
        <v>2</v>
      </c>
      <c r="AL341" s="87" t="s">
        <v>1832</v>
      </c>
      <c r="AM341" s="81" t="s">
        <v>1881</v>
      </c>
      <c r="AN341" s="81" t="b">
        <v>0</v>
      </c>
      <c r="AO341" s="87" t="s">
        <v>1752</v>
      </c>
      <c r="AP341" s="81" t="s">
        <v>176</v>
      </c>
      <c r="AQ341" s="81">
        <v>0</v>
      </c>
      <c r="AR341" s="81">
        <v>0</v>
      </c>
      <c r="AS341" s="81"/>
      <c r="AT341" s="81"/>
      <c r="AU341" s="81"/>
      <c r="AV341" s="81"/>
      <c r="AW341" s="81"/>
      <c r="AX341" s="81"/>
      <c r="AY341" s="81"/>
      <c r="AZ341" s="81"/>
      <c r="BA341">
        <v>29</v>
      </c>
      <c r="BB341" s="80" t="str">
        <f>REPLACE(INDEX(GroupVertices[Group],MATCH(Edges13[[#This Row],[Vertex 1]],GroupVertices[Vertex],0)),1,1,"")</f>
        <v>1</v>
      </c>
      <c r="BC341" s="80" t="str">
        <f>REPLACE(INDEX(GroupVertices[Group],MATCH(Edges13[[#This Row],[Vertex 2]],GroupVertices[Vertex],0)),1,1,"")</f>
        <v>3</v>
      </c>
    </row>
    <row r="342" spans="1:55" ht="15">
      <c r="A342" s="66" t="s">
        <v>303</v>
      </c>
      <c r="B342" s="66" t="s">
        <v>348</v>
      </c>
      <c r="C342" s="67"/>
      <c r="D342" s="68"/>
      <c r="E342" s="69"/>
      <c r="F342" s="70"/>
      <c r="G342" s="67"/>
      <c r="H342" s="71"/>
      <c r="I342" s="72"/>
      <c r="J342" s="72"/>
      <c r="K342" s="34"/>
      <c r="L342" s="79">
        <v>800</v>
      </c>
      <c r="M342" s="79"/>
      <c r="N342" s="74"/>
      <c r="O342" s="81" t="s">
        <v>394</v>
      </c>
      <c r="P342" s="83">
        <v>43657.35355324074</v>
      </c>
      <c r="Q342" s="81" t="s">
        <v>621</v>
      </c>
      <c r="R342" s="85" t="s">
        <v>698</v>
      </c>
      <c r="S342" s="81" t="s">
        <v>756</v>
      </c>
      <c r="T342" s="81" t="s">
        <v>817</v>
      </c>
      <c r="U342" s="81"/>
      <c r="V342" s="85" t="s">
        <v>974</v>
      </c>
      <c r="W342" s="83">
        <v>43657.35355324074</v>
      </c>
      <c r="X342" s="85" t="s">
        <v>1345</v>
      </c>
      <c r="Y342" s="81"/>
      <c r="Z342" s="81"/>
      <c r="AA342" s="87" t="s">
        <v>1753</v>
      </c>
      <c r="AB342" s="81"/>
      <c r="AC342" s="81" t="b">
        <v>0</v>
      </c>
      <c r="AD342" s="81">
        <v>8</v>
      </c>
      <c r="AE342" s="87" t="s">
        <v>1832</v>
      </c>
      <c r="AF342" s="81" t="b">
        <v>0</v>
      </c>
      <c r="AG342" s="81" t="s">
        <v>1864</v>
      </c>
      <c r="AH342" s="81"/>
      <c r="AI342" s="87" t="s">
        <v>1832</v>
      </c>
      <c r="AJ342" s="81" t="b">
        <v>0</v>
      </c>
      <c r="AK342" s="81">
        <v>4</v>
      </c>
      <c r="AL342" s="87" t="s">
        <v>1832</v>
      </c>
      <c r="AM342" s="81" t="s">
        <v>1879</v>
      </c>
      <c r="AN342" s="81" t="b">
        <v>0</v>
      </c>
      <c r="AO342" s="87" t="s">
        <v>1753</v>
      </c>
      <c r="AP342" s="81" t="s">
        <v>176</v>
      </c>
      <c r="AQ342" s="81">
        <v>0</v>
      </c>
      <c r="AR342" s="81">
        <v>0</v>
      </c>
      <c r="AS342" s="81"/>
      <c r="AT342" s="81"/>
      <c r="AU342" s="81"/>
      <c r="AV342" s="81"/>
      <c r="AW342" s="81"/>
      <c r="AX342" s="81"/>
      <c r="AY342" s="81"/>
      <c r="AZ342" s="81"/>
      <c r="BA342">
        <v>29</v>
      </c>
      <c r="BB342" s="80" t="str">
        <f>REPLACE(INDEX(GroupVertices[Group],MATCH(Edges13[[#This Row],[Vertex 1]],GroupVertices[Vertex],0)),1,1,"")</f>
        <v>1</v>
      </c>
      <c r="BC342" s="80" t="str">
        <f>REPLACE(INDEX(GroupVertices[Group],MATCH(Edges13[[#This Row],[Vertex 2]],GroupVertices[Vertex],0)),1,1,"")</f>
        <v>3</v>
      </c>
    </row>
    <row r="343" spans="1:55" ht="15">
      <c r="A343" s="66" t="s">
        <v>303</v>
      </c>
      <c r="B343" s="66" t="s">
        <v>348</v>
      </c>
      <c r="C343" s="67"/>
      <c r="D343" s="68"/>
      <c r="E343" s="69"/>
      <c r="F343" s="70"/>
      <c r="G343" s="67"/>
      <c r="H343" s="71"/>
      <c r="I343" s="72"/>
      <c r="J343" s="72"/>
      <c r="K343" s="34"/>
      <c r="L343" s="79">
        <v>801</v>
      </c>
      <c r="M343" s="79"/>
      <c r="N343" s="74"/>
      <c r="O343" s="81" t="s">
        <v>394</v>
      </c>
      <c r="P343" s="83">
        <v>43657.89530092593</v>
      </c>
      <c r="Q343" s="81" t="s">
        <v>621</v>
      </c>
      <c r="R343" s="85" t="s">
        <v>698</v>
      </c>
      <c r="S343" s="81" t="s">
        <v>756</v>
      </c>
      <c r="T343" s="81" t="s">
        <v>817</v>
      </c>
      <c r="U343" s="81"/>
      <c r="V343" s="85" t="s">
        <v>974</v>
      </c>
      <c r="W343" s="83">
        <v>43657.89530092593</v>
      </c>
      <c r="X343" s="85" t="s">
        <v>1346</v>
      </c>
      <c r="Y343" s="81"/>
      <c r="Z343" s="81"/>
      <c r="AA343" s="87" t="s">
        <v>1754</v>
      </c>
      <c r="AB343" s="81"/>
      <c r="AC343" s="81" t="b">
        <v>0</v>
      </c>
      <c r="AD343" s="81">
        <v>5</v>
      </c>
      <c r="AE343" s="87" t="s">
        <v>1832</v>
      </c>
      <c r="AF343" s="81" t="b">
        <v>0</v>
      </c>
      <c r="AG343" s="81" t="s">
        <v>1864</v>
      </c>
      <c r="AH343" s="81"/>
      <c r="AI343" s="87" t="s">
        <v>1832</v>
      </c>
      <c r="AJ343" s="81" t="b">
        <v>0</v>
      </c>
      <c r="AK343" s="81">
        <v>1</v>
      </c>
      <c r="AL343" s="87" t="s">
        <v>1832</v>
      </c>
      <c r="AM343" s="81" t="s">
        <v>1881</v>
      </c>
      <c r="AN343" s="81" t="b">
        <v>0</v>
      </c>
      <c r="AO343" s="87" t="s">
        <v>1754</v>
      </c>
      <c r="AP343" s="81" t="s">
        <v>176</v>
      </c>
      <c r="AQ343" s="81">
        <v>0</v>
      </c>
      <c r="AR343" s="81">
        <v>0</v>
      </c>
      <c r="AS343" s="81"/>
      <c r="AT343" s="81"/>
      <c r="AU343" s="81"/>
      <c r="AV343" s="81"/>
      <c r="AW343" s="81"/>
      <c r="AX343" s="81"/>
      <c r="AY343" s="81"/>
      <c r="AZ343" s="81"/>
      <c r="BA343">
        <v>29</v>
      </c>
      <c r="BB343" s="80" t="str">
        <f>REPLACE(INDEX(GroupVertices[Group],MATCH(Edges13[[#This Row],[Vertex 1]],GroupVertices[Vertex],0)),1,1,"")</f>
        <v>1</v>
      </c>
      <c r="BC343" s="80" t="str">
        <f>REPLACE(INDEX(GroupVertices[Group],MATCH(Edges13[[#This Row],[Vertex 2]],GroupVertices[Vertex],0)),1,1,"")</f>
        <v>3</v>
      </c>
    </row>
    <row r="344" spans="1:55" ht="15">
      <c r="A344" s="66" t="s">
        <v>303</v>
      </c>
      <c r="B344" s="66" t="s">
        <v>348</v>
      </c>
      <c r="C344" s="67"/>
      <c r="D344" s="68"/>
      <c r="E344" s="69"/>
      <c r="F344" s="70"/>
      <c r="G344" s="67"/>
      <c r="H344" s="71"/>
      <c r="I344" s="72"/>
      <c r="J344" s="72"/>
      <c r="K344" s="34"/>
      <c r="L344" s="79">
        <v>802</v>
      </c>
      <c r="M344" s="79"/>
      <c r="N344" s="74"/>
      <c r="O344" s="81" t="s">
        <v>394</v>
      </c>
      <c r="P344" s="83">
        <v>43658.42236111111</v>
      </c>
      <c r="Q344" s="81" t="s">
        <v>622</v>
      </c>
      <c r="R344" s="85" t="s">
        <v>698</v>
      </c>
      <c r="S344" s="81" t="s">
        <v>756</v>
      </c>
      <c r="T344" s="81" t="s">
        <v>817</v>
      </c>
      <c r="U344" s="81"/>
      <c r="V344" s="85" t="s">
        <v>974</v>
      </c>
      <c r="W344" s="83">
        <v>43658.42236111111</v>
      </c>
      <c r="X344" s="85" t="s">
        <v>1347</v>
      </c>
      <c r="Y344" s="81"/>
      <c r="Z344" s="81"/>
      <c r="AA344" s="87" t="s">
        <v>1755</v>
      </c>
      <c r="AB344" s="81"/>
      <c r="AC344" s="81" t="b">
        <v>0</v>
      </c>
      <c r="AD344" s="81">
        <v>7</v>
      </c>
      <c r="AE344" s="87" t="s">
        <v>1832</v>
      </c>
      <c r="AF344" s="81" t="b">
        <v>0</v>
      </c>
      <c r="AG344" s="81" t="s">
        <v>1864</v>
      </c>
      <c r="AH344" s="81"/>
      <c r="AI344" s="87" t="s">
        <v>1832</v>
      </c>
      <c r="AJ344" s="81" t="b">
        <v>0</v>
      </c>
      <c r="AK344" s="81">
        <v>0</v>
      </c>
      <c r="AL344" s="87" t="s">
        <v>1832</v>
      </c>
      <c r="AM344" s="81" t="s">
        <v>1879</v>
      </c>
      <c r="AN344" s="81" t="b">
        <v>0</v>
      </c>
      <c r="AO344" s="87" t="s">
        <v>1755</v>
      </c>
      <c r="AP344" s="81" t="s">
        <v>176</v>
      </c>
      <c r="AQ344" s="81">
        <v>0</v>
      </c>
      <c r="AR344" s="81">
        <v>0</v>
      </c>
      <c r="AS344" s="81"/>
      <c r="AT344" s="81"/>
      <c r="AU344" s="81"/>
      <c r="AV344" s="81"/>
      <c r="AW344" s="81"/>
      <c r="AX344" s="81"/>
      <c r="AY344" s="81"/>
      <c r="AZ344" s="81"/>
      <c r="BA344">
        <v>29</v>
      </c>
      <c r="BB344" s="80" t="str">
        <f>REPLACE(INDEX(GroupVertices[Group],MATCH(Edges13[[#This Row],[Vertex 1]],GroupVertices[Vertex],0)),1,1,"")</f>
        <v>1</v>
      </c>
      <c r="BC344" s="80" t="str">
        <f>REPLACE(INDEX(GroupVertices[Group],MATCH(Edges13[[#This Row],[Vertex 2]],GroupVertices[Vertex],0)),1,1,"")</f>
        <v>3</v>
      </c>
    </row>
    <row r="345" spans="1:55" ht="15">
      <c r="A345" s="66" t="s">
        <v>303</v>
      </c>
      <c r="B345" s="66" t="s">
        <v>348</v>
      </c>
      <c r="C345" s="67"/>
      <c r="D345" s="68"/>
      <c r="E345" s="69"/>
      <c r="F345" s="70"/>
      <c r="G345" s="67"/>
      <c r="H345" s="71"/>
      <c r="I345" s="72"/>
      <c r="J345" s="72"/>
      <c r="K345" s="34"/>
      <c r="L345" s="79">
        <v>803</v>
      </c>
      <c r="M345" s="79"/>
      <c r="N345" s="74"/>
      <c r="O345" s="81" t="s">
        <v>394</v>
      </c>
      <c r="P345" s="83">
        <v>43659.46554398148</v>
      </c>
      <c r="Q345" s="81" t="s">
        <v>620</v>
      </c>
      <c r="R345" s="85" t="s">
        <v>698</v>
      </c>
      <c r="S345" s="81" t="s">
        <v>756</v>
      </c>
      <c r="T345" s="81" t="s">
        <v>817</v>
      </c>
      <c r="U345" s="81"/>
      <c r="V345" s="85" t="s">
        <v>974</v>
      </c>
      <c r="W345" s="83">
        <v>43659.46554398148</v>
      </c>
      <c r="X345" s="85" t="s">
        <v>1348</v>
      </c>
      <c r="Y345" s="81"/>
      <c r="Z345" s="81"/>
      <c r="AA345" s="87" t="s">
        <v>1756</v>
      </c>
      <c r="AB345" s="81"/>
      <c r="AC345" s="81" t="b">
        <v>0</v>
      </c>
      <c r="AD345" s="81">
        <v>0</v>
      </c>
      <c r="AE345" s="87" t="s">
        <v>1832</v>
      </c>
      <c r="AF345" s="81" t="b">
        <v>0</v>
      </c>
      <c r="AG345" s="81" t="s">
        <v>1864</v>
      </c>
      <c r="AH345" s="81"/>
      <c r="AI345" s="87" t="s">
        <v>1832</v>
      </c>
      <c r="AJ345" s="81" t="b">
        <v>0</v>
      </c>
      <c r="AK345" s="81">
        <v>1</v>
      </c>
      <c r="AL345" s="87" t="s">
        <v>1832</v>
      </c>
      <c r="AM345" s="81" t="s">
        <v>1879</v>
      </c>
      <c r="AN345" s="81" t="b">
        <v>0</v>
      </c>
      <c r="AO345" s="87" t="s">
        <v>1756</v>
      </c>
      <c r="AP345" s="81" t="s">
        <v>176</v>
      </c>
      <c r="AQ345" s="81">
        <v>0</v>
      </c>
      <c r="AR345" s="81">
        <v>0</v>
      </c>
      <c r="AS345" s="81"/>
      <c r="AT345" s="81"/>
      <c r="AU345" s="81"/>
      <c r="AV345" s="81"/>
      <c r="AW345" s="81"/>
      <c r="AX345" s="81"/>
      <c r="AY345" s="81"/>
      <c r="AZ345" s="81"/>
      <c r="BA345">
        <v>29</v>
      </c>
      <c r="BB345" s="80" t="str">
        <f>REPLACE(INDEX(GroupVertices[Group],MATCH(Edges13[[#This Row],[Vertex 1]],GroupVertices[Vertex],0)),1,1,"")</f>
        <v>1</v>
      </c>
      <c r="BC345" s="80" t="str">
        <f>REPLACE(INDEX(GroupVertices[Group],MATCH(Edges13[[#This Row],[Vertex 2]],GroupVertices[Vertex],0)),1,1,"")</f>
        <v>3</v>
      </c>
    </row>
    <row r="346" spans="1:55" ht="15">
      <c r="A346" s="66" t="s">
        <v>303</v>
      </c>
      <c r="B346" s="66" t="s">
        <v>348</v>
      </c>
      <c r="C346" s="67"/>
      <c r="D346" s="68"/>
      <c r="E346" s="69"/>
      <c r="F346" s="70"/>
      <c r="G346" s="67"/>
      <c r="H346" s="71"/>
      <c r="I346" s="72"/>
      <c r="J346" s="72"/>
      <c r="K346" s="34"/>
      <c r="L346" s="79">
        <v>804</v>
      </c>
      <c r="M346" s="79"/>
      <c r="N346" s="74"/>
      <c r="O346" s="81" t="s">
        <v>394</v>
      </c>
      <c r="P346" s="83">
        <v>43659.731828703705</v>
      </c>
      <c r="Q346" s="81" t="s">
        <v>623</v>
      </c>
      <c r="R346" s="85" t="s">
        <v>698</v>
      </c>
      <c r="S346" s="81" t="s">
        <v>756</v>
      </c>
      <c r="T346" s="81" t="s">
        <v>817</v>
      </c>
      <c r="U346" s="81"/>
      <c r="V346" s="85" t="s">
        <v>974</v>
      </c>
      <c r="W346" s="83">
        <v>43659.731828703705</v>
      </c>
      <c r="X346" s="85" t="s">
        <v>1349</v>
      </c>
      <c r="Y346" s="81"/>
      <c r="Z346" s="81"/>
      <c r="AA346" s="87" t="s">
        <v>1757</v>
      </c>
      <c r="AB346" s="81"/>
      <c r="AC346" s="81" t="b">
        <v>0</v>
      </c>
      <c r="AD346" s="81">
        <v>4</v>
      </c>
      <c r="AE346" s="87" t="s">
        <v>1832</v>
      </c>
      <c r="AF346" s="81" t="b">
        <v>0</v>
      </c>
      <c r="AG346" s="81" t="s">
        <v>1864</v>
      </c>
      <c r="AH346" s="81"/>
      <c r="AI346" s="87" t="s">
        <v>1832</v>
      </c>
      <c r="AJ346" s="81" t="b">
        <v>0</v>
      </c>
      <c r="AK346" s="81">
        <v>3</v>
      </c>
      <c r="AL346" s="87" t="s">
        <v>1832</v>
      </c>
      <c r="AM346" s="81" t="s">
        <v>1879</v>
      </c>
      <c r="AN346" s="81" t="b">
        <v>0</v>
      </c>
      <c r="AO346" s="87" t="s">
        <v>1757</v>
      </c>
      <c r="AP346" s="81" t="s">
        <v>176</v>
      </c>
      <c r="AQ346" s="81">
        <v>0</v>
      </c>
      <c r="AR346" s="81">
        <v>0</v>
      </c>
      <c r="AS346" s="81"/>
      <c r="AT346" s="81"/>
      <c r="AU346" s="81"/>
      <c r="AV346" s="81"/>
      <c r="AW346" s="81"/>
      <c r="AX346" s="81"/>
      <c r="AY346" s="81"/>
      <c r="AZ346" s="81"/>
      <c r="BA346">
        <v>29</v>
      </c>
      <c r="BB346" s="80" t="str">
        <f>REPLACE(INDEX(GroupVertices[Group],MATCH(Edges13[[#This Row],[Vertex 1]],GroupVertices[Vertex],0)),1,1,"")</f>
        <v>1</v>
      </c>
      <c r="BC346" s="80" t="str">
        <f>REPLACE(INDEX(GroupVertices[Group],MATCH(Edges13[[#This Row],[Vertex 2]],GroupVertices[Vertex],0)),1,1,"")</f>
        <v>3</v>
      </c>
    </row>
    <row r="347" spans="1:55" ht="15">
      <c r="A347" s="66" t="s">
        <v>303</v>
      </c>
      <c r="B347" s="66" t="s">
        <v>358</v>
      </c>
      <c r="C347" s="67"/>
      <c r="D347" s="68"/>
      <c r="E347" s="69"/>
      <c r="F347" s="70"/>
      <c r="G347" s="67"/>
      <c r="H347" s="71"/>
      <c r="I347" s="72"/>
      <c r="J347" s="72"/>
      <c r="K347" s="34"/>
      <c r="L347" s="79">
        <v>815</v>
      </c>
      <c r="M347" s="79"/>
      <c r="N347" s="74"/>
      <c r="O347" s="81" t="s">
        <v>394</v>
      </c>
      <c r="P347" s="83">
        <v>43652.61680555555</v>
      </c>
      <c r="Q347" s="81" t="s">
        <v>624</v>
      </c>
      <c r="R347" s="85" t="s">
        <v>698</v>
      </c>
      <c r="S347" s="81" t="s">
        <v>756</v>
      </c>
      <c r="T347" s="81" t="s">
        <v>826</v>
      </c>
      <c r="U347" s="85" t="s">
        <v>874</v>
      </c>
      <c r="V347" s="85" t="s">
        <v>874</v>
      </c>
      <c r="W347" s="83">
        <v>43652.61680555555</v>
      </c>
      <c r="X347" s="85" t="s">
        <v>1350</v>
      </c>
      <c r="Y347" s="81"/>
      <c r="Z347" s="81"/>
      <c r="AA347" s="87" t="s">
        <v>1758</v>
      </c>
      <c r="AB347" s="81"/>
      <c r="AC347" s="81" t="b">
        <v>0</v>
      </c>
      <c r="AD347" s="81">
        <v>1</v>
      </c>
      <c r="AE347" s="87" t="s">
        <v>1832</v>
      </c>
      <c r="AF347" s="81" t="b">
        <v>0</v>
      </c>
      <c r="AG347" s="81" t="s">
        <v>1864</v>
      </c>
      <c r="AH347" s="81"/>
      <c r="AI347" s="87" t="s">
        <v>1832</v>
      </c>
      <c r="AJ347" s="81" t="b">
        <v>0</v>
      </c>
      <c r="AK347" s="81">
        <v>2</v>
      </c>
      <c r="AL347" s="87" t="s">
        <v>1832</v>
      </c>
      <c r="AM347" s="81" t="s">
        <v>1881</v>
      </c>
      <c r="AN347" s="81" t="b">
        <v>0</v>
      </c>
      <c r="AO347" s="87" t="s">
        <v>1758</v>
      </c>
      <c r="AP347" s="81" t="s">
        <v>176</v>
      </c>
      <c r="AQ347" s="81">
        <v>0</v>
      </c>
      <c r="AR347" s="81">
        <v>0</v>
      </c>
      <c r="AS347" s="81"/>
      <c r="AT347" s="81"/>
      <c r="AU347" s="81"/>
      <c r="AV347" s="81"/>
      <c r="AW347" s="81"/>
      <c r="AX347" s="81"/>
      <c r="AY347" s="81"/>
      <c r="AZ347" s="81"/>
      <c r="BA347">
        <v>24</v>
      </c>
      <c r="BB347" s="80" t="str">
        <f>REPLACE(INDEX(GroupVertices[Group],MATCH(Edges13[[#This Row],[Vertex 1]],GroupVertices[Vertex],0)),1,1,"")</f>
        <v>1</v>
      </c>
      <c r="BC347" s="80" t="str">
        <f>REPLACE(INDEX(GroupVertices[Group],MATCH(Edges13[[#This Row],[Vertex 2]],GroupVertices[Vertex],0)),1,1,"")</f>
        <v>1</v>
      </c>
    </row>
    <row r="348" spans="1:55" ht="15">
      <c r="A348" s="66" t="s">
        <v>303</v>
      </c>
      <c r="B348" s="66" t="s">
        <v>358</v>
      </c>
      <c r="C348" s="67"/>
      <c r="D348" s="68"/>
      <c r="E348" s="69"/>
      <c r="F348" s="70"/>
      <c r="G348" s="67"/>
      <c r="H348" s="71"/>
      <c r="I348" s="72"/>
      <c r="J348" s="72"/>
      <c r="K348" s="34"/>
      <c r="L348" s="79">
        <v>827</v>
      </c>
      <c r="M348" s="79"/>
      <c r="N348" s="74"/>
      <c r="O348" s="81" t="s">
        <v>394</v>
      </c>
      <c r="P348" s="83">
        <v>43659.47329861111</v>
      </c>
      <c r="Q348" s="81" t="s">
        <v>625</v>
      </c>
      <c r="R348" s="85" t="s">
        <v>729</v>
      </c>
      <c r="S348" s="81" t="s">
        <v>769</v>
      </c>
      <c r="T348" s="81" t="s">
        <v>816</v>
      </c>
      <c r="U348" s="81"/>
      <c r="V348" s="85" t="s">
        <v>974</v>
      </c>
      <c r="W348" s="83">
        <v>43659.47329861111</v>
      </c>
      <c r="X348" s="85" t="s">
        <v>1351</v>
      </c>
      <c r="Y348" s="81"/>
      <c r="Z348" s="81"/>
      <c r="AA348" s="87" t="s">
        <v>1759</v>
      </c>
      <c r="AB348" s="81"/>
      <c r="AC348" s="81" t="b">
        <v>0</v>
      </c>
      <c r="AD348" s="81">
        <v>0</v>
      </c>
      <c r="AE348" s="87" t="s">
        <v>1832</v>
      </c>
      <c r="AF348" s="81" t="b">
        <v>0</v>
      </c>
      <c r="AG348" s="81" t="s">
        <v>1864</v>
      </c>
      <c r="AH348" s="81"/>
      <c r="AI348" s="87" t="s">
        <v>1832</v>
      </c>
      <c r="AJ348" s="81" t="b">
        <v>0</v>
      </c>
      <c r="AK348" s="81">
        <v>0</v>
      </c>
      <c r="AL348" s="87" t="s">
        <v>1832</v>
      </c>
      <c r="AM348" s="81" t="s">
        <v>1879</v>
      </c>
      <c r="AN348" s="81" t="b">
        <v>0</v>
      </c>
      <c r="AO348" s="87" t="s">
        <v>1759</v>
      </c>
      <c r="AP348" s="81" t="s">
        <v>176</v>
      </c>
      <c r="AQ348" s="81">
        <v>0</v>
      </c>
      <c r="AR348" s="81">
        <v>0</v>
      </c>
      <c r="AS348" s="81"/>
      <c r="AT348" s="81"/>
      <c r="AU348" s="81"/>
      <c r="AV348" s="81"/>
      <c r="AW348" s="81"/>
      <c r="AX348" s="81"/>
      <c r="AY348" s="81"/>
      <c r="AZ348" s="81"/>
      <c r="BA348">
        <v>24</v>
      </c>
      <c r="BB348" s="80" t="str">
        <f>REPLACE(INDEX(GroupVertices[Group],MATCH(Edges13[[#This Row],[Vertex 1]],GroupVertices[Vertex],0)),1,1,"")</f>
        <v>1</v>
      </c>
      <c r="BC348" s="80" t="str">
        <f>REPLACE(INDEX(GroupVertices[Group],MATCH(Edges13[[#This Row],[Vertex 2]],GroupVertices[Vertex],0)),1,1,"")</f>
        <v>1</v>
      </c>
    </row>
    <row r="349" spans="1:55" ht="15">
      <c r="A349" s="66" t="s">
        <v>215</v>
      </c>
      <c r="B349" s="66" t="s">
        <v>215</v>
      </c>
      <c r="C349" s="67"/>
      <c r="D349" s="68"/>
      <c r="E349" s="69"/>
      <c r="F349" s="70"/>
      <c r="G349" s="67"/>
      <c r="H349" s="71"/>
      <c r="I349" s="72"/>
      <c r="J349" s="72"/>
      <c r="K349" s="34"/>
      <c r="L349" s="79">
        <v>829</v>
      </c>
      <c r="M349" s="79"/>
      <c r="N349" s="74"/>
      <c r="O349" s="81" t="s">
        <v>176</v>
      </c>
      <c r="P349" s="83">
        <v>43648.594456018516</v>
      </c>
      <c r="Q349" s="81" t="s">
        <v>626</v>
      </c>
      <c r="R349" s="85" t="s">
        <v>730</v>
      </c>
      <c r="S349" s="81" t="s">
        <v>770</v>
      </c>
      <c r="T349" s="81" t="s">
        <v>827</v>
      </c>
      <c r="U349" s="85" t="s">
        <v>875</v>
      </c>
      <c r="V349" s="85" t="s">
        <v>875</v>
      </c>
      <c r="W349" s="83">
        <v>43648.594456018516</v>
      </c>
      <c r="X349" s="85" t="s">
        <v>1352</v>
      </c>
      <c r="Y349" s="81"/>
      <c r="Z349" s="81"/>
      <c r="AA349" s="87" t="s">
        <v>1760</v>
      </c>
      <c r="AB349" s="81"/>
      <c r="AC349" s="81" t="b">
        <v>0</v>
      </c>
      <c r="AD349" s="81">
        <v>2</v>
      </c>
      <c r="AE349" s="87" t="s">
        <v>1832</v>
      </c>
      <c r="AF349" s="81" t="b">
        <v>0</v>
      </c>
      <c r="AG349" s="81" t="s">
        <v>1864</v>
      </c>
      <c r="AH349" s="81"/>
      <c r="AI349" s="87" t="s">
        <v>1832</v>
      </c>
      <c r="AJ349" s="81" t="b">
        <v>0</v>
      </c>
      <c r="AK349" s="81">
        <v>1</v>
      </c>
      <c r="AL349" s="87" t="s">
        <v>1832</v>
      </c>
      <c r="AM349" s="81" t="s">
        <v>1881</v>
      </c>
      <c r="AN349" s="81" t="b">
        <v>0</v>
      </c>
      <c r="AO349" s="87" t="s">
        <v>1760</v>
      </c>
      <c r="AP349" s="81" t="s">
        <v>1901</v>
      </c>
      <c r="AQ349" s="81">
        <v>0</v>
      </c>
      <c r="AR349" s="81">
        <v>0</v>
      </c>
      <c r="AS349" s="81"/>
      <c r="AT349" s="81"/>
      <c r="AU349" s="81"/>
      <c r="AV349" s="81"/>
      <c r="AW349" s="81"/>
      <c r="AX349" s="81"/>
      <c r="AY349" s="81"/>
      <c r="AZ349" s="81"/>
      <c r="BA349">
        <v>12</v>
      </c>
      <c r="BB349" s="80" t="str">
        <f>REPLACE(INDEX(GroupVertices[Group],MATCH(Edges13[[#This Row],[Vertex 1]],GroupVertices[Vertex],0)),1,1,"")</f>
        <v>9</v>
      </c>
      <c r="BC349" s="80" t="str">
        <f>REPLACE(INDEX(GroupVertices[Group],MATCH(Edges13[[#This Row],[Vertex 2]],GroupVertices[Vertex],0)),1,1,"")</f>
        <v>9</v>
      </c>
    </row>
    <row r="350" spans="1:55" ht="15">
      <c r="A350" s="66" t="s">
        <v>215</v>
      </c>
      <c r="B350" s="66" t="s">
        <v>215</v>
      </c>
      <c r="C350" s="67"/>
      <c r="D350" s="68"/>
      <c r="E350" s="69"/>
      <c r="F350" s="70"/>
      <c r="G350" s="67"/>
      <c r="H350" s="71"/>
      <c r="I350" s="72"/>
      <c r="J350" s="72"/>
      <c r="K350" s="34"/>
      <c r="L350" s="79">
        <v>830</v>
      </c>
      <c r="M350" s="79"/>
      <c r="N350" s="74"/>
      <c r="O350" s="81" t="s">
        <v>176</v>
      </c>
      <c r="P350" s="83">
        <v>43649.611921296295</v>
      </c>
      <c r="Q350" s="81" t="s">
        <v>627</v>
      </c>
      <c r="R350" s="85" t="s">
        <v>731</v>
      </c>
      <c r="S350" s="81" t="s">
        <v>761</v>
      </c>
      <c r="T350" s="81" t="s">
        <v>777</v>
      </c>
      <c r="U350" s="81"/>
      <c r="V350" s="85" t="s">
        <v>888</v>
      </c>
      <c r="W350" s="83">
        <v>43649.611921296295</v>
      </c>
      <c r="X350" s="85" t="s">
        <v>1353</v>
      </c>
      <c r="Y350" s="81"/>
      <c r="Z350" s="81"/>
      <c r="AA350" s="87" t="s">
        <v>1761</v>
      </c>
      <c r="AB350" s="81"/>
      <c r="AC350" s="81" t="b">
        <v>0</v>
      </c>
      <c r="AD350" s="81">
        <v>3</v>
      </c>
      <c r="AE350" s="87" t="s">
        <v>1832</v>
      </c>
      <c r="AF350" s="81" t="b">
        <v>0</v>
      </c>
      <c r="AG350" s="81" t="s">
        <v>1864</v>
      </c>
      <c r="AH350" s="81"/>
      <c r="AI350" s="87" t="s">
        <v>1832</v>
      </c>
      <c r="AJ350" s="81" t="b">
        <v>0</v>
      </c>
      <c r="AK350" s="81">
        <v>1</v>
      </c>
      <c r="AL350" s="87" t="s">
        <v>1832</v>
      </c>
      <c r="AM350" s="81" t="s">
        <v>1881</v>
      </c>
      <c r="AN350" s="81" t="b">
        <v>0</v>
      </c>
      <c r="AO350" s="87" t="s">
        <v>1761</v>
      </c>
      <c r="AP350" s="81" t="s">
        <v>1901</v>
      </c>
      <c r="AQ350" s="81">
        <v>0</v>
      </c>
      <c r="AR350" s="81">
        <v>0</v>
      </c>
      <c r="AS350" s="81"/>
      <c r="AT350" s="81"/>
      <c r="AU350" s="81"/>
      <c r="AV350" s="81"/>
      <c r="AW350" s="81"/>
      <c r="AX350" s="81"/>
      <c r="AY350" s="81"/>
      <c r="AZ350" s="81"/>
      <c r="BA350">
        <v>12</v>
      </c>
      <c r="BB350" s="80" t="str">
        <f>REPLACE(INDEX(GroupVertices[Group],MATCH(Edges13[[#This Row],[Vertex 1]],GroupVertices[Vertex],0)),1,1,"")</f>
        <v>9</v>
      </c>
      <c r="BC350" s="80" t="str">
        <f>REPLACE(INDEX(GroupVertices[Group],MATCH(Edges13[[#This Row],[Vertex 2]],GroupVertices[Vertex],0)),1,1,"")</f>
        <v>9</v>
      </c>
    </row>
    <row r="351" spans="1:55" ht="15">
      <c r="A351" s="66" t="s">
        <v>215</v>
      </c>
      <c r="B351" s="66" t="s">
        <v>215</v>
      </c>
      <c r="C351" s="67"/>
      <c r="D351" s="68"/>
      <c r="E351" s="69"/>
      <c r="F351" s="70"/>
      <c r="G351" s="67"/>
      <c r="H351" s="71"/>
      <c r="I351" s="72"/>
      <c r="J351" s="72"/>
      <c r="K351" s="34"/>
      <c r="L351" s="79">
        <v>831</v>
      </c>
      <c r="M351" s="79"/>
      <c r="N351" s="74"/>
      <c r="O351" s="81" t="s">
        <v>176</v>
      </c>
      <c r="P351" s="83">
        <v>43649.61304398148</v>
      </c>
      <c r="Q351" s="81" t="s">
        <v>628</v>
      </c>
      <c r="R351" s="85" t="s">
        <v>732</v>
      </c>
      <c r="S351" s="81" t="s">
        <v>771</v>
      </c>
      <c r="T351" s="81" t="s">
        <v>777</v>
      </c>
      <c r="U351" s="81"/>
      <c r="V351" s="85" t="s">
        <v>888</v>
      </c>
      <c r="W351" s="83">
        <v>43649.61304398148</v>
      </c>
      <c r="X351" s="85" t="s">
        <v>1354</v>
      </c>
      <c r="Y351" s="81"/>
      <c r="Z351" s="81"/>
      <c r="AA351" s="87" t="s">
        <v>1762</v>
      </c>
      <c r="AB351" s="81"/>
      <c r="AC351" s="81" t="b">
        <v>0</v>
      </c>
      <c r="AD351" s="81">
        <v>3</v>
      </c>
      <c r="AE351" s="87" t="s">
        <v>1832</v>
      </c>
      <c r="AF351" s="81" t="b">
        <v>0</v>
      </c>
      <c r="AG351" s="81" t="s">
        <v>1864</v>
      </c>
      <c r="AH351" s="81"/>
      <c r="AI351" s="87" t="s">
        <v>1832</v>
      </c>
      <c r="AJ351" s="81" t="b">
        <v>0</v>
      </c>
      <c r="AK351" s="81">
        <v>1</v>
      </c>
      <c r="AL351" s="87" t="s">
        <v>1832</v>
      </c>
      <c r="AM351" s="81" t="s">
        <v>1881</v>
      </c>
      <c r="AN351" s="81" t="b">
        <v>0</v>
      </c>
      <c r="AO351" s="87" t="s">
        <v>1762</v>
      </c>
      <c r="AP351" s="81" t="s">
        <v>1901</v>
      </c>
      <c r="AQ351" s="81">
        <v>0</v>
      </c>
      <c r="AR351" s="81">
        <v>0</v>
      </c>
      <c r="AS351" s="81"/>
      <c r="AT351" s="81"/>
      <c r="AU351" s="81"/>
      <c r="AV351" s="81"/>
      <c r="AW351" s="81"/>
      <c r="AX351" s="81"/>
      <c r="AY351" s="81"/>
      <c r="AZ351" s="81"/>
      <c r="BA351">
        <v>12</v>
      </c>
      <c r="BB351" s="80" t="str">
        <f>REPLACE(INDEX(GroupVertices[Group],MATCH(Edges13[[#This Row],[Vertex 1]],GroupVertices[Vertex],0)),1,1,"")</f>
        <v>9</v>
      </c>
      <c r="BC351" s="80" t="str">
        <f>REPLACE(INDEX(GroupVertices[Group],MATCH(Edges13[[#This Row],[Vertex 2]],GroupVertices[Vertex],0)),1,1,"")</f>
        <v>9</v>
      </c>
    </row>
    <row r="352" spans="1:55" ht="15">
      <c r="A352" s="66" t="s">
        <v>215</v>
      </c>
      <c r="B352" s="66" t="s">
        <v>215</v>
      </c>
      <c r="C352" s="67"/>
      <c r="D352" s="68"/>
      <c r="E352" s="69"/>
      <c r="F352" s="70"/>
      <c r="G352" s="67"/>
      <c r="H352" s="71"/>
      <c r="I352" s="72"/>
      <c r="J352" s="72"/>
      <c r="K352" s="34"/>
      <c r="L352" s="79">
        <v>832</v>
      </c>
      <c r="M352" s="79"/>
      <c r="N352" s="74"/>
      <c r="O352" s="81" t="s">
        <v>176</v>
      </c>
      <c r="P352" s="83">
        <v>43649.61001157408</v>
      </c>
      <c r="Q352" s="81" t="s">
        <v>629</v>
      </c>
      <c r="R352" s="85" t="s">
        <v>733</v>
      </c>
      <c r="S352" s="81" t="s">
        <v>772</v>
      </c>
      <c r="T352" s="81" t="s">
        <v>828</v>
      </c>
      <c r="U352" s="81"/>
      <c r="V352" s="85" t="s">
        <v>888</v>
      </c>
      <c r="W352" s="83">
        <v>43649.61001157408</v>
      </c>
      <c r="X352" s="85" t="s">
        <v>1355</v>
      </c>
      <c r="Y352" s="81"/>
      <c r="Z352" s="81"/>
      <c r="AA352" s="87" t="s">
        <v>1763</v>
      </c>
      <c r="AB352" s="81"/>
      <c r="AC352" s="81" t="b">
        <v>0</v>
      </c>
      <c r="AD352" s="81">
        <v>3</v>
      </c>
      <c r="AE352" s="87" t="s">
        <v>1832</v>
      </c>
      <c r="AF352" s="81" t="b">
        <v>0</v>
      </c>
      <c r="AG352" s="81" t="s">
        <v>1864</v>
      </c>
      <c r="AH352" s="81"/>
      <c r="AI352" s="87" t="s">
        <v>1832</v>
      </c>
      <c r="AJ352" s="81" t="b">
        <v>0</v>
      </c>
      <c r="AK352" s="81">
        <v>1</v>
      </c>
      <c r="AL352" s="87" t="s">
        <v>1832</v>
      </c>
      <c r="AM352" s="81" t="s">
        <v>1881</v>
      </c>
      <c r="AN352" s="81" t="b">
        <v>0</v>
      </c>
      <c r="AO352" s="87" t="s">
        <v>1763</v>
      </c>
      <c r="AP352" s="81" t="s">
        <v>1901</v>
      </c>
      <c r="AQ352" s="81">
        <v>0</v>
      </c>
      <c r="AR352" s="81">
        <v>0</v>
      </c>
      <c r="AS352" s="81"/>
      <c r="AT352" s="81"/>
      <c r="AU352" s="81"/>
      <c r="AV352" s="81"/>
      <c r="AW352" s="81"/>
      <c r="AX352" s="81"/>
      <c r="AY352" s="81"/>
      <c r="AZ352" s="81"/>
      <c r="BA352">
        <v>12</v>
      </c>
      <c r="BB352" s="80" t="str">
        <f>REPLACE(INDEX(GroupVertices[Group],MATCH(Edges13[[#This Row],[Vertex 1]],GroupVertices[Vertex],0)),1,1,"")</f>
        <v>9</v>
      </c>
      <c r="BC352" s="80" t="str">
        <f>REPLACE(INDEX(GroupVertices[Group],MATCH(Edges13[[#This Row],[Vertex 2]],GroupVertices[Vertex],0)),1,1,"")</f>
        <v>9</v>
      </c>
    </row>
    <row r="353" spans="1:55" ht="15">
      <c r="A353" s="66" t="s">
        <v>215</v>
      </c>
      <c r="B353" s="66" t="s">
        <v>215</v>
      </c>
      <c r="C353" s="67"/>
      <c r="D353" s="68"/>
      <c r="E353" s="69"/>
      <c r="F353" s="70"/>
      <c r="G353" s="67"/>
      <c r="H353" s="71"/>
      <c r="I353" s="72"/>
      <c r="J353" s="72"/>
      <c r="K353" s="34"/>
      <c r="L353" s="79">
        <v>833</v>
      </c>
      <c r="M353" s="79"/>
      <c r="N353" s="74"/>
      <c r="O353" s="81" t="s">
        <v>176</v>
      </c>
      <c r="P353" s="83">
        <v>43654.490324074075</v>
      </c>
      <c r="Q353" s="81" t="s">
        <v>630</v>
      </c>
      <c r="R353" s="81"/>
      <c r="S353" s="81"/>
      <c r="T353" s="81" t="s">
        <v>829</v>
      </c>
      <c r="U353" s="81"/>
      <c r="V353" s="85" t="s">
        <v>888</v>
      </c>
      <c r="W353" s="83">
        <v>43654.490324074075</v>
      </c>
      <c r="X353" s="85" t="s">
        <v>1356</v>
      </c>
      <c r="Y353" s="81"/>
      <c r="Z353" s="81"/>
      <c r="AA353" s="87" t="s">
        <v>1764</v>
      </c>
      <c r="AB353" s="81"/>
      <c r="AC353" s="81" t="b">
        <v>0</v>
      </c>
      <c r="AD353" s="81">
        <v>2</v>
      </c>
      <c r="AE353" s="87" t="s">
        <v>1832</v>
      </c>
      <c r="AF353" s="81" t="b">
        <v>0</v>
      </c>
      <c r="AG353" s="81" t="s">
        <v>1864</v>
      </c>
      <c r="AH353" s="81"/>
      <c r="AI353" s="87" t="s">
        <v>1832</v>
      </c>
      <c r="AJ353" s="81" t="b">
        <v>0</v>
      </c>
      <c r="AK353" s="81">
        <v>2</v>
      </c>
      <c r="AL353" s="87" t="s">
        <v>1832</v>
      </c>
      <c r="AM353" s="81" t="s">
        <v>1879</v>
      </c>
      <c r="AN353" s="81" t="b">
        <v>0</v>
      </c>
      <c r="AO353" s="87" t="s">
        <v>1764</v>
      </c>
      <c r="AP353" s="81" t="s">
        <v>1901</v>
      </c>
      <c r="AQ353" s="81">
        <v>0</v>
      </c>
      <c r="AR353" s="81">
        <v>0</v>
      </c>
      <c r="AS353" s="81"/>
      <c r="AT353" s="81"/>
      <c r="AU353" s="81"/>
      <c r="AV353" s="81"/>
      <c r="AW353" s="81"/>
      <c r="AX353" s="81"/>
      <c r="AY353" s="81"/>
      <c r="AZ353" s="81"/>
      <c r="BA353">
        <v>12</v>
      </c>
      <c r="BB353" s="80" t="str">
        <f>REPLACE(INDEX(GroupVertices[Group],MATCH(Edges13[[#This Row],[Vertex 1]],GroupVertices[Vertex],0)),1,1,"")</f>
        <v>9</v>
      </c>
      <c r="BC353" s="80" t="str">
        <f>REPLACE(INDEX(GroupVertices[Group],MATCH(Edges13[[#This Row],[Vertex 2]],GroupVertices[Vertex],0)),1,1,"")</f>
        <v>9</v>
      </c>
    </row>
    <row r="354" spans="1:55" ht="15">
      <c r="A354" s="66" t="s">
        <v>215</v>
      </c>
      <c r="B354" s="66" t="s">
        <v>215</v>
      </c>
      <c r="C354" s="67"/>
      <c r="D354" s="68"/>
      <c r="E354" s="69"/>
      <c r="F354" s="70"/>
      <c r="G354" s="67"/>
      <c r="H354" s="71"/>
      <c r="I354" s="72"/>
      <c r="J354" s="72"/>
      <c r="K354" s="34"/>
      <c r="L354" s="79">
        <v>834</v>
      </c>
      <c r="M354" s="79"/>
      <c r="N354" s="74"/>
      <c r="O354" s="81" t="s">
        <v>176</v>
      </c>
      <c r="P354" s="83">
        <v>43654.48587962963</v>
      </c>
      <c r="Q354" s="81" t="s">
        <v>631</v>
      </c>
      <c r="R354" s="85" t="s">
        <v>734</v>
      </c>
      <c r="S354" s="81" t="s">
        <v>757</v>
      </c>
      <c r="T354" s="81" t="s">
        <v>828</v>
      </c>
      <c r="U354" s="81"/>
      <c r="V354" s="85" t="s">
        <v>888</v>
      </c>
      <c r="W354" s="83">
        <v>43654.48587962963</v>
      </c>
      <c r="X354" s="85" t="s">
        <v>1357</v>
      </c>
      <c r="Y354" s="81"/>
      <c r="Z354" s="81"/>
      <c r="AA354" s="87" t="s">
        <v>1765</v>
      </c>
      <c r="AB354" s="81"/>
      <c r="AC354" s="81" t="b">
        <v>0</v>
      </c>
      <c r="AD354" s="81">
        <v>2</v>
      </c>
      <c r="AE354" s="87" t="s">
        <v>1832</v>
      </c>
      <c r="AF354" s="81" t="b">
        <v>0</v>
      </c>
      <c r="AG354" s="81" t="s">
        <v>1864</v>
      </c>
      <c r="AH354" s="81"/>
      <c r="AI354" s="87" t="s">
        <v>1832</v>
      </c>
      <c r="AJ354" s="81" t="b">
        <v>0</v>
      </c>
      <c r="AK354" s="81">
        <v>2</v>
      </c>
      <c r="AL354" s="87" t="s">
        <v>1832</v>
      </c>
      <c r="AM354" s="81" t="s">
        <v>1879</v>
      </c>
      <c r="AN354" s="81" t="b">
        <v>0</v>
      </c>
      <c r="AO354" s="87" t="s">
        <v>1765</v>
      </c>
      <c r="AP354" s="81" t="s">
        <v>1901</v>
      </c>
      <c r="AQ354" s="81">
        <v>0</v>
      </c>
      <c r="AR354" s="81">
        <v>0</v>
      </c>
      <c r="AS354" s="81"/>
      <c r="AT354" s="81"/>
      <c r="AU354" s="81"/>
      <c r="AV354" s="81"/>
      <c r="AW354" s="81"/>
      <c r="AX354" s="81"/>
      <c r="AY354" s="81"/>
      <c r="AZ354" s="81"/>
      <c r="BA354">
        <v>12</v>
      </c>
      <c r="BB354" s="80" t="str">
        <f>REPLACE(INDEX(GroupVertices[Group],MATCH(Edges13[[#This Row],[Vertex 1]],GroupVertices[Vertex],0)),1,1,"")</f>
        <v>9</v>
      </c>
      <c r="BC354" s="80" t="str">
        <f>REPLACE(INDEX(GroupVertices[Group],MATCH(Edges13[[#This Row],[Vertex 2]],GroupVertices[Vertex],0)),1,1,"")</f>
        <v>9</v>
      </c>
    </row>
    <row r="355" spans="1:55" ht="15">
      <c r="A355" s="66" t="s">
        <v>215</v>
      </c>
      <c r="B355" s="66" t="s">
        <v>215</v>
      </c>
      <c r="C355" s="67"/>
      <c r="D355" s="68"/>
      <c r="E355" s="69"/>
      <c r="F355" s="70"/>
      <c r="G355" s="67"/>
      <c r="H355" s="71"/>
      <c r="I355" s="72"/>
      <c r="J355" s="72"/>
      <c r="K355" s="34"/>
      <c r="L355" s="79">
        <v>835</v>
      </c>
      <c r="M355" s="79"/>
      <c r="N355" s="74"/>
      <c r="O355" s="81" t="s">
        <v>176</v>
      </c>
      <c r="P355" s="83">
        <v>43649.62401620371</v>
      </c>
      <c r="Q355" s="81" t="s">
        <v>632</v>
      </c>
      <c r="R355" s="85" t="s">
        <v>735</v>
      </c>
      <c r="S355" s="81" t="s">
        <v>761</v>
      </c>
      <c r="T355" s="81" t="s">
        <v>775</v>
      </c>
      <c r="U355" s="81"/>
      <c r="V355" s="85" t="s">
        <v>888</v>
      </c>
      <c r="W355" s="83">
        <v>43649.62401620371</v>
      </c>
      <c r="X355" s="85" t="s">
        <v>1358</v>
      </c>
      <c r="Y355" s="81"/>
      <c r="Z355" s="81"/>
      <c r="AA355" s="87" t="s">
        <v>1766</v>
      </c>
      <c r="AB355" s="81"/>
      <c r="AC355" s="81" t="b">
        <v>0</v>
      </c>
      <c r="AD355" s="81">
        <v>5</v>
      </c>
      <c r="AE355" s="87" t="s">
        <v>1832</v>
      </c>
      <c r="AF355" s="81" t="b">
        <v>0</v>
      </c>
      <c r="AG355" s="81" t="s">
        <v>1864</v>
      </c>
      <c r="AH355" s="81"/>
      <c r="AI355" s="87" t="s">
        <v>1832</v>
      </c>
      <c r="AJ355" s="81" t="b">
        <v>0</v>
      </c>
      <c r="AK355" s="81">
        <v>2</v>
      </c>
      <c r="AL355" s="87" t="s">
        <v>1832</v>
      </c>
      <c r="AM355" s="81" t="s">
        <v>1881</v>
      </c>
      <c r="AN355" s="81" t="b">
        <v>0</v>
      </c>
      <c r="AO355" s="87" t="s">
        <v>1766</v>
      </c>
      <c r="AP355" s="81" t="s">
        <v>1901</v>
      </c>
      <c r="AQ355" s="81">
        <v>0</v>
      </c>
      <c r="AR355" s="81">
        <v>0</v>
      </c>
      <c r="AS355" s="81"/>
      <c r="AT355" s="81"/>
      <c r="AU355" s="81"/>
      <c r="AV355" s="81"/>
      <c r="AW355" s="81"/>
      <c r="AX355" s="81"/>
      <c r="AY355" s="81"/>
      <c r="AZ355" s="81"/>
      <c r="BA355">
        <v>12</v>
      </c>
      <c r="BB355" s="80" t="str">
        <f>REPLACE(INDEX(GroupVertices[Group],MATCH(Edges13[[#This Row],[Vertex 1]],GroupVertices[Vertex],0)),1,1,"")</f>
        <v>9</v>
      </c>
      <c r="BC355" s="80" t="str">
        <f>REPLACE(INDEX(GroupVertices[Group],MATCH(Edges13[[#This Row],[Vertex 2]],GroupVertices[Vertex],0)),1,1,"")</f>
        <v>9</v>
      </c>
    </row>
    <row r="356" spans="1:55" ht="15">
      <c r="A356" s="66" t="s">
        <v>215</v>
      </c>
      <c r="B356" s="66" t="s">
        <v>215</v>
      </c>
      <c r="C356" s="67"/>
      <c r="D356" s="68"/>
      <c r="E356" s="69"/>
      <c r="F356" s="70"/>
      <c r="G356" s="67"/>
      <c r="H356" s="71"/>
      <c r="I356" s="72"/>
      <c r="J356" s="72"/>
      <c r="K356" s="34"/>
      <c r="L356" s="79">
        <v>836</v>
      </c>
      <c r="M356" s="79"/>
      <c r="N356" s="74"/>
      <c r="O356" s="81" t="s">
        <v>176</v>
      </c>
      <c r="P356" s="83">
        <v>43655.83199074074</v>
      </c>
      <c r="Q356" s="81" t="s">
        <v>633</v>
      </c>
      <c r="R356" s="81"/>
      <c r="S356" s="81"/>
      <c r="T356" s="81" t="s">
        <v>830</v>
      </c>
      <c r="U356" s="85" t="s">
        <v>876</v>
      </c>
      <c r="V356" s="85" t="s">
        <v>876</v>
      </c>
      <c r="W356" s="83">
        <v>43655.83199074074</v>
      </c>
      <c r="X356" s="85" t="s">
        <v>1359</v>
      </c>
      <c r="Y356" s="81"/>
      <c r="Z356" s="81"/>
      <c r="AA356" s="87" t="s">
        <v>1767</v>
      </c>
      <c r="AB356" s="81"/>
      <c r="AC356" s="81" t="b">
        <v>0</v>
      </c>
      <c r="AD356" s="81">
        <v>3</v>
      </c>
      <c r="AE356" s="87" t="s">
        <v>1832</v>
      </c>
      <c r="AF356" s="81" t="b">
        <v>0</v>
      </c>
      <c r="AG356" s="81" t="s">
        <v>1864</v>
      </c>
      <c r="AH356" s="81"/>
      <c r="AI356" s="87" t="s">
        <v>1832</v>
      </c>
      <c r="AJ356" s="81" t="b">
        <v>0</v>
      </c>
      <c r="AK356" s="81">
        <v>2</v>
      </c>
      <c r="AL356" s="87" t="s">
        <v>1832</v>
      </c>
      <c r="AM356" s="81" t="s">
        <v>1897</v>
      </c>
      <c r="AN356" s="81" t="b">
        <v>0</v>
      </c>
      <c r="AO356" s="87" t="s">
        <v>1767</v>
      </c>
      <c r="AP356" s="81" t="s">
        <v>1901</v>
      </c>
      <c r="AQ356" s="81">
        <v>0</v>
      </c>
      <c r="AR356" s="81">
        <v>0</v>
      </c>
      <c r="AS356" s="81"/>
      <c r="AT356" s="81"/>
      <c r="AU356" s="81"/>
      <c r="AV356" s="81"/>
      <c r="AW356" s="81"/>
      <c r="AX356" s="81"/>
      <c r="AY356" s="81"/>
      <c r="AZ356" s="81"/>
      <c r="BA356">
        <v>12</v>
      </c>
      <c r="BB356" s="80" t="str">
        <f>REPLACE(INDEX(GroupVertices[Group],MATCH(Edges13[[#This Row],[Vertex 1]],GroupVertices[Vertex],0)),1,1,"")</f>
        <v>9</v>
      </c>
      <c r="BC356" s="80" t="str">
        <f>REPLACE(INDEX(GroupVertices[Group],MATCH(Edges13[[#This Row],[Vertex 2]],GroupVertices[Vertex],0)),1,1,"")</f>
        <v>9</v>
      </c>
    </row>
    <row r="357" spans="1:55" ht="15">
      <c r="A357" s="66" t="s">
        <v>215</v>
      </c>
      <c r="B357" s="66" t="s">
        <v>215</v>
      </c>
      <c r="C357" s="67"/>
      <c r="D357" s="68"/>
      <c r="E357" s="69"/>
      <c r="F357" s="70"/>
      <c r="G357" s="67"/>
      <c r="H357" s="71"/>
      <c r="I357" s="72"/>
      <c r="J357" s="72"/>
      <c r="K357" s="34"/>
      <c r="L357" s="79">
        <v>837</v>
      </c>
      <c r="M357" s="79"/>
      <c r="N357" s="74"/>
      <c r="O357" s="81" t="s">
        <v>176</v>
      </c>
      <c r="P357" s="83">
        <v>43655.41840277778</v>
      </c>
      <c r="Q357" s="81" t="s">
        <v>634</v>
      </c>
      <c r="R357" s="81"/>
      <c r="S357" s="81"/>
      <c r="T357" s="81" t="s">
        <v>830</v>
      </c>
      <c r="U357" s="85" t="s">
        <v>877</v>
      </c>
      <c r="V357" s="85" t="s">
        <v>877</v>
      </c>
      <c r="W357" s="83">
        <v>43655.41840277778</v>
      </c>
      <c r="X357" s="85" t="s">
        <v>1360</v>
      </c>
      <c r="Y357" s="81"/>
      <c r="Z357" s="81"/>
      <c r="AA357" s="87" t="s">
        <v>1768</v>
      </c>
      <c r="AB357" s="81"/>
      <c r="AC357" s="81" t="b">
        <v>0</v>
      </c>
      <c r="AD357" s="81">
        <v>2</v>
      </c>
      <c r="AE357" s="87" t="s">
        <v>1832</v>
      </c>
      <c r="AF357" s="81" t="b">
        <v>0</v>
      </c>
      <c r="AG357" s="81" t="s">
        <v>1864</v>
      </c>
      <c r="AH357" s="81"/>
      <c r="AI357" s="87" t="s">
        <v>1832</v>
      </c>
      <c r="AJ357" s="81" t="b">
        <v>0</v>
      </c>
      <c r="AK357" s="81">
        <v>1</v>
      </c>
      <c r="AL357" s="87" t="s">
        <v>1832</v>
      </c>
      <c r="AM357" s="81" t="s">
        <v>1879</v>
      </c>
      <c r="AN357" s="81" t="b">
        <v>0</v>
      </c>
      <c r="AO357" s="87" t="s">
        <v>1768</v>
      </c>
      <c r="AP357" s="81" t="s">
        <v>1901</v>
      </c>
      <c r="AQ357" s="81">
        <v>0</v>
      </c>
      <c r="AR357" s="81">
        <v>0</v>
      </c>
      <c r="AS357" s="81"/>
      <c r="AT357" s="81"/>
      <c r="AU357" s="81"/>
      <c r="AV357" s="81"/>
      <c r="AW357" s="81"/>
      <c r="AX357" s="81"/>
      <c r="AY357" s="81"/>
      <c r="AZ357" s="81"/>
      <c r="BA357">
        <v>12</v>
      </c>
      <c r="BB357" s="80" t="str">
        <f>REPLACE(INDEX(GroupVertices[Group],MATCH(Edges13[[#This Row],[Vertex 1]],GroupVertices[Vertex],0)),1,1,"")</f>
        <v>9</v>
      </c>
      <c r="BC357" s="80" t="str">
        <f>REPLACE(INDEX(GroupVertices[Group],MATCH(Edges13[[#This Row],[Vertex 2]],GroupVertices[Vertex],0)),1,1,"")</f>
        <v>9</v>
      </c>
    </row>
    <row r="358" spans="1:55" ht="15">
      <c r="A358" s="66" t="s">
        <v>215</v>
      </c>
      <c r="B358" s="66" t="s">
        <v>215</v>
      </c>
      <c r="C358" s="67"/>
      <c r="D358" s="68"/>
      <c r="E358" s="69"/>
      <c r="F358" s="70"/>
      <c r="G358" s="67"/>
      <c r="H358" s="71"/>
      <c r="I358" s="72"/>
      <c r="J358" s="72"/>
      <c r="K358" s="34"/>
      <c r="L358" s="79">
        <v>838</v>
      </c>
      <c r="M358" s="79"/>
      <c r="N358" s="74"/>
      <c r="O358" s="81" t="s">
        <v>176</v>
      </c>
      <c r="P358" s="83">
        <v>43655.41523148148</v>
      </c>
      <c r="Q358" s="81" t="s">
        <v>635</v>
      </c>
      <c r="R358" s="85" t="s">
        <v>736</v>
      </c>
      <c r="S358" s="81" t="s">
        <v>761</v>
      </c>
      <c r="T358" s="81" t="s">
        <v>828</v>
      </c>
      <c r="U358" s="81"/>
      <c r="V358" s="85" t="s">
        <v>888</v>
      </c>
      <c r="W358" s="83">
        <v>43655.41523148148</v>
      </c>
      <c r="X358" s="85" t="s">
        <v>1361</v>
      </c>
      <c r="Y358" s="81"/>
      <c r="Z358" s="81"/>
      <c r="AA358" s="87" t="s">
        <v>1769</v>
      </c>
      <c r="AB358" s="81"/>
      <c r="AC358" s="81" t="b">
        <v>0</v>
      </c>
      <c r="AD358" s="81">
        <v>1</v>
      </c>
      <c r="AE358" s="87" t="s">
        <v>1832</v>
      </c>
      <c r="AF358" s="81" t="b">
        <v>0</v>
      </c>
      <c r="AG358" s="81" t="s">
        <v>1864</v>
      </c>
      <c r="AH358" s="81"/>
      <c r="AI358" s="87" t="s">
        <v>1832</v>
      </c>
      <c r="AJ358" s="81" t="b">
        <v>0</v>
      </c>
      <c r="AK358" s="81">
        <v>1</v>
      </c>
      <c r="AL358" s="87" t="s">
        <v>1832</v>
      </c>
      <c r="AM358" s="81" t="s">
        <v>1879</v>
      </c>
      <c r="AN358" s="81" t="b">
        <v>0</v>
      </c>
      <c r="AO358" s="87" t="s">
        <v>1769</v>
      </c>
      <c r="AP358" s="81" t="s">
        <v>1901</v>
      </c>
      <c r="AQ358" s="81">
        <v>0</v>
      </c>
      <c r="AR358" s="81">
        <v>0</v>
      </c>
      <c r="AS358" s="81"/>
      <c r="AT358" s="81"/>
      <c r="AU358" s="81"/>
      <c r="AV358" s="81"/>
      <c r="AW358" s="81"/>
      <c r="AX358" s="81"/>
      <c r="AY358" s="81"/>
      <c r="AZ358" s="81"/>
      <c r="BA358">
        <v>12</v>
      </c>
      <c r="BB358" s="80" t="str">
        <f>REPLACE(INDEX(GroupVertices[Group],MATCH(Edges13[[#This Row],[Vertex 1]],GroupVertices[Vertex],0)),1,1,"")</f>
        <v>9</v>
      </c>
      <c r="BC358" s="80" t="str">
        <f>REPLACE(INDEX(GroupVertices[Group],MATCH(Edges13[[#This Row],[Vertex 2]],GroupVertices[Vertex],0)),1,1,"")</f>
        <v>9</v>
      </c>
    </row>
    <row r="359" spans="1:55" ht="15">
      <c r="A359" s="66" t="s">
        <v>215</v>
      </c>
      <c r="B359" s="66" t="s">
        <v>215</v>
      </c>
      <c r="C359" s="67"/>
      <c r="D359" s="68"/>
      <c r="E359" s="69"/>
      <c r="F359" s="70"/>
      <c r="G359" s="67"/>
      <c r="H359" s="71"/>
      <c r="I359" s="72"/>
      <c r="J359" s="72"/>
      <c r="K359" s="34"/>
      <c r="L359" s="79">
        <v>839</v>
      </c>
      <c r="M359" s="79"/>
      <c r="N359" s="74"/>
      <c r="O359" s="81" t="s">
        <v>176</v>
      </c>
      <c r="P359" s="83">
        <v>43657.00699074074</v>
      </c>
      <c r="Q359" s="81" t="s">
        <v>636</v>
      </c>
      <c r="R359" s="81"/>
      <c r="S359" s="81"/>
      <c r="T359" s="81" t="s">
        <v>830</v>
      </c>
      <c r="U359" s="85" t="s">
        <v>878</v>
      </c>
      <c r="V359" s="85" t="s">
        <v>878</v>
      </c>
      <c r="W359" s="83">
        <v>43657.00699074074</v>
      </c>
      <c r="X359" s="85" t="s">
        <v>1362</v>
      </c>
      <c r="Y359" s="81"/>
      <c r="Z359" s="81"/>
      <c r="AA359" s="87" t="s">
        <v>1770</v>
      </c>
      <c r="AB359" s="81"/>
      <c r="AC359" s="81" t="b">
        <v>0</v>
      </c>
      <c r="AD359" s="81">
        <v>3</v>
      </c>
      <c r="AE359" s="87" t="s">
        <v>1832</v>
      </c>
      <c r="AF359" s="81" t="b">
        <v>0</v>
      </c>
      <c r="AG359" s="81" t="s">
        <v>1864</v>
      </c>
      <c r="AH359" s="81"/>
      <c r="AI359" s="87" t="s">
        <v>1832</v>
      </c>
      <c r="AJ359" s="81" t="b">
        <v>0</v>
      </c>
      <c r="AK359" s="81">
        <v>1</v>
      </c>
      <c r="AL359" s="87" t="s">
        <v>1832</v>
      </c>
      <c r="AM359" s="81" t="s">
        <v>1897</v>
      </c>
      <c r="AN359" s="81" t="b">
        <v>0</v>
      </c>
      <c r="AO359" s="87" t="s">
        <v>1770</v>
      </c>
      <c r="AP359" s="81" t="s">
        <v>1901</v>
      </c>
      <c r="AQ359" s="81">
        <v>0</v>
      </c>
      <c r="AR359" s="81">
        <v>0</v>
      </c>
      <c r="AS359" s="81"/>
      <c r="AT359" s="81"/>
      <c r="AU359" s="81"/>
      <c r="AV359" s="81"/>
      <c r="AW359" s="81"/>
      <c r="AX359" s="81"/>
      <c r="AY359" s="81"/>
      <c r="AZ359" s="81"/>
      <c r="BA359">
        <v>12</v>
      </c>
      <c r="BB359" s="80" t="str">
        <f>REPLACE(INDEX(GroupVertices[Group],MATCH(Edges13[[#This Row],[Vertex 1]],GroupVertices[Vertex],0)),1,1,"")</f>
        <v>9</v>
      </c>
      <c r="BC359" s="80" t="str">
        <f>REPLACE(INDEX(GroupVertices[Group],MATCH(Edges13[[#This Row],[Vertex 2]],GroupVertices[Vertex],0)),1,1,"")</f>
        <v>9</v>
      </c>
    </row>
    <row r="360" spans="1:55" ht="15">
      <c r="A360" s="66" t="s">
        <v>215</v>
      </c>
      <c r="B360" s="66" t="s">
        <v>215</v>
      </c>
      <c r="C360" s="67"/>
      <c r="D360" s="68"/>
      <c r="E360" s="69"/>
      <c r="F360" s="70"/>
      <c r="G360" s="67"/>
      <c r="H360" s="71"/>
      <c r="I360" s="72"/>
      <c r="J360" s="72"/>
      <c r="K360" s="34"/>
      <c r="L360" s="79">
        <v>840</v>
      </c>
      <c r="M360" s="79"/>
      <c r="N360" s="74"/>
      <c r="O360" s="81" t="s">
        <v>176</v>
      </c>
      <c r="P360" s="83">
        <v>43659.83199074074</v>
      </c>
      <c r="Q360" s="81" t="s">
        <v>637</v>
      </c>
      <c r="R360" s="81"/>
      <c r="S360" s="81"/>
      <c r="T360" s="81" t="s">
        <v>830</v>
      </c>
      <c r="U360" s="85" t="s">
        <v>879</v>
      </c>
      <c r="V360" s="85" t="s">
        <v>879</v>
      </c>
      <c r="W360" s="83">
        <v>43659.83199074074</v>
      </c>
      <c r="X360" s="85" t="s">
        <v>1363</v>
      </c>
      <c r="Y360" s="81"/>
      <c r="Z360" s="81"/>
      <c r="AA360" s="87" t="s">
        <v>1771</v>
      </c>
      <c r="AB360" s="81"/>
      <c r="AC360" s="81" t="b">
        <v>0</v>
      </c>
      <c r="AD360" s="81">
        <v>2</v>
      </c>
      <c r="AE360" s="87" t="s">
        <v>1832</v>
      </c>
      <c r="AF360" s="81" t="b">
        <v>0</v>
      </c>
      <c r="AG360" s="81" t="s">
        <v>1864</v>
      </c>
      <c r="AH360" s="81"/>
      <c r="AI360" s="87" t="s">
        <v>1832</v>
      </c>
      <c r="AJ360" s="81" t="b">
        <v>0</v>
      </c>
      <c r="AK360" s="81">
        <v>1</v>
      </c>
      <c r="AL360" s="87" t="s">
        <v>1832</v>
      </c>
      <c r="AM360" s="81" t="s">
        <v>1897</v>
      </c>
      <c r="AN360" s="81" t="b">
        <v>0</v>
      </c>
      <c r="AO360" s="87" t="s">
        <v>1771</v>
      </c>
      <c r="AP360" s="81" t="s">
        <v>1901</v>
      </c>
      <c r="AQ360" s="81">
        <v>0</v>
      </c>
      <c r="AR360" s="81">
        <v>0</v>
      </c>
      <c r="AS360" s="81"/>
      <c r="AT360" s="81"/>
      <c r="AU360" s="81"/>
      <c r="AV360" s="81"/>
      <c r="AW360" s="81"/>
      <c r="AX360" s="81"/>
      <c r="AY360" s="81"/>
      <c r="AZ360" s="81"/>
      <c r="BA360">
        <v>12</v>
      </c>
      <c r="BB360" s="80" t="str">
        <f>REPLACE(INDEX(GroupVertices[Group],MATCH(Edges13[[#This Row],[Vertex 1]],GroupVertices[Vertex],0)),1,1,"")</f>
        <v>9</v>
      </c>
      <c r="BC360" s="80" t="str">
        <f>REPLACE(INDEX(GroupVertices[Group],MATCH(Edges13[[#This Row],[Vertex 2]],GroupVertices[Vertex],0)),1,1,"")</f>
        <v>9</v>
      </c>
    </row>
    <row r="361" spans="1:55" ht="15">
      <c r="A361" s="66" t="s">
        <v>303</v>
      </c>
      <c r="B361" s="66" t="s">
        <v>215</v>
      </c>
      <c r="C361" s="67"/>
      <c r="D361" s="68"/>
      <c r="E361" s="69"/>
      <c r="F361" s="70"/>
      <c r="G361" s="67"/>
      <c r="H361" s="71"/>
      <c r="I361" s="72"/>
      <c r="J361" s="72"/>
      <c r="K361" s="34"/>
      <c r="L361" s="79">
        <v>841</v>
      </c>
      <c r="M361" s="79"/>
      <c r="N361" s="74"/>
      <c r="O361" s="81" t="s">
        <v>394</v>
      </c>
      <c r="P361" s="83">
        <v>43648.595</v>
      </c>
      <c r="Q361" s="81" t="s">
        <v>638</v>
      </c>
      <c r="R361" s="81"/>
      <c r="S361" s="81"/>
      <c r="T361" s="81"/>
      <c r="U361" s="81"/>
      <c r="V361" s="85" t="s">
        <v>974</v>
      </c>
      <c r="W361" s="83">
        <v>43648.595</v>
      </c>
      <c r="X361" s="85" t="s">
        <v>1364</v>
      </c>
      <c r="Y361" s="81"/>
      <c r="Z361" s="81"/>
      <c r="AA361" s="87" t="s">
        <v>1772</v>
      </c>
      <c r="AB361" s="81"/>
      <c r="AC361" s="81" t="b">
        <v>0</v>
      </c>
      <c r="AD361" s="81">
        <v>0</v>
      </c>
      <c r="AE361" s="87" t="s">
        <v>1832</v>
      </c>
      <c r="AF361" s="81" t="b">
        <v>0</v>
      </c>
      <c r="AG361" s="81" t="s">
        <v>1864</v>
      </c>
      <c r="AH361" s="81"/>
      <c r="AI361" s="87" t="s">
        <v>1832</v>
      </c>
      <c r="AJ361" s="81" t="b">
        <v>0</v>
      </c>
      <c r="AK361" s="81">
        <v>1</v>
      </c>
      <c r="AL361" s="87" t="s">
        <v>1642</v>
      </c>
      <c r="AM361" s="81" t="s">
        <v>1881</v>
      </c>
      <c r="AN361" s="81" t="b">
        <v>0</v>
      </c>
      <c r="AO361" s="87" t="s">
        <v>1642</v>
      </c>
      <c r="AP361" s="81" t="s">
        <v>176</v>
      </c>
      <c r="AQ361" s="81">
        <v>0</v>
      </c>
      <c r="AR361" s="81">
        <v>0</v>
      </c>
      <c r="AS361" s="81"/>
      <c r="AT361" s="81"/>
      <c r="AU361" s="81"/>
      <c r="AV361" s="81"/>
      <c r="AW361" s="81"/>
      <c r="AX361" s="81"/>
      <c r="AY361" s="81"/>
      <c r="AZ361" s="81"/>
      <c r="BA361">
        <v>18</v>
      </c>
      <c r="BB361" s="80" t="str">
        <f>REPLACE(INDEX(GroupVertices[Group],MATCH(Edges13[[#This Row],[Vertex 1]],GroupVertices[Vertex],0)),1,1,"")</f>
        <v>1</v>
      </c>
      <c r="BC361" s="80" t="str">
        <f>REPLACE(INDEX(GroupVertices[Group],MATCH(Edges13[[#This Row],[Vertex 2]],GroupVertices[Vertex],0)),1,1,"")</f>
        <v>9</v>
      </c>
    </row>
    <row r="362" spans="1:55" ht="15">
      <c r="A362" s="66" t="s">
        <v>303</v>
      </c>
      <c r="B362" s="66" t="s">
        <v>215</v>
      </c>
      <c r="C362" s="67"/>
      <c r="D362" s="68"/>
      <c r="E362" s="69"/>
      <c r="F362" s="70"/>
      <c r="G362" s="67"/>
      <c r="H362" s="71"/>
      <c r="I362" s="72"/>
      <c r="J362" s="72"/>
      <c r="K362" s="34"/>
      <c r="L362" s="79">
        <v>842</v>
      </c>
      <c r="M362" s="79"/>
      <c r="N362" s="74"/>
      <c r="O362" s="81" t="s">
        <v>394</v>
      </c>
      <c r="P362" s="83">
        <v>43648.59508101852</v>
      </c>
      <c r="Q362" s="81" t="s">
        <v>639</v>
      </c>
      <c r="R362" s="81"/>
      <c r="S362" s="81"/>
      <c r="T362" s="81"/>
      <c r="U362" s="81"/>
      <c r="V362" s="85" t="s">
        <v>974</v>
      </c>
      <c r="W362" s="83">
        <v>43648.59508101852</v>
      </c>
      <c r="X362" s="85" t="s">
        <v>1365</v>
      </c>
      <c r="Y362" s="81"/>
      <c r="Z362" s="81"/>
      <c r="AA362" s="87" t="s">
        <v>1773</v>
      </c>
      <c r="AB362" s="81"/>
      <c r="AC362" s="81" t="b">
        <v>0</v>
      </c>
      <c r="AD362" s="81">
        <v>0</v>
      </c>
      <c r="AE362" s="87" t="s">
        <v>1832</v>
      </c>
      <c r="AF362" s="81" t="b">
        <v>0</v>
      </c>
      <c r="AG362" s="81" t="s">
        <v>1864</v>
      </c>
      <c r="AH362" s="81"/>
      <c r="AI362" s="87" t="s">
        <v>1832</v>
      </c>
      <c r="AJ362" s="81" t="b">
        <v>0</v>
      </c>
      <c r="AK362" s="81">
        <v>1</v>
      </c>
      <c r="AL362" s="87" t="s">
        <v>1760</v>
      </c>
      <c r="AM362" s="81" t="s">
        <v>1881</v>
      </c>
      <c r="AN362" s="81" t="b">
        <v>0</v>
      </c>
      <c r="AO362" s="87" t="s">
        <v>1760</v>
      </c>
      <c r="AP362" s="81" t="s">
        <v>176</v>
      </c>
      <c r="AQ362" s="81">
        <v>0</v>
      </c>
      <c r="AR362" s="81">
        <v>0</v>
      </c>
      <c r="AS362" s="81"/>
      <c r="AT362" s="81"/>
      <c r="AU362" s="81"/>
      <c r="AV362" s="81"/>
      <c r="AW362" s="81"/>
      <c r="AX362" s="81"/>
      <c r="AY362" s="81"/>
      <c r="AZ362" s="81"/>
      <c r="BA362">
        <v>18</v>
      </c>
      <c r="BB362" s="80" t="str">
        <f>REPLACE(INDEX(GroupVertices[Group],MATCH(Edges13[[#This Row],[Vertex 1]],GroupVertices[Vertex],0)),1,1,"")</f>
        <v>1</v>
      </c>
      <c r="BC362" s="80" t="str">
        <f>REPLACE(INDEX(GroupVertices[Group],MATCH(Edges13[[#This Row],[Vertex 2]],GroupVertices[Vertex],0)),1,1,"")</f>
        <v>9</v>
      </c>
    </row>
    <row r="363" spans="1:55" ht="15">
      <c r="A363" s="66" t="s">
        <v>303</v>
      </c>
      <c r="B363" s="66" t="s">
        <v>215</v>
      </c>
      <c r="C363" s="67"/>
      <c r="D363" s="68"/>
      <c r="E363" s="69"/>
      <c r="F363" s="70"/>
      <c r="G363" s="67"/>
      <c r="H363" s="71"/>
      <c r="I363" s="72"/>
      <c r="J363" s="72"/>
      <c r="K363" s="34"/>
      <c r="L363" s="79">
        <v>844</v>
      </c>
      <c r="M363" s="79"/>
      <c r="N363" s="74"/>
      <c r="O363" s="81" t="s">
        <v>394</v>
      </c>
      <c r="P363" s="83">
        <v>43649.61366898148</v>
      </c>
      <c r="Q363" s="81" t="s">
        <v>640</v>
      </c>
      <c r="R363" s="85" t="s">
        <v>731</v>
      </c>
      <c r="S363" s="81" t="s">
        <v>761</v>
      </c>
      <c r="T363" s="81" t="s">
        <v>777</v>
      </c>
      <c r="U363" s="81"/>
      <c r="V363" s="85" t="s">
        <v>974</v>
      </c>
      <c r="W363" s="83">
        <v>43649.61366898148</v>
      </c>
      <c r="X363" s="85" t="s">
        <v>1366</v>
      </c>
      <c r="Y363" s="81"/>
      <c r="Z363" s="81"/>
      <c r="AA363" s="87" t="s">
        <v>1774</v>
      </c>
      <c r="AB363" s="81"/>
      <c r="AC363" s="81" t="b">
        <v>0</v>
      </c>
      <c r="AD363" s="81">
        <v>0</v>
      </c>
      <c r="AE363" s="87" t="s">
        <v>1832</v>
      </c>
      <c r="AF363" s="81" t="b">
        <v>0</v>
      </c>
      <c r="AG363" s="81" t="s">
        <v>1864</v>
      </c>
      <c r="AH363" s="81"/>
      <c r="AI363" s="87" t="s">
        <v>1832</v>
      </c>
      <c r="AJ363" s="81" t="b">
        <v>0</v>
      </c>
      <c r="AK363" s="81">
        <v>1</v>
      </c>
      <c r="AL363" s="87" t="s">
        <v>1761</v>
      </c>
      <c r="AM363" s="81" t="s">
        <v>1881</v>
      </c>
      <c r="AN363" s="81" t="b">
        <v>0</v>
      </c>
      <c r="AO363" s="87" t="s">
        <v>1761</v>
      </c>
      <c r="AP363" s="81" t="s">
        <v>176</v>
      </c>
      <c r="AQ363" s="81">
        <v>0</v>
      </c>
      <c r="AR363" s="81">
        <v>0</v>
      </c>
      <c r="AS363" s="81"/>
      <c r="AT363" s="81"/>
      <c r="AU363" s="81"/>
      <c r="AV363" s="81"/>
      <c r="AW363" s="81"/>
      <c r="AX363" s="81"/>
      <c r="AY363" s="81"/>
      <c r="AZ363" s="81"/>
      <c r="BA363">
        <v>18</v>
      </c>
      <c r="BB363" s="80" t="str">
        <f>REPLACE(INDEX(GroupVertices[Group],MATCH(Edges13[[#This Row],[Vertex 1]],GroupVertices[Vertex],0)),1,1,"")</f>
        <v>1</v>
      </c>
      <c r="BC363" s="80" t="str">
        <f>REPLACE(INDEX(GroupVertices[Group],MATCH(Edges13[[#This Row],[Vertex 2]],GroupVertices[Vertex],0)),1,1,"")</f>
        <v>9</v>
      </c>
    </row>
    <row r="364" spans="1:55" ht="15">
      <c r="A364" s="66" t="s">
        <v>303</v>
      </c>
      <c r="B364" s="66" t="s">
        <v>215</v>
      </c>
      <c r="C364" s="67"/>
      <c r="D364" s="68"/>
      <c r="E364" s="69"/>
      <c r="F364" s="70"/>
      <c r="G364" s="67"/>
      <c r="H364" s="71"/>
      <c r="I364" s="72"/>
      <c r="J364" s="72"/>
      <c r="K364" s="34"/>
      <c r="L364" s="79">
        <v>845</v>
      </c>
      <c r="M364" s="79"/>
      <c r="N364" s="74"/>
      <c r="O364" s="81" t="s">
        <v>394</v>
      </c>
      <c r="P364" s="83">
        <v>43649.61368055556</v>
      </c>
      <c r="Q364" s="81" t="s">
        <v>641</v>
      </c>
      <c r="R364" s="85" t="s">
        <v>732</v>
      </c>
      <c r="S364" s="81" t="s">
        <v>771</v>
      </c>
      <c r="T364" s="81" t="s">
        <v>777</v>
      </c>
      <c r="U364" s="81"/>
      <c r="V364" s="85" t="s">
        <v>974</v>
      </c>
      <c r="W364" s="83">
        <v>43649.61368055556</v>
      </c>
      <c r="X364" s="85" t="s">
        <v>1367</v>
      </c>
      <c r="Y364" s="81"/>
      <c r="Z364" s="81"/>
      <c r="AA364" s="87" t="s">
        <v>1775</v>
      </c>
      <c r="AB364" s="81"/>
      <c r="AC364" s="81" t="b">
        <v>0</v>
      </c>
      <c r="AD364" s="81">
        <v>0</v>
      </c>
      <c r="AE364" s="87" t="s">
        <v>1832</v>
      </c>
      <c r="AF364" s="81" t="b">
        <v>0</v>
      </c>
      <c r="AG364" s="81" t="s">
        <v>1864</v>
      </c>
      <c r="AH364" s="81"/>
      <c r="AI364" s="87" t="s">
        <v>1832</v>
      </c>
      <c r="AJ364" s="81" t="b">
        <v>0</v>
      </c>
      <c r="AK364" s="81">
        <v>1</v>
      </c>
      <c r="AL364" s="87" t="s">
        <v>1762</v>
      </c>
      <c r="AM364" s="81" t="s">
        <v>1881</v>
      </c>
      <c r="AN364" s="81" t="b">
        <v>0</v>
      </c>
      <c r="AO364" s="87" t="s">
        <v>1762</v>
      </c>
      <c r="AP364" s="81" t="s">
        <v>176</v>
      </c>
      <c r="AQ364" s="81">
        <v>0</v>
      </c>
      <c r="AR364" s="81">
        <v>0</v>
      </c>
      <c r="AS364" s="81"/>
      <c r="AT364" s="81"/>
      <c r="AU364" s="81"/>
      <c r="AV364" s="81"/>
      <c r="AW364" s="81"/>
      <c r="AX364" s="81"/>
      <c r="AY364" s="81"/>
      <c r="AZ364" s="81"/>
      <c r="BA364">
        <v>18</v>
      </c>
      <c r="BB364" s="80" t="str">
        <f>REPLACE(INDEX(GroupVertices[Group],MATCH(Edges13[[#This Row],[Vertex 1]],GroupVertices[Vertex],0)),1,1,"")</f>
        <v>1</v>
      </c>
      <c r="BC364" s="80" t="str">
        <f>REPLACE(INDEX(GroupVertices[Group],MATCH(Edges13[[#This Row],[Vertex 2]],GroupVertices[Vertex],0)),1,1,"")</f>
        <v>9</v>
      </c>
    </row>
    <row r="365" spans="1:55" ht="15">
      <c r="A365" s="66" t="s">
        <v>303</v>
      </c>
      <c r="B365" s="66" t="s">
        <v>215</v>
      </c>
      <c r="C365" s="67"/>
      <c r="D365" s="68"/>
      <c r="E365" s="69"/>
      <c r="F365" s="70"/>
      <c r="G365" s="67"/>
      <c r="H365" s="71"/>
      <c r="I365" s="72"/>
      <c r="J365" s="72"/>
      <c r="K365" s="34"/>
      <c r="L365" s="79">
        <v>846</v>
      </c>
      <c r="M365" s="79"/>
      <c r="N365" s="74"/>
      <c r="O365" s="81" t="s">
        <v>394</v>
      </c>
      <c r="P365" s="83">
        <v>43649.61935185185</v>
      </c>
      <c r="Q365" s="81" t="s">
        <v>642</v>
      </c>
      <c r="R365" s="81"/>
      <c r="S365" s="81"/>
      <c r="T365" s="81"/>
      <c r="U365" s="81"/>
      <c r="V365" s="85" t="s">
        <v>974</v>
      </c>
      <c r="W365" s="83">
        <v>43649.61935185185</v>
      </c>
      <c r="X365" s="85" t="s">
        <v>1368</v>
      </c>
      <c r="Y365" s="81"/>
      <c r="Z365" s="81"/>
      <c r="AA365" s="87" t="s">
        <v>1776</v>
      </c>
      <c r="AB365" s="81"/>
      <c r="AC365" s="81" t="b">
        <v>0</v>
      </c>
      <c r="AD365" s="81">
        <v>0</v>
      </c>
      <c r="AE365" s="87" t="s">
        <v>1832</v>
      </c>
      <c r="AF365" s="81" t="b">
        <v>0</v>
      </c>
      <c r="AG365" s="81" t="s">
        <v>1864</v>
      </c>
      <c r="AH365" s="81"/>
      <c r="AI365" s="87" t="s">
        <v>1832</v>
      </c>
      <c r="AJ365" s="81" t="b">
        <v>0</v>
      </c>
      <c r="AK365" s="81">
        <v>2</v>
      </c>
      <c r="AL365" s="87" t="s">
        <v>1417</v>
      </c>
      <c r="AM365" s="81" t="s">
        <v>1881</v>
      </c>
      <c r="AN365" s="81" t="b">
        <v>0</v>
      </c>
      <c r="AO365" s="87" t="s">
        <v>1417</v>
      </c>
      <c r="AP365" s="81" t="s">
        <v>176</v>
      </c>
      <c r="AQ365" s="81">
        <v>0</v>
      </c>
      <c r="AR365" s="81">
        <v>0</v>
      </c>
      <c r="AS365" s="81"/>
      <c r="AT365" s="81"/>
      <c r="AU365" s="81"/>
      <c r="AV365" s="81"/>
      <c r="AW365" s="81"/>
      <c r="AX365" s="81"/>
      <c r="AY365" s="81"/>
      <c r="AZ365" s="81"/>
      <c r="BA365">
        <v>18</v>
      </c>
      <c r="BB365" s="80" t="str">
        <f>REPLACE(INDEX(GroupVertices[Group],MATCH(Edges13[[#This Row],[Vertex 1]],GroupVertices[Vertex],0)),1,1,"")</f>
        <v>1</v>
      </c>
      <c r="BC365" s="80" t="str">
        <f>REPLACE(INDEX(GroupVertices[Group],MATCH(Edges13[[#This Row],[Vertex 2]],GroupVertices[Vertex],0)),1,1,"")</f>
        <v>9</v>
      </c>
    </row>
    <row r="366" spans="1:55" ht="15">
      <c r="A366" s="66" t="s">
        <v>303</v>
      </c>
      <c r="B366" s="66" t="s">
        <v>215</v>
      </c>
      <c r="C366" s="67"/>
      <c r="D366" s="68"/>
      <c r="E366" s="69"/>
      <c r="F366" s="70"/>
      <c r="G366" s="67"/>
      <c r="H366" s="71"/>
      <c r="I366" s="72"/>
      <c r="J366" s="72"/>
      <c r="K366" s="34"/>
      <c r="L366" s="79">
        <v>847</v>
      </c>
      <c r="M366" s="79"/>
      <c r="N366" s="74"/>
      <c r="O366" s="81" t="s">
        <v>394</v>
      </c>
      <c r="P366" s="83">
        <v>43649.619421296295</v>
      </c>
      <c r="Q366" s="81" t="s">
        <v>643</v>
      </c>
      <c r="R366" s="81"/>
      <c r="S366" s="81"/>
      <c r="T366" s="81"/>
      <c r="U366" s="81"/>
      <c r="V366" s="85" t="s">
        <v>974</v>
      </c>
      <c r="W366" s="83">
        <v>43649.619421296295</v>
      </c>
      <c r="X366" s="85" t="s">
        <v>1369</v>
      </c>
      <c r="Y366" s="81"/>
      <c r="Z366" s="81"/>
      <c r="AA366" s="87" t="s">
        <v>1777</v>
      </c>
      <c r="AB366" s="81"/>
      <c r="AC366" s="81" t="b">
        <v>0</v>
      </c>
      <c r="AD366" s="81">
        <v>0</v>
      </c>
      <c r="AE366" s="87" t="s">
        <v>1832</v>
      </c>
      <c r="AF366" s="81" t="b">
        <v>0</v>
      </c>
      <c r="AG366" s="81" t="s">
        <v>1864</v>
      </c>
      <c r="AH366" s="81"/>
      <c r="AI366" s="87" t="s">
        <v>1832</v>
      </c>
      <c r="AJ366" s="81" t="b">
        <v>0</v>
      </c>
      <c r="AK366" s="81">
        <v>1</v>
      </c>
      <c r="AL366" s="87" t="s">
        <v>1763</v>
      </c>
      <c r="AM366" s="81" t="s">
        <v>1881</v>
      </c>
      <c r="AN366" s="81" t="b">
        <v>0</v>
      </c>
      <c r="AO366" s="87" t="s">
        <v>1763</v>
      </c>
      <c r="AP366" s="81" t="s">
        <v>176</v>
      </c>
      <c r="AQ366" s="81">
        <v>0</v>
      </c>
      <c r="AR366" s="81">
        <v>0</v>
      </c>
      <c r="AS366" s="81"/>
      <c r="AT366" s="81"/>
      <c r="AU366" s="81"/>
      <c r="AV366" s="81"/>
      <c r="AW366" s="81"/>
      <c r="AX366" s="81"/>
      <c r="AY366" s="81"/>
      <c r="AZ366" s="81"/>
      <c r="BA366">
        <v>18</v>
      </c>
      <c r="BB366" s="80" t="str">
        <f>REPLACE(INDEX(GroupVertices[Group],MATCH(Edges13[[#This Row],[Vertex 1]],GroupVertices[Vertex],0)),1,1,"")</f>
        <v>1</v>
      </c>
      <c r="BC366" s="80" t="str">
        <f>REPLACE(INDEX(GroupVertices[Group],MATCH(Edges13[[#This Row],[Vertex 2]],GroupVertices[Vertex],0)),1,1,"")</f>
        <v>9</v>
      </c>
    </row>
    <row r="367" spans="1:55" ht="15">
      <c r="A367" s="66" t="s">
        <v>303</v>
      </c>
      <c r="B367" s="66" t="s">
        <v>215</v>
      </c>
      <c r="C367" s="67"/>
      <c r="D367" s="68"/>
      <c r="E367" s="69"/>
      <c r="F367" s="70"/>
      <c r="G367" s="67"/>
      <c r="H367" s="71"/>
      <c r="I367" s="72"/>
      <c r="J367" s="72"/>
      <c r="K367" s="34"/>
      <c r="L367" s="79">
        <v>848</v>
      </c>
      <c r="M367" s="79"/>
      <c r="N367" s="74"/>
      <c r="O367" s="81" t="s">
        <v>394</v>
      </c>
      <c r="P367" s="83">
        <v>43650.8774537037</v>
      </c>
      <c r="Q367" s="81" t="s">
        <v>644</v>
      </c>
      <c r="R367" s="85" t="s">
        <v>737</v>
      </c>
      <c r="S367" s="81" t="s">
        <v>772</v>
      </c>
      <c r="T367" s="81" t="s">
        <v>777</v>
      </c>
      <c r="U367" s="81"/>
      <c r="V367" s="85" t="s">
        <v>974</v>
      </c>
      <c r="W367" s="83">
        <v>43650.8774537037</v>
      </c>
      <c r="X367" s="85" t="s">
        <v>1370</v>
      </c>
      <c r="Y367" s="81"/>
      <c r="Z367" s="81"/>
      <c r="AA367" s="87" t="s">
        <v>1778</v>
      </c>
      <c r="AB367" s="81"/>
      <c r="AC367" s="81" t="b">
        <v>0</v>
      </c>
      <c r="AD367" s="81">
        <v>1</v>
      </c>
      <c r="AE367" s="87" t="s">
        <v>1832</v>
      </c>
      <c r="AF367" s="81" t="b">
        <v>0</v>
      </c>
      <c r="AG367" s="81" t="s">
        <v>1864</v>
      </c>
      <c r="AH367" s="81"/>
      <c r="AI367" s="87" t="s">
        <v>1832</v>
      </c>
      <c r="AJ367" s="81" t="b">
        <v>0</v>
      </c>
      <c r="AK367" s="81">
        <v>1</v>
      </c>
      <c r="AL367" s="87" t="s">
        <v>1832</v>
      </c>
      <c r="AM367" s="81" t="s">
        <v>1881</v>
      </c>
      <c r="AN367" s="81" t="b">
        <v>0</v>
      </c>
      <c r="AO367" s="87" t="s">
        <v>1778</v>
      </c>
      <c r="AP367" s="81" t="s">
        <v>176</v>
      </c>
      <c r="AQ367" s="81">
        <v>0</v>
      </c>
      <c r="AR367" s="81">
        <v>0</v>
      </c>
      <c r="AS367" s="81"/>
      <c r="AT367" s="81"/>
      <c r="AU367" s="81"/>
      <c r="AV367" s="81"/>
      <c r="AW367" s="81"/>
      <c r="AX367" s="81"/>
      <c r="AY367" s="81"/>
      <c r="AZ367" s="81"/>
      <c r="BA367">
        <v>18</v>
      </c>
      <c r="BB367" s="80" t="str">
        <f>REPLACE(INDEX(GroupVertices[Group],MATCH(Edges13[[#This Row],[Vertex 1]],GroupVertices[Vertex],0)),1,1,"")</f>
        <v>1</v>
      </c>
      <c r="BC367" s="80" t="str">
        <f>REPLACE(INDEX(GroupVertices[Group],MATCH(Edges13[[#This Row],[Vertex 2]],GroupVertices[Vertex],0)),1,1,"")</f>
        <v>9</v>
      </c>
    </row>
    <row r="368" spans="1:55" ht="15">
      <c r="A368" s="66" t="s">
        <v>303</v>
      </c>
      <c r="B368" s="66" t="s">
        <v>215</v>
      </c>
      <c r="C368" s="67"/>
      <c r="D368" s="68"/>
      <c r="E368" s="69"/>
      <c r="F368" s="70"/>
      <c r="G368" s="67"/>
      <c r="H368" s="71"/>
      <c r="I368" s="72"/>
      <c r="J368" s="72"/>
      <c r="K368" s="34"/>
      <c r="L368" s="79">
        <v>849</v>
      </c>
      <c r="M368" s="79"/>
      <c r="N368" s="74"/>
      <c r="O368" s="81" t="s">
        <v>394</v>
      </c>
      <c r="P368" s="83">
        <v>43654.4906712963</v>
      </c>
      <c r="Q368" s="81" t="s">
        <v>645</v>
      </c>
      <c r="R368" s="81"/>
      <c r="S368" s="81"/>
      <c r="T368" s="81" t="s">
        <v>829</v>
      </c>
      <c r="U368" s="81"/>
      <c r="V368" s="85" t="s">
        <v>974</v>
      </c>
      <c r="W368" s="83">
        <v>43654.4906712963</v>
      </c>
      <c r="X368" s="85" t="s">
        <v>1371</v>
      </c>
      <c r="Y368" s="81"/>
      <c r="Z368" s="81"/>
      <c r="AA368" s="87" t="s">
        <v>1779</v>
      </c>
      <c r="AB368" s="81"/>
      <c r="AC368" s="81" t="b">
        <v>0</v>
      </c>
      <c r="AD368" s="81">
        <v>0</v>
      </c>
      <c r="AE368" s="87" t="s">
        <v>1832</v>
      </c>
      <c r="AF368" s="81" t="b">
        <v>0</v>
      </c>
      <c r="AG368" s="81" t="s">
        <v>1864</v>
      </c>
      <c r="AH368" s="81"/>
      <c r="AI368" s="87" t="s">
        <v>1832</v>
      </c>
      <c r="AJ368" s="81" t="b">
        <v>0</v>
      </c>
      <c r="AK368" s="81">
        <v>2</v>
      </c>
      <c r="AL368" s="87" t="s">
        <v>1764</v>
      </c>
      <c r="AM368" s="81" t="s">
        <v>1881</v>
      </c>
      <c r="AN368" s="81" t="b">
        <v>0</v>
      </c>
      <c r="AO368" s="87" t="s">
        <v>1764</v>
      </c>
      <c r="AP368" s="81" t="s">
        <v>176</v>
      </c>
      <c r="AQ368" s="81">
        <v>0</v>
      </c>
      <c r="AR368" s="81">
        <v>0</v>
      </c>
      <c r="AS368" s="81"/>
      <c r="AT368" s="81"/>
      <c r="AU368" s="81"/>
      <c r="AV368" s="81"/>
      <c r="AW368" s="81"/>
      <c r="AX368" s="81"/>
      <c r="AY368" s="81"/>
      <c r="AZ368" s="81"/>
      <c r="BA368">
        <v>18</v>
      </c>
      <c r="BB368" s="80" t="str">
        <f>REPLACE(INDEX(GroupVertices[Group],MATCH(Edges13[[#This Row],[Vertex 1]],GroupVertices[Vertex],0)),1,1,"")</f>
        <v>1</v>
      </c>
      <c r="BC368" s="80" t="str">
        <f>REPLACE(INDEX(GroupVertices[Group],MATCH(Edges13[[#This Row],[Vertex 2]],GroupVertices[Vertex],0)),1,1,"")</f>
        <v>9</v>
      </c>
    </row>
    <row r="369" spans="1:55" ht="15">
      <c r="A369" s="66" t="s">
        <v>303</v>
      </c>
      <c r="B369" s="66" t="s">
        <v>215</v>
      </c>
      <c r="C369" s="67"/>
      <c r="D369" s="68"/>
      <c r="E369" s="69"/>
      <c r="F369" s="70"/>
      <c r="G369" s="67"/>
      <c r="H369" s="71"/>
      <c r="I369" s="72"/>
      <c r="J369" s="72"/>
      <c r="K369" s="34"/>
      <c r="L369" s="79">
        <v>850</v>
      </c>
      <c r="M369" s="79"/>
      <c r="N369" s="74"/>
      <c r="O369" s="81" t="s">
        <v>394</v>
      </c>
      <c r="P369" s="83">
        <v>43654.49072916667</v>
      </c>
      <c r="Q369" s="81" t="s">
        <v>646</v>
      </c>
      <c r="R369" s="81"/>
      <c r="S369" s="81"/>
      <c r="T369" s="81"/>
      <c r="U369" s="81"/>
      <c r="V369" s="85" t="s">
        <v>974</v>
      </c>
      <c r="W369" s="83">
        <v>43654.49072916667</v>
      </c>
      <c r="X369" s="85" t="s">
        <v>1372</v>
      </c>
      <c r="Y369" s="81"/>
      <c r="Z369" s="81"/>
      <c r="AA369" s="87" t="s">
        <v>1780</v>
      </c>
      <c r="AB369" s="81"/>
      <c r="AC369" s="81" t="b">
        <v>0</v>
      </c>
      <c r="AD369" s="81">
        <v>0</v>
      </c>
      <c r="AE369" s="87" t="s">
        <v>1832</v>
      </c>
      <c r="AF369" s="81" t="b">
        <v>0</v>
      </c>
      <c r="AG369" s="81" t="s">
        <v>1864</v>
      </c>
      <c r="AH369" s="81"/>
      <c r="AI369" s="87" t="s">
        <v>1832</v>
      </c>
      <c r="AJ369" s="81" t="b">
        <v>0</v>
      </c>
      <c r="AK369" s="81">
        <v>2</v>
      </c>
      <c r="AL369" s="87" t="s">
        <v>1765</v>
      </c>
      <c r="AM369" s="81" t="s">
        <v>1881</v>
      </c>
      <c r="AN369" s="81" t="b">
        <v>0</v>
      </c>
      <c r="AO369" s="87" t="s">
        <v>1765</v>
      </c>
      <c r="AP369" s="81" t="s">
        <v>176</v>
      </c>
      <c r="AQ369" s="81">
        <v>0</v>
      </c>
      <c r="AR369" s="81">
        <v>0</v>
      </c>
      <c r="AS369" s="81"/>
      <c r="AT369" s="81"/>
      <c r="AU369" s="81"/>
      <c r="AV369" s="81"/>
      <c r="AW369" s="81"/>
      <c r="AX369" s="81"/>
      <c r="AY369" s="81"/>
      <c r="AZ369" s="81"/>
      <c r="BA369">
        <v>18</v>
      </c>
      <c r="BB369" s="80" t="str">
        <f>REPLACE(INDEX(GroupVertices[Group],MATCH(Edges13[[#This Row],[Vertex 1]],GroupVertices[Vertex],0)),1,1,"")</f>
        <v>1</v>
      </c>
      <c r="BC369" s="80" t="str">
        <f>REPLACE(INDEX(GroupVertices[Group],MATCH(Edges13[[#This Row],[Vertex 2]],GroupVertices[Vertex],0)),1,1,"")</f>
        <v>9</v>
      </c>
    </row>
    <row r="370" spans="1:55" ht="15">
      <c r="A370" s="66" t="s">
        <v>303</v>
      </c>
      <c r="B370" s="66" t="s">
        <v>215</v>
      </c>
      <c r="C370" s="67"/>
      <c r="D370" s="68"/>
      <c r="E370" s="69"/>
      <c r="F370" s="70"/>
      <c r="G370" s="67"/>
      <c r="H370" s="71"/>
      <c r="I370" s="72"/>
      <c r="J370" s="72"/>
      <c r="K370" s="34"/>
      <c r="L370" s="79">
        <v>852</v>
      </c>
      <c r="M370" s="79"/>
      <c r="N370" s="74"/>
      <c r="O370" s="81" t="s">
        <v>394</v>
      </c>
      <c r="P370" s="83">
        <v>43654.49087962963</v>
      </c>
      <c r="Q370" s="81" t="s">
        <v>647</v>
      </c>
      <c r="R370" s="81"/>
      <c r="S370" s="81"/>
      <c r="T370" s="81"/>
      <c r="U370" s="81"/>
      <c r="V370" s="85" t="s">
        <v>974</v>
      </c>
      <c r="W370" s="83">
        <v>43654.49087962963</v>
      </c>
      <c r="X370" s="85" t="s">
        <v>1373</v>
      </c>
      <c r="Y370" s="81"/>
      <c r="Z370" s="81"/>
      <c r="AA370" s="87" t="s">
        <v>1781</v>
      </c>
      <c r="AB370" s="81"/>
      <c r="AC370" s="81" t="b">
        <v>0</v>
      </c>
      <c r="AD370" s="81">
        <v>0</v>
      </c>
      <c r="AE370" s="87" t="s">
        <v>1832</v>
      </c>
      <c r="AF370" s="81" t="b">
        <v>0</v>
      </c>
      <c r="AG370" s="81" t="s">
        <v>1864</v>
      </c>
      <c r="AH370" s="81"/>
      <c r="AI370" s="87" t="s">
        <v>1832</v>
      </c>
      <c r="AJ370" s="81" t="b">
        <v>0</v>
      </c>
      <c r="AK370" s="81">
        <v>2</v>
      </c>
      <c r="AL370" s="87" t="s">
        <v>1643</v>
      </c>
      <c r="AM370" s="81" t="s">
        <v>1881</v>
      </c>
      <c r="AN370" s="81" t="b">
        <v>0</v>
      </c>
      <c r="AO370" s="87" t="s">
        <v>1643</v>
      </c>
      <c r="AP370" s="81" t="s">
        <v>176</v>
      </c>
      <c r="AQ370" s="81">
        <v>0</v>
      </c>
      <c r="AR370" s="81">
        <v>0</v>
      </c>
      <c r="AS370" s="81"/>
      <c r="AT370" s="81"/>
      <c r="AU370" s="81"/>
      <c r="AV370" s="81"/>
      <c r="AW370" s="81"/>
      <c r="AX370" s="81"/>
      <c r="AY370" s="81"/>
      <c r="AZ370" s="81"/>
      <c r="BA370">
        <v>18</v>
      </c>
      <c r="BB370" s="80" t="str">
        <f>REPLACE(INDEX(GroupVertices[Group],MATCH(Edges13[[#This Row],[Vertex 1]],GroupVertices[Vertex],0)),1,1,"")</f>
        <v>1</v>
      </c>
      <c r="BC370" s="80" t="str">
        <f>REPLACE(INDEX(GroupVertices[Group],MATCH(Edges13[[#This Row],[Vertex 2]],GroupVertices[Vertex],0)),1,1,"")</f>
        <v>9</v>
      </c>
    </row>
    <row r="371" spans="1:55" ht="15">
      <c r="A371" s="66" t="s">
        <v>303</v>
      </c>
      <c r="B371" s="66" t="s">
        <v>215</v>
      </c>
      <c r="C371" s="67"/>
      <c r="D371" s="68"/>
      <c r="E371" s="69"/>
      <c r="F371" s="70"/>
      <c r="G371" s="67"/>
      <c r="H371" s="71"/>
      <c r="I371" s="72"/>
      <c r="J371" s="72"/>
      <c r="K371" s="34"/>
      <c r="L371" s="79">
        <v>853</v>
      </c>
      <c r="M371" s="79"/>
      <c r="N371" s="74"/>
      <c r="O371" s="81" t="s">
        <v>394</v>
      </c>
      <c r="P371" s="83">
        <v>43654.4909375</v>
      </c>
      <c r="Q371" s="81" t="s">
        <v>648</v>
      </c>
      <c r="R371" s="85" t="s">
        <v>735</v>
      </c>
      <c r="S371" s="81" t="s">
        <v>761</v>
      </c>
      <c r="T371" s="81" t="s">
        <v>808</v>
      </c>
      <c r="U371" s="81"/>
      <c r="V371" s="85" t="s">
        <v>974</v>
      </c>
      <c r="W371" s="83">
        <v>43654.4909375</v>
      </c>
      <c r="X371" s="85" t="s">
        <v>1374</v>
      </c>
      <c r="Y371" s="81"/>
      <c r="Z371" s="81"/>
      <c r="AA371" s="87" t="s">
        <v>1782</v>
      </c>
      <c r="AB371" s="81"/>
      <c r="AC371" s="81" t="b">
        <v>0</v>
      </c>
      <c r="AD371" s="81">
        <v>0</v>
      </c>
      <c r="AE371" s="87" t="s">
        <v>1832</v>
      </c>
      <c r="AF371" s="81" t="b">
        <v>0</v>
      </c>
      <c r="AG371" s="81" t="s">
        <v>1864</v>
      </c>
      <c r="AH371" s="81"/>
      <c r="AI371" s="87" t="s">
        <v>1832</v>
      </c>
      <c r="AJ371" s="81" t="b">
        <v>0</v>
      </c>
      <c r="AK371" s="81">
        <v>2</v>
      </c>
      <c r="AL371" s="87" t="s">
        <v>1766</v>
      </c>
      <c r="AM371" s="81" t="s">
        <v>1881</v>
      </c>
      <c r="AN371" s="81" t="b">
        <v>0</v>
      </c>
      <c r="AO371" s="87" t="s">
        <v>1766</v>
      </c>
      <c r="AP371" s="81" t="s">
        <v>176</v>
      </c>
      <c r="AQ371" s="81">
        <v>0</v>
      </c>
      <c r="AR371" s="81">
        <v>0</v>
      </c>
      <c r="AS371" s="81"/>
      <c r="AT371" s="81"/>
      <c r="AU371" s="81"/>
      <c r="AV371" s="81"/>
      <c r="AW371" s="81"/>
      <c r="AX371" s="81"/>
      <c r="AY371" s="81"/>
      <c r="AZ371" s="81"/>
      <c r="BA371">
        <v>18</v>
      </c>
      <c r="BB371" s="80" t="str">
        <f>REPLACE(INDEX(GroupVertices[Group],MATCH(Edges13[[#This Row],[Vertex 1]],GroupVertices[Vertex],0)),1,1,"")</f>
        <v>1</v>
      </c>
      <c r="BC371" s="80" t="str">
        <f>REPLACE(INDEX(GroupVertices[Group],MATCH(Edges13[[#This Row],[Vertex 2]],GroupVertices[Vertex],0)),1,1,"")</f>
        <v>9</v>
      </c>
    </row>
    <row r="372" spans="1:55" ht="15">
      <c r="A372" s="66" t="s">
        <v>303</v>
      </c>
      <c r="B372" s="66" t="s">
        <v>215</v>
      </c>
      <c r="C372" s="67"/>
      <c r="D372" s="68"/>
      <c r="E372" s="69"/>
      <c r="F372" s="70"/>
      <c r="G372" s="67"/>
      <c r="H372" s="71"/>
      <c r="I372" s="72"/>
      <c r="J372" s="72"/>
      <c r="K372" s="34"/>
      <c r="L372" s="79">
        <v>854</v>
      </c>
      <c r="M372" s="79"/>
      <c r="N372" s="74"/>
      <c r="O372" s="81" t="s">
        <v>394</v>
      </c>
      <c r="P372" s="83">
        <v>43655.91887731481</v>
      </c>
      <c r="Q372" s="81" t="s">
        <v>649</v>
      </c>
      <c r="R372" s="81"/>
      <c r="S372" s="81"/>
      <c r="T372" s="81"/>
      <c r="U372" s="81"/>
      <c r="V372" s="85" t="s">
        <v>974</v>
      </c>
      <c r="W372" s="83">
        <v>43655.91887731481</v>
      </c>
      <c r="X372" s="85" t="s">
        <v>1375</v>
      </c>
      <c r="Y372" s="81"/>
      <c r="Z372" s="81"/>
      <c r="AA372" s="87" t="s">
        <v>1783</v>
      </c>
      <c r="AB372" s="81"/>
      <c r="AC372" s="81" t="b">
        <v>0</v>
      </c>
      <c r="AD372" s="81">
        <v>0</v>
      </c>
      <c r="AE372" s="87" t="s">
        <v>1832</v>
      </c>
      <c r="AF372" s="81" t="b">
        <v>0</v>
      </c>
      <c r="AG372" s="81" t="s">
        <v>1864</v>
      </c>
      <c r="AH372" s="81"/>
      <c r="AI372" s="87" t="s">
        <v>1832</v>
      </c>
      <c r="AJ372" s="81" t="b">
        <v>0</v>
      </c>
      <c r="AK372" s="81">
        <v>2</v>
      </c>
      <c r="AL372" s="87" t="s">
        <v>1767</v>
      </c>
      <c r="AM372" s="81" t="s">
        <v>1881</v>
      </c>
      <c r="AN372" s="81" t="b">
        <v>0</v>
      </c>
      <c r="AO372" s="87" t="s">
        <v>1767</v>
      </c>
      <c r="AP372" s="81" t="s">
        <v>176</v>
      </c>
      <c r="AQ372" s="81">
        <v>0</v>
      </c>
      <c r="AR372" s="81">
        <v>0</v>
      </c>
      <c r="AS372" s="81"/>
      <c r="AT372" s="81"/>
      <c r="AU372" s="81"/>
      <c r="AV372" s="81"/>
      <c r="AW372" s="81"/>
      <c r="AX372" s="81"/>
      <c r="AY372" s="81"/>
      <c r="AZ372" s="81"/>
      <c r="BA372">
        <v>18</v>
      </c>
      <c r="BB372" s="80" t="str">
        <f>REPLACE(INDEX(GroupVertices[Group],MATCH(Edges13[[#This Row],[Vertex 1]],GroupVertices[Vertex],0)),1,1,"")</f>
        <v>1</v>
      </c>
      <c r="BC372" s="80" t="str">
        <f>REPLACE(INDEX(GroupVertices[Group],MATCH(Edges13[[#This Row],[Vertex 2]],GroupVertices[Vertex],0)),1,1,"")</f>
        <v>9</v>
      </c>
    </row>
    <row r="373" spans="1:55" ht="15">
      <c r="A373" s="66" t="s">
        <v>303</v>
      </c>
      <c r="B373" s="66" t="s">
        <v>215</v>
      </c>
      <c r="C373" s="67"/>
      <c r="D373" s="68"/>
      <c r="E373" s="69"/>
      <c r="F373" s="70"/>
      <c r="G373" s="67"/>
      <c r="H373" s="71"/>
      <c r="I373" s="72"/>
      <c r="J373" s="72"/>
      <c r="K373" s="34"/>
      <c r="L373" s="79">
        <v>855</v>
      </c>
      <c r="M373" s="79"/>
      <c r="N373" s="74"/>
      <c r="O373" s="81" t="s">
        <v>394</v>
      </c>
      <c r="P373" s="83">
        <v>43656.40416666667</v>
      </c>
      <c r="Q373" s="81" t="s">
        <v>649</v>
      </c>
      <c r="R373" s="81"/>
      <c r="S373" s="81"/>
      <c r="T373" s="81"/>
      <c r="U373" s="81"/>
      <c r="V373" s="85" t="s">
        <v>974</v>
      </c>
      <c r="W373" s="83">
        <v>43656.40416666667</v>
      </c>
      <c r="X373" s="85" t="s">
        <v>1376</v>
      </c>
      <c r="Y373" s="81"/>
      <c r="Z373" s="81"/>
      <c r="AA373" s="87" t="s">
        <v>1784</v>
      </c>
      <c r="AB373" s="81"/>
      <c r="AC373" s="81" t="b">
        <v>0</v>
      </c>
      <c r="AD373" s="81">
        <v>0</v>
      </c>
      <c r="AE373" s="87" t="s">
        <v>1832</v>
      </c>
      <c r="AF373" s="81" t="b">
        <v>0</v>
      </c>
      <c r="AG373" s="81" t="s">
        <v>1864</v>
      </c>
      <c r="AH373" s="81"/>
      <c r="AI373" s="87" t="s">
        <v>1832</v>
      </c>
      <c r="AJ373" s="81" t="b">
        <v>0</v>
      </c>
      <c r="AK373" s="81">
        <v>1</v>
      </c>
      <c r="AL373" s="87" t="s">
        <v>1768</v>
      </c>
      <c r="AM373" s="81" t="s">
        <v>1881</v>
      </c>
      <c r="AN373" s="81" t="b">
        <v>0</v>
      </c>
      <c r="AO373" s="87" t="s">
        <v>1768</v>
      </c>
      <c r="AP373" s="81" t="s">
        <v>176</v>
      </c>
      <c r="AQ373" s="81">
        <v>0</v>
      </c>
      <c r="AR373" s="81">
        <v>0</v>
      </c>
      <c r="AS373" s="81"/>
      <c r="AT373" s="81"/>
      <c r="AU373" s="81"/>
      <c r="AV373" s="81"/>
      <c r="AW373" s="81"/>
      <c r="AX373" s="81"/>
      <c r="AY373" s="81"/>
      <c r="AZ373" s="81"/>
      <c r="BA373">
        <v>18</v>
      </c>
      <c r="BB373" s="80" t="str">
        <f>REPLACE(INDEX(GroupVertices[Group],MATCH(Edges13[[#This Row],[Vertex 1]],GroupVertices[Vertex],0)),1,1,"")</f>
        <v>1</v>
      </c>
      <c r="BC373" s="80" t="str">
        <f>REPLACE(INDEX(GroupVertices[Group],MATCH(Edges13[[#This Row],[Vertex 2]],GroupVertices[Vertex],0)),1,1,"")</f>
        <v>9</v>
      </c>
    </row>
    <row r="374" spans="1:55" ht="15">
      <c r="A374" s="66" t="s">
        <v>303</v>
      </c>
      <c r="B374" s="66" t="s">
        <v>215</v>
      </c>
      <c r="C374" s="67"/>
      <c r="D374" s="68"/>
      <c r="E374" s="69"/>
      <c r="F374" s="70"/>
      <c r="G374" s="67"/>
      <c r="H374" s="71"/>
      <c r="I374" s="72"/>
      <c r="J374" s="72"/>
      <c r="K374" s="34"/>
      <c r="L374" s="79">
        <v>856</v>
      </c>
      <c r="M374" s="79"/>
      <c r="N374" s="74"/>
      <c r="O374" s="81" t="s">
        <v>394</v>
      </c>
      <c r="P374" s="83">
        <v>43656.40443287037</v>
      </c>
      <c r="Q374" s="81" t="s">
        <v>650</v>
      </c>
      <c r="R374" s="85" t="s">
        <v>736</v>
      </c>
      <c r="S374" s="81" t="s">
        <v>761</v>
      </c>
      <c r="T374" s="81" t="s">
        <v>828</v>
      </c>
      <c r="U374" s="81"/>
      <c r="V374" s="85" t="s">
        <v>974</v>
      </c>
      <c r="W374" s="83">
        <v>43656.40443287037</v>
      </c>
      <c r="X374" s="85" t="s">
        <v>1377</v>
      </c>
      <c r="Y374" s="81"/>
      <c r="Z374" s="81"/>
      <c r="AA374" s="87" t="s">
        <v>1785</v>
      </c>
      <c r="AB374" s="81"/>
      <c r="AC374" s="81" t="b">
        <v>0</v>
      </c>
      <c r="AD374" s="81">
        <v>0</v>
      </c>
      <c r="AE374" s="87" t="s">
        <v>1832</v>
      </c>
      <c r="AF374" s="81" t="b">
        <v>0</v>
      </c>
      <c r="AG374" s="81" t="s">
        <v>1864</v>
      </c>
      <c r="AH374" s="81"/>
      <c r="AI374" s="87" t="s">
        <v>1832</v>
      </c>
      <c r="AJ374" s="81" t="b">
        <v>0</v>
      </c>
      <c r="AK374" s="81">
        <v>1</v>
      </c>
      <c r="AL374" s="87" t="s">
        <v>1769</v>
      </c>
      <c r="AM374" s="81" t="s">
        <v>1881</v>
      </c>
      <c r="AN374" s="81" t="b">
        <v>0</v>
      </c>
      <c r="AO374" s="87" t="s">
        <v>1769</v>
      </c>
      <c r="AP374" s="81" t="s">
        <v>176</v>
      </c>
      <c r="AQ374" s="81">
        <v>0</v>
      </c>
      <c r="AR374" s="81">
        <v>0</v>
      </c>
      <c r="AS374" s="81"/>
      <c r="AT374" s="81"/>
      <c r="AU374" s="81"/>
      <c r="AV374" s="81"/>
      <c r="AW374" s="81"/>
      <c r="AX374" s="81"/>
      <c r="AY374" s="81"/>
      <c r="AZ374" s="81"/>
      <c r="BA374">
        <v>18</v>
      </c>
      <c r="BB374" s="80" t="str">
        <f>REPLACE(INDEX(GroupVertices[Group],MATCH(Edges13[[#This Row],[Vertex 1]],GroupVertices[Vertex],0)),1,1,"")</f>
        <v>1</v>
      </c>
      <c r="BC374" s="80" t="str">
        <f>REPLACE(INDEX(GroupVertices[Group],MATCH(Edges13[[#This Row],[Vertex 2]],GroupVertices[Vertex],0)),1,1,"")</f>
        <v>9</v>
      </c>
    </row>
    <row r="375" spans="1:55" ht="15">
      <c r="A375" s="66" t="s">
        <v>303</v>
      </c>
      <c r="B375" s="66" t="s">
        <v>215</v>
      </c>
      <c r="C375" s="67"/>
      <c r="D375" s="68"/>
      <c r="E375" s="69"/>
      <c r="F375" s="70"/>
      <c r="G375" s="67"/>
      <c r="H375" s="71"/>
      <c r="I375" s="72"/>
      <c r="J375" s="72"/>
      <c r="K375" s="34"/>
      <c r="L375" s="79">
        <v>857</v>
      </c>
      <c r="M375" s="79"/>
      <c r="N375" s="74"/>
      <c r="O375" s="81" t="s">
        <v>394</v>
      </c>
      <c r="P375" s="83">
        <v>43657.4672337963</v>
      </c>
      <c r="Q375" s="81" t="s">
        <v>649</v>
      </c>
      <c r="R375" s="81"/>
      <c r="S375" s="81"/>
      <c r="T375" s="81"/>
      <c r="U375" s="81"/>
      <c r="V375" s="85" t="s">
        <v>974</v>
      </c>
      <c r="W375" s="83">
        <v>43657.4672337963</v>
      </c>
      <c r="X375" s="85" t="s">
        <v>1378</v>
      </c>
      <c r="Y375" s="81"/>
      <c r="Z375" s="81"/>
      <c r="AA375" s="87" t="s">
        <v>1786</v>
      </c>
      <c r="AB375" s="81"/>
      <c r="AC375" s="81" t="b">
        <v>0</v>
      </c>
      <c r="AD375" s="81">
        <v>0</v>
      </c>
      <c r="AE375" s="87" t="s">
        <v>1832</v>
      </c>
      <c r="AF375" s="81" t="b">
        <v>0</v>
      </c>
      <c r="AG375" s="81" t="s">
        <v>1864</v>
      </c>
      <c r="AH375" s="81"/>
      <c r="AI375" s="87" t="s">
        <v>1832</v>
      </c>
      <c r="AJ375" s="81" t="b">
        <v>0</v>
      </c>
      <c r="AK375" s="81">
        <v>1</v>
      </c>
      <c r="AL375" s="87" t="s">
        <v>1770</v>
      </c>
      <c r="AM375" s="81" t="s">
        <v>1879</v>
      </c>
      <c r="AN375" s="81" t="b">
        <v>0</v>
      </c>
      <c r="AO375" s="87" t="s">
        <v>1770</v>
      </c>
      <c r="AP375" s="81" t="s">
        <v>176</v>
      </c>
      <c r="AQ375" s="81">
        <v>0</v>
      </c>
      <c r="AR375" s="81">
        <v>0</v>
      </c>
      <c r="AS375" s="81"/>
      <c r="AT375" s="81"/>
      <c r="AU375" s="81"/>
      <c r="AV375" s="81"/>
      <c r="AW375" s="81"/>
      <c r="AX375" s="81"/>
      <c r="AY375" s="81"/>
      <c r="AZ375" s="81"/>
      <c r="BA375">
        <v>18</v>
      </c>
      <c r="BB375" s="80" t="str">
        <f>REPLACE(INDEX(GroupVertices[Group],MATCH(Edges13[[#This Row],[Vertex 1]],GroupVertices[Vertex],0)),1,1,"")</f>
        <v>1</v>
      </c>
      <c r="BC375" s="80" t="str">
        <f>REPLACE(INDEX(GroupVertices[Group],MATCH(Edges13[[#This Row],[Vertex 2]],GroupVertices[Vertex],0)),1,1,"")</f>
        <v>9</v>
      </c>
    </row>
    <row r="376" spans="1:55" ht="15">
      <c r="A376" s="66" t="s">
        <v>303</v>
      </c>
      <c r="B376" s="66" t="s">
        <v>215</v>
      </c>
      <c r="C376" s="67"/>
      <c r="D376" s="68"/>
      <c r="E376" s="69"/>
      <c r="F376" s="70"/>
      <c r="G376" s="67"/>
      <c r="H376" s="71"/>
      <c r="I376" s="72"/>
      <c r="J376" s="72"/>
      <c r="K376" s="34"/>
      <c r="L376" s="79">
        <v>858</v>
      </c>
      <c r="M376" s="79"/>
      <c r="N376" s="74"/>
      <c r="O376" s="81" t="s">
        <v>394</v>
      </c>
      <c r="P376" s="83">
        <v>43659.971296296295</v>
      </c>
      <c r="Q376" s="81" t="s">
        <v>649</v>
      </c>
      <c r="R376" s="81"/>
      <c r="S376" s="81"/>
      <c r="T376" s="81"/>
      <c r="U376" s="81"/>
      <c r="V376" s="85" t="s">
        <v>974</v>
      </c>
      <c r="W376" s="83">
        <v>43659.971296296295</v>
      </c>
      <c r="X376" s="85" t="s">
        <v>1379</v>
      </c>
      <c r="Y376" s="81"/>
      <c r="Z376" s="81"/>
      <c r="AA376" s="87" t="s">
        <v>1787</v>
      </c>
      <c r="AB376" s="81"/>
      <c r="AC376" s="81" t="b">
        <v>0</v>
      </c>
      <c r="AD376" s="81">
        <v>0</v>
      </c>
      <c r="AE376" s="87" t="s">
        <v>1832</v>
      </c>
      <c r="AF376" s="81" t="b">
        <v>0</v>
      </c>
      <c r="AG376" s="81" t="s">
        <v>1864</v>
      </c>
      <c r="AH376" s="81"/>
      <c r="AI376" s="87" t="s">
        <v>1832</v>
      </c>
      <c r="AJ376" s="81" t="b">
        <v>0</v>
      </c>
      <c r="AK376" s="81">
        <v>1</v>
      </c>
      <c r="AL376" s="87" t="s">
        <v>1771</v>
      </c>
      <c r="AM376" s="81" t="s">
        <v>1881</v>
      </c>
      <c r="AN376" s="81" t="b">
        <v>0</v>
      </c>
      <c r="AO376" s="87" t="s">
        <v>1771</v>
      </c>
      <c r="AP376" s="81" t="s">
        <v>176</v>
      </c>
      <c r="AQ376" s="81">
        <v>0</v>
      </c>
      <c r="AR376" s="81">
        <v>0</v>
      </c>
      <c r="AS376" s="81"/>
      <c r="AT376" s="81"/>
      <c r="AU376" s="81"/>
      <c r="AV376" s="81"/>
      <c r="AW376" s="81"/>
      <c r="AX376" s="81"/>
      <c r="AY376" s="81"/>
      <c r="AZ376" s="81"/>
      <c r="BA376">
        <v>18</v>
      </c>
      <c r="BB376" s="80" t="str">
        <f>REPLACE(INDEX(GroupVertices[Group],MATCH(Edges13[[#This Row],[Vertex 1]],GroupVertices[Vertex],0)),1,1,"")</f>
        <v>1</v>
      </c>
      <c r="BC376" s="80" t="str">
        <f>REPLACE(INDEX(GroupVertices[Group],MATCH(Edges13[[#This Row],[Vertex 2]],GroupVertices[Vertex],0)),1,1,"")</f>
        <v>9</v>
      </c>
    </row>
    <row r="377" spans="1:55" ht="15">
      <c r="A377" s="66" t="s">
        <v>303</v>
      </c>
      <c r="B377" s="66" t="s">
        <v>303</v>
      </c>
      <c r="C377" s="67"/>
      <c r="D377" s="68"/>
      <c r="E377" s="69"/>
      <c r="F377" s="70"/>
      <c r="G377" s="67"/>
      <c r="H377" s="71"/>
      <c r="I377" s="72"/>
      <c r="J377" s="72"/>
      <c r="K377" s="34"/>
      <c r="L377" s="79">
        <v>859</v>
      </c>
      <c r="M377" s="79"/>
      <c r="N377" s="74"/>
      <c r="O377" s="81" t="s">
        <v>176</v>
      </c>
      <c r="P377" s="83">
        <v>43646.69070601852</v>
      </c>
      <c r="Q377" s="81" t="s">
        <v>651</v>
      </c>
      <c r="R377" s="85" t="s">
        <v>738</v>
      </c>
      <c r="S377" s="81" t="s">
        <v>761</v>
      </c>
      <c r="T377" s="81" t="s">
        <v>777</v>
      </c>
      <c r="U377" s="81"/>
      <c r="V377" s="85" t="s">
        <v>974</v>
      </c>
      <c r="W377" s="83">
        <v>43646.69070601852</v>
      </c>
      <c r="X377" s="85" t="s">
        <v>1380</v>
      </c>
      <c r="Y377" s="81"/>
      <c r="Z377" s="81"/>
      <c r="AA377" s="87" t="s">
        <v>1788</v>
      </c>
      <c r="AB377" s="81"/>
      <c r="AC377" s="81" t="b">
        <v>0</v>
      </c>
      <c r="AD377" s="81">
        <v>1</v>
      </c>
      <c r="AE377" s="87" t="s">
        <v>1832</v>
      </c>
      <c r="AF377" s="81" t="b">
        <v>0</v>
      </c>
      <c r="AG377" s="81" t="s">
        <v>1864</v>
      </c>
      <c r="AH377" s="81"/>
      <c r="AI377" s="87" t="s">
        <v>1832</v>
      </c>
      <c r="AJ377" s="81" t="b">
        <v>0</v>
      </c>
      <c r="AK377" s="81">
        <v>3</v>
      </c>
      <c r="AL377" s="87" t="s">
        <v>1832</v>
      </c>
      <c r="AM377" s="81" t="s">
        <v>1881</v>
      </c>
      <c r="AN377" s="81" t="b">
        <v>0</v>
      </c>
      <c r="AO377" s="87" t="s">
        <v>1788</v>
      </c>
      <c r="AP377" s="81" t="s">
        <v>176</v>
      </c>
      <c r="AQ377" s="81">
        <v>0</v>
      </c>
      <c r="AR377" s="81">
        <v>0</v>
      </c>
      <c r="AS377" s="81"/>
      <c r="AT377" s="81"/>
      <c r="AU377" s="81"/>
      <c r="AV377" s="81"/>
      <c r="AW377" s="81"/>
      <c r="AX377" s="81"/>
      <c r="AY377" s="81"/>
      <c r="AZ377" s="81"/>
      <c r="BA377">
        <v>34</v>
      </c>
      <c r="BB377" s="80" t="str">
        <f>REPLACE(INDEX(GroupVertices[Group],MATCH(Edges13[[#This Row],[Vertex 1]],GroupVertices[Vertex],0)),1,1,"")</f>
        <v>1</v>
      </c>
      <c r="BC377" s="80" t="str">
        <f>REPLACE(INDEX(GroupVertices[Group],MATCH(Edges13[[#This Row],[Vertex 2]],GroupVertices[Vertex],0)),1,1,"")</f>
        <v>1</v>
      </c>
    </row>
    <row r="378" spans="1:55" ht="15">
      <c r="A378" s="66" t="s">
        <v>303</v>
      </c>
      <c r="B378" s="66" t="s">
        <v>303</v>
      </c>
      <c r="C378" s="67"/>
      <c r="D378" s="68"/>
      <c r="E378" s="69"/>
      <c r="F378" s="70"/>
      <c r="G378" s="67"/>
      <c r="H378" s="71"/>
      <c r="I378" s="72"/>
      <c r="J378" s="72"/>
      <c r="K378" s="34"/>
      <c r="L378" s="79">
        <v>860</v>
      </c>
      <c r="M378" s="79"/>
      <c r="N378" s="74"/>
      <c r="O378" s="81" t="s">
        <v>176</v>
      </c>
      <c r="P378" s="83">
        <v>43647.396516203706</v>
      </c>
      <c r="Q378" s="81" t="s">
        <v>652</v>
      </c>
      <c r="R378" s="85" t="s">
        <v>739</v>
      </c>
      <c r="S378" s="81" t="s">
        <v>772</v>
      </c>
      <c r="T378" s="81" t="s">
        <v>831</v>
      </c>
      <c r="U378" s="81"/>
      <c r="V378" s="85" t="s">
        <v>974</v>
      </c>
      <c r="W378" s="83">
        <v>43647.396516203706</v>
      </c>
      <c r="X378" s="85" t="s">
        <v>1381</v>
      </c>
      <c r="Y378" s="81"/>
      <c r="Z378" s="81"/>
      <c r="AA378" s="87" t="s">
        <v>1789</v>
      </c>
      <c r="AB378" s="81"/>
      <c r="AC378" s="81" t="b">
        <v>0</v>
      </c>
      <c r="AD378" s="81">
        <v>0</v>
      </c>
      <c r="AE378" s="87" t="s">
        <v>1832</v>
      </c>
      <c r="AF378" s="81" t="b">
        <v>0</v>
      </c>
      <c r="AG378" s="81" t="s">
        <v>1864</v>
      </c>
      <c r="AH378" s="81"/>
      <c r="AI378" s="87" t="s">
        <v>1832</v>
      </c>
      <c r="AJ378" s="81" t="b">
        <v>0</v>
      </c>
      <c r="AK378" s="81">
        <v>0</v>
      </c>
      <c r="AL378" s="87" t="s">
        <v>1832</v>
      </c>
      <c r="AM378" s="81" t="s">
        <v>1879</v>
      </c>
      <c r="AN378" s="81" t="b">
        <v>0</v>
      </c>
      <c r="AO378" s="87" t="s">
        <v>1789</v>
      </c>
      <c r="AP378" s="81" t="s">
        <v>176</v>
      </c>
      <c r="AQ378" s="81">
        <v>0</v>
      </c>
      <c r="AR378" s="81">
        <v>0</v>
      </c>
      <c r="AS378" s="81"/>
      <c r="AT378" s="81"/>
      <c r="AU378" s="81"/>
      <c r="AV378" s="81"/>
      <c r="AW378" s="81"/>
      <c r="AX378" s="81"/>
      <c r="AY378" s="81"/>
      <c r="AZ378" s="81"/>
      <c r="BA378">
        <v>34</v>
      </c>
      <c r="BB378" s="80" t="str">
        <f>REPLACE(INDEX(GroupVertices[Group],MATCH(Edges13[[#This Row],[Vertex 1]],GroupVertices[Vertex],0)),1,1,"")</f>
        <v>1</v>
      </c>
      <c r="BC378" s="80" t="str">
        <f>REPLACE(INDEX(GroupVertices[Group],MATCH(Edges13[[#This Row],[Vertex 2]],GroupVertices[Vertex],0)),1,1,"")</f>
        <v>1</v>
      </c>
    </row>
    <row r="379" spans="1:55" ht="15">
      <c r="A379" s="66" t="s">
        <v>303</v>
      </c>
      <c r="B379" s="66" t="s">
        <v>303</v>
      </c>
      <c r="C379" s="67"/>
      <c r="D379" s="68"/>
      <c r="E379" s="69"/>
      <c r="F379" s="70"/>
      <c r="G379" s="67"/>
      <c r="H379" s="71"/>
      <c r="I379" s="72"/>
      <c r="J379" s="72"/>
      <c r="K379" s="34"/>
      <c r="L379" s="79">
        <v>861</v>
      </c>
      <c r="M379" s="79"/>
      <c r="N379" s="74"/>
      <c r="O379" s="81" t="s">
        <v>176</v>
      </c>
      <c r="P379" s="83">
        <v>43647.76164351852</v>
      </c>
      <c r="Q379" s="81" t="s">
        <v>653</v>
      </c>
      <c r="R379" s="85" t="s">
        <v>740</v>
      </c>
      <c r="S379" s="81" t="s">
        <v>761</v>
      </c>
      <c r="T379" s="81"/>
      <c r="U379" s="81"/>
      <c r="V379" s="85" t="s">
        <v>974</v>
      </c>
      <c r="W379" s="83">
        <v>43647.76164351852</v>
      </c>
      <c r="X379" s="85" t="s">
        <v>1382</v>
      </c>
      <c r="Y379" s="81"/>
      <c r="Z379" s="81"/>
      <c r="AA379" s="87" t="s">
        <v>1790</v>
      </c>
      <c r="AB379" s="81"/>
      <c r="AC379" s="81" t="b">
        <v>0</v>
      </c>
      <c r="AD379" s="81">
        <v>0</v>
      </c>
      <c r="AE379" s="87" t="s">
        <v>1832</v>
      </c>
      <c r="AF379" s="81" t="b">
        <v>0</v>
      </c>
      <c r="AG379" s="81" t="s">
        <v>1864</v>
      </c>
      <c r="AH379" s="81"/>
      <c r="AI379" s="87" t="s">
        <v>1832</v>
      </c>
      <c r="AJ379" s="81" t="b">
        <v>0</v>
      </c>
      <c r="AK379" s="81">
        <v>0</v>
      </c>
      <c r="AL379" s="87" t="s">
        <v>1832</v>
      </c>
      <c r="AM379" s="81" t="s">
        <v>1881</v>
      </c>
      <c r="AN379" s="81" t="b">
        <v>0</v>
      </c>
      <c r="AO379" s="87" t="s">
        <v>1790</v>
      </c>
      <c r="AP379" s="81" t="s">
        <v>176</v>
      </c>
      <c r="AQ379" s="81">
        <v>0</v>
      </c>
      <c r="AR379" s="81">
        <v>0</v>
      </c>
      <c r="AS379" s="81"/>
      <c r="AT379" s="81"/>
      <c r="AU379" s="81"/>
      <c r="AV379" s="81"/>
      <c r="AW379" s="81"/>
      <c r="AX379" s="81"/>
      <c r="AY379" s="81"/>
      <c r="AZ379" s="81"/>
      <c r="BA379">
        <v>34</v>
      </c>
      <c r="BB379" s="80" t="str">
        <f>REPLACE(INDEX(GroupVertices[Group],MATCH(Edges13[[#This Row],[Vertex 1]],GroupVertices[Vertex],0)),1,1,"")</f>
        <v>1</v>
      </c>
      <c r="BC379" s="80" t="str">
        <f>REPLACE(INDEX(GroupVertices[Group],MATCH(Edges13[[#This Row],[Vertex 2]],GroupVertices[Vertex],0)),1,1,"")</f>
        <v>1</v>
      </c>
    </row>
    <row r="380" spans="1:55" ht="15">
      <c r="A380" s="66" t="s">
        <v>303</v>
      </c>
      <c r="B380" s="66" t="s">
        <v>303</v>
      </c>
      <c r="C380" s="67"/>
      <c r="D380" s="68"/>
      <c r="E380" s="69"/>
      <c r="F380" s="70"/>
      <c r="G380" s="67"/>
      <c r="H380" s="71"/>
      <c r="I380" s="72"/>
      <c r="J380" s="72"/>
      <c r="K380" s="34"/>
      <c r="L380" s="79">
        <v>862</v>
      </c>
      <c r="M380" s="79"/>
      <c r="N380" s="74"/>
      <c r="O380" s="81" t="s">
        <v>176</v>
      </c>
      <c r="P380" s="83">
        <v>43648.41489583333</v>
      </c>
      <c r="Q380" s="81" t="s">
        <v>654</v>
      </c>
      <c r="R380" s="85" t="s">
        <v>683</v>
      </c>
      <c r="S380" s="81" t="s">
        <v>750</v>
      </c>
      <c r="T380" s="81" t="s">
        <v>832</v>
      </c>
      <c r="U380" s="85" t="s">
        <v>880</v>
      </c>
      <c r="V380" s="85" t="s">
        <v>880</v>
      </c>
      <c r="W380" s="83">
        <v>43648.41489583333</v>
      </c>
      <c r="X380" s="85" t="s">
        <v>1383</v>
      </c>
      <c r="Y380" s="81"/>
      <c r="Z380" s="81"/>
      <c r="AA380" s="87" t="s">
        <v>1791</v>
      </c>
      <c r="AB380" s="81"/>
      <c r="AC380" s="81" t="b">
        <v>0</v>
      </c>
      <c r="AD380" s="81">
        <v>5</v>
      </c>
      <c r="AE380" s="87" t="s">
        <v>1832</v>
      </c>
      <c r="AF380" s="81" t="b">
        <v>0</v>
      </c>
      <c r="AG380" s="81" t="s">
        <v>1864</v>
      </c>
      <c r="AH380" s="81"/>
      <c r="AI380" s="87" t="s">
        <v>1832</v>
      </c>
      <c r="AJ380" s="81" t="b">
        <v>0</v>
      </c>
      <c r="AK380" s="81">
        <v>1</v>
      </c>
      <c r="AL380" s="87" t="s">
        <v>1832</v>
      </c>
      <c r="AM380" s="81" t="s">
        <v>1879</v>
      </c>
      <c r="AN380" s="81" t="b">
        <v>0</v>
      </c>
      <c r="AO380" s="87" t="s">
        <v>1791</v>
      </c>
      <c r="AP380" s="81" t="s">
        <v>176</v>
      </c>
      <c r="AQ380" s="81">
        <v>0</v>
      </c>
      <c r="AR380" s="81">
        <v>0</v>
      </c>
      <c r="AS380" s="81"/>
      <c r="AT380" s="81"/>
      <c r="AU380" s="81"/>
      <c r="AV380" s="81"/>
      <c r="AW380" s="81"/>
      <c r="AX380" s="81"/>
      <c r="AY380" s="81"/>
      <c r="AZ380" s="81"/>
      <c r="BA380">
        <v>34</v>
      </c>
      <c r="BB380" s="80" t="str">
        <f>REPLACE(INDEX(GroupVertices[Group],MATCH(Edges13[[#This Row],[Vertex 1]],GroupVertices[Vertex],0)),1,1,"")</f>
        <v>1</v>
      </c>
      <c r="BC380" s="80" t="str">
        <f>REPLACE(INDEX(GroupVertices[Group],MATCH(Edges13[[#This Row],[Vertex 2]],GroupVertices[Vertex],0)),1,1,"")</f>
        <v>1</v>
      </c>
    </row>
    <row r="381" spans="1:55" ht="15">
      <c r="A381" s="66" t="s">
        <v>303</v>
      </c>
      <c r="B381" s="66" t="s">
        <v>303</v>
      </c>
      <c r="C381" s="67"/>
      <c r="D381" s="68"/>
      <c r="E381" s="69"/>
      <c r="F381" s="70"/>
      <c r="G381" s="67"/>
      <c r="H381" s="71"/>
      <c r="I381" s="72"/>
      <c r="J381" s="72"/>
      <c r="K381" s="34"/>
      <c r="L381" s="79">
        <v>863</v>
      </c>
      <c r="M381" s="79"/>
      <c r="N381" s="74"/>
      <c r="O381" s="81" t="s">
        <v>176</v>
      </c>
      <c r="P381" s="83">
        <v>43648.522002314814</v>
      </c>
      <c r="Q381" s="81" t="s">
        <v>655</v>
      </c>
      <c r="R381" s="85" t="s">
        <v>741</v>
      </c>
      <c r="S381" s="81" t="s">
        <v>750</v>
      </c>
      <c r="T381" s="81" t="s">
        <v>777</v>
      </c>
      <c r="U381" s="85" t="s">
        <v>881</v>
      </c>
      <c r="V381" s="85" t="s">
        <v>881</v>
      </c>
      <c r="W381" s="83">
        <v>43648.522002314814</v>
      </c>
      <c r="X381" s="85" t="s">
        <v>1384</v>
      </c>
      <c r="Y381" s="81"/>
      <c r="Z381" s="81"/>
      <c r="AA381" s="87" t="s">
        <v>1792</v>
      </c>
      <c r="AB381" s="81"/>
      <c r="AC381" s="81" t="b">
        <v>0</v>
      </c>
      <c r="AD381" s="81">
        <v>2</v>
      </c>
      <c r="AE381" s="87" t="s">
        <v>1832</v>
      </c>
      <c r="AF381" s="81" t="b">
        <v>0</v>
      </c>
      <c r="AG381" s="81" t="s">
        <v>1864</v>
      </c>
      <c r="AH381" s="81"/>
      <c r="AI381" s="87" t="s">
        <v>1832</v>
      </c>
      <c r="AJ381" s="81" t="b">
        <v>0</v>
      </c>
      <c r="AK381" s="81">
        <v>0</v>
      </c>
      <c r="AL381" s="87" t="s">
        <v>1832</v>
      </c>
      <c r="AM381" s="81" t="s">
        <v>1879</v>
      </c>
      <c r="AN381" s="81" t="b">
        <v>0</v>
      </c>
      <c r="AO381" s="87" t="s">
        <v>1792</v>
      </c>
      <c r="AP381" s="81" t="s">
        <v>176</v>
      </c>
      <c r="AQ381" s="81">
        <v>0</v>
      </c>
      <c r="AR381" s="81">
        <v>0</v>
      </c>
      <c r="AS381" s="81"/>
      <c r="AT381" s="81"/>
      <c r="AU381" s="81"/>
      <c r="AV381" s="81"/>
      <c r="AW381" s="81"/>
      <c r="AX381" s="81"/>
      <c r="AY381" s="81"/>
      <c r="AZ381" s="81"/>
      <c r="BA381">
        <v>34</v>
      </c>
      <c r="BB381" s="80" t="str">
        <f>REPLACE(INDEX(GroupVertices[Group],MATCH(Edges13[[#This Row],[Vertex 1]],GroupVertices[Vertex],0)),1,1,"")</f>
        <v>1</v>
      </c>
      <c r="BC381" s="80" t="str">
        <f>REPLACE(INDEX(GroupVertices[Group],MATCH(Edges13[[#This Row],[Vertex 2]],GroupVertices[Vertex],0)),1,1,"")</f>
        <v>1</v>
      </c>
    </row>
    <row r="382" spans="1:55" ht="15">
      <c r="A382" s="66" t="s">
        <v>303</v>
      </c>
      <c r="B382" s="66" t="s">
        <v>303</v>
      </c>
      <c r="C382" s="67"/>
      <c r="D382" s="68"/>
      <c r="E382" s="69"/>
      <c r="F382" s="70"/>
      <c r="G382" s="67"/>
      <c r="H382" s="71"/>
      <c r="I382" s="72"/>
      <c r="J382" s="72"/>
      <c r="K382" s="34"/>
      <c r="L382" s="79">
        <v>864</v>
      </c>
      <c r="M382" s="79"/>
      <c r="N382" s="74"/>
      <c r="O382" s="81" t="s">
        <v>176</v>
      </c>
      <c r="P382" s="83">
        <v>43649.53364583333</v>
      </c>
      <c r="Q382" s="81" t="s">
        <v>656</v>
      </c>
      <c r="R382" s="85" t="s">
        <v>698</v>
      </c>
      <c r="S382" s="81" t="s">
        <v>756</v>
      </c>
      <c r="T382" s="81" t="s">
        <v>816</v>
      </c>
      <c r="U382" s="85" t="s">
        <v>882</v>
      </c>
      <c r="V382" s="85" t="s">
        <v>882</v>
      </c>
      <c r="W382" s="83">
        <v>43649.53364583333</v>
      </c>
      <c r="X382" s="85" t="s">
        <v>1385</v>
      </c>
      <c r="Y382" s="81"/>
      <c r="Z382" s="81"/>
      <c r="AA382" s="87" t="s">
        <v>1793</v>
      </c>
      <c r="AB382" s="81"/>
      <c r="AC382" s="81" t="b">
        <v>0</v>
      </c>
      <c r="AD382" s="81">
        <v>8</v>
      </c>
      <c r="AE382" s="87" t="s">
        <v>1832</v>
      </c>
      <c r="AF382" s="81" t="b">
        <v>0</v>
      </c>
      <c r="AG382" s="81" t="s">
        <v>1864</v>
      </c>
      <c r="AH382" s="81"/>
      <c r="AI382" s="87" t="s">
        <v>1832</v>
      </c>
      <c r="AJ382" s="81" t="b">
        <v>0</v>
      </c>
      <c r="AK382" s="81">
        <v>3</v>
      </c>
      <c r="AL382" s="87" t="s">
        <v>1832</v>
      </c>
      <c r="AM382" s="81" t="s">
        <v>1879</v>
      </c>
      <c r="AN382" s="81" t="b">
        <v>0</v>
      </c>
      <c r="AO382" s="87" t="s">
        <v>1793</v>
      </c>
      <c r="AP382" s="81" t="s">
        <v>176</v>
      </c>
      <c r="AQ382" s="81">
        <v>0</v>
      </c>
      <c r="AR382" s="81">
        <v>0</v>
      </c>
      <c r="AS382" s="81"/>
      <c r="AT382" s="81"/>
      <c r="AU382" s="81"/>
      <c r="AV382" s="81"/>
      <c r="AW382" s="81"/>
      <c r="AX382" s="81"/>
      <c r="AY382" s="81"/>
      <c r="AZ382" s="81"/>
      <c r="BA382">
        <v>34</v>
      </c>
      <c r="BB382" s="80" t="str">
        <f>REPLACE(INDEX(GroupVertices[Group],MATCH(Edges13[[#This Row],[Vertex 1]],GroupVertices[Vertex],0)),1,1,"")</f>
        <v>1</v>
      </c>
      <c r="BC382" s="80" t="str">
        <f>REPLACE(INDEX(GroupVertices[Group],MATCH(Edges13[[#This Row],[Vertex 2]],GroupVertices[Vertex],0)),1,1,"")</f>
        <v>1</v>
      </c>
    </row>
    <row r="383" spans="1:55" ht="15">
      <c r="A383" s="66" t="s">
        <v>303</v>
      </c>
      <c r="B383" s="66" t="s">
        <v>303</v>
      </c>
      <c r="C383" s="67"/>
      <c r="D383" s="68"/>
      <c r="E383" s="69"/>
      <c r="F383" s="70"/>
      <c r="G383" s="67"/>
      <c r="H383" s="71"/>
      <c r="I383" s="72"/>
      <c r="J383" s="72"/>
      <c r="K383" s="34"/>
      <c r="L383" s="79">
        <v>865</v>
      </c>
      <c r="M383" s="79"/>
      <c r="N383" s="74"/>
      <c r="O383" s="81" t="s">
        <v>176</v>
      </c>
      <c r="P383" s="83">
        <v>43649.64745370371</v>
      </c>
      <c r="Q383" s="81" t="s">
        <v>657</v>
      </c>
      <c r="R383" s="85" t="s">
        <v>741</v>
      </c>
      <c r="S383" s="81" t="s">
        <v>750</v>
      </c>
      <c r="T383" s="81" t="s">
        <v>777</v>
      </c>
      <c r="U383" s="85" t="s">
        <v>883</v>
      </c>
      <c r="V383" s="85" t="s">
        <v>883</v>
      </c>
      <c r="W383" s="83">
        <v>43649.64745370371</v>
      </c>
      <c r="X383" s="85" t="s">
        <v>1386</v>
      </c>
      <c r="Y383" s="81"/>
      <c r="Z383" s="81"/>
      <c r="AA383" s="87" t="s">
        <v>1794</v>
      </c>
      <c r="AB383" s="81"/>
      <c r="AC383" s="81" t="b">
        <v>0</v>
      </c>
      <c r="AD383" s="81">
        <v>6</v>
      </c>
      <c r="AE383" s="87" t="s">
        <v>1832</v>
      </c>
      <c r="AF383" s="81" t="b">
        <v>0</v>
      </c>
      <c r="AG383" s="81" t="s">
        <v>1864</v>
      </c>
      <c r="AH383" s="81"/>
      <c r="AI383" s="87" t="s">
        <v>1832</v>
      </c>
      <c r="AJ383" s="81" t="b">
        <v>0</v>
      </c>
      <c r="AK383" s="81">
        <v>3</v>
      </c>
      <c r="AL383" s="87" t="s">
        <v>1832</v>
      </c>
      <c r="AM383" s="81" t="s">
        <v>1881</v>
      </c>
      <c r="AN383" s="81" t="b">
        <v>0</v>
      </c>
      <c r="AO383" s="87" t="s">
        <v>1794</v>
      </c>
      <c r="AP383" s="81" t="s">
        <v>176</v>
      </c>
      <c r="AQ383" s="81">
        <v>0</v>
      </c>
      <c r="AR383" s="81">
        <v>0</v>
      </c>
      <c r="AS383" s="81"/>
      <c r="AT383" s="81"/>
      <c r="AU383" s="81"/>
      <c r="AV383" s="81"/>
      <c r="AW383" s="81"/>
      <c r="AX383" s="81"/>
      <c r="AY383" s="81"/>
      <c r="AZ383" s="81"/>
      <c r="BA383">
        <v>34</v>
      </c>
      <c r="BB383" s="80" t="str">
        <f>REPLACE(INDEX(GroupVertices[Group],MATCH(Edges13[[#This Row],[Vertex 1]],GroupVertices[Vertex],0)),1,1,"")</f>
        <v>1</v>
      </c>
      <c r="BC383" s="80" t="str">
        <f>REPLACE(INDEX(GroupVertices[Group],MATCH(Edges13[[#This Row],[Vertex 2]],GroupVertices[Vertex],0)),1,1,"")</f>
        <v>1</v>
      </c>
    </row>
    <row r="384" spans="1:55" ht="15">
      <c r="A384" s="66" t="s">
        <v>303</v>
      </c>
      <c r="B384" s="66" t="s">
        <v>303</v>
      </c>
      <c r="C384" s="67"/>
      <c r="D384" s="68"/>
      <c r="E384" s="69"/>
      <c r="F384" s="70"/>
      <c r="G384" s="67"/>
      <c r="H384" s="71"/>
      <c r="I384" s="72"/>
      <c r="J384" s="72"/>
      <c r="K384" s="34"/>
      <c r="L384" s="79">
        <v>866</v>
      </c>
      <c r="M384" s="79"/>
      <c r="N384" s="74"/>
      <c r="O384" s="81" t="s">
        <v>176</v>
      </c>
      <c r="P384" s="83">
        <v>43649.719247685185</v>
      </c>
      <c r="Q384" s="81" t="s">
        <v>658</v>
      </c>
      <c r="R384" s="85" t="s">
        <v>698</v>
      </c>
      <c r="S384" s="81" t="s">
        <v>756</v>
      </c>
      <c r="T384" s="81" t="s">
        <v>816</v>
      </c>
      <c r="U384" s="85" t="s">
        <v>884</v>
      </c>
      <c r="V384" s="85" t="s">
        <v>884</v>
      </c>
      <c r="W384" s="83">
        <v>43649.719247685185</v>
      </c>
      <c r="X384" s="85" t="s">
        <v>1387</v>
      </c>
      <c r="Y384" s="81"/>
      <c r="Z384" s="81"/>
      <c r="AA384" s="87" t="s">
        <v>1795</v>
      </c>
      <c r="AB384" s="81"/>
      <c r="AC384" s="81" t="b">
        <v>0</v>
      </c>
      <c r="AD384" s="81">
        <v>4</v>
      </c>
      <c r="AE384" s="87" t="s">
        <v>1832</v>
      </c>
      <c r="AF384" s="81" t="b">
        <v>0</v>
      </c>
      <c r="AG384" s="81" t="s">
        <v>1864</v>
      </c>
      <c r="AH384" s="81"/>
      <c r="AI384" s="87" t="s">
        <v>1832</v>
      </c>
      <c r="AJ384" s="81" t="b">
        <v>0</v>
      </c>
      <c r="AK384" s="81">
        <v>4</v>
      </c>
      <c r="AL384" s="87" t="s">
        <v>1832</v>
      </c>
      <c r="AM384" s="81" t="s">
        <v>1881</v>
      </c>
      <c r="AN384" s="81" t="b">
        <v>0</v>
      </c>
      <c r="AO384" s="87" t="s">
        <v>1795</v>
      </c>
      <c r="AP384" s="81" t="s">
        <v>176</v>
      </c>
      <c r="AQ384" s="81">
        <v>0</v>
      </c>
      <c r="AR384" s="81">
        <v>0</v>
      </c>
      <c r="AS384" s="81"/>
      <c r="AT384" s="81"/>
      <c r="AU384" s="81"/>
      <c r="AV384" s="81"/>
      <c r="AW384" s="81"/>
      <c r="AX384" s="81"/>
      <c r="AY384" s="81"/>
      <c r="AZ384" s="81"/>
      <c r="BA384">
        <v>34</v>
      </c>
      <c r="BB384" s="80" t="str">
        <f>REPLACE(INDEX(GroupVertices[Group],MATCH(Edges13[[#This Row],[Vertex 1]],GroupVertices[Vertex],0)),1,1,"")</f>
        <v>1</v>
      </c>
      <c r="BC384" s="80" t="str">
        <f>REPLACE(INDEX(GroupVertices[Group],MATCH(Edges13[[#This Row],[Vertex 2]],GroupVertices[Vertex],0)),1,1,"")</f>
        <v>1</v>
      </c>
    </row>
    <row r="385" spans="1:55" ht="15">
      <c r="A385" s="66" t="s">
        <v>303</v>
      </c>
      <c r="B385" s="66" t="s">
        <v>303</v>
      </c>
      <c r="C385" s="67"/>
      <c r="D385" s="68"/>
      <c r="E385" s="69"/>
      <c r="F385" s="70"/>
      <c r="G385" s="67"/>
      <c r="H385" s="71"/>
      <c r="I385" s="72"/>
      <c r="J385" s="72"/>
      <c r="K385" s="34"/>
      <c r="L385" s="79">
        <v>867</v>
      </c>
      <c r="M385" s="79"/>
      <c r="N385" s="74"/>
      <c r="O385" s="81" t="s">
        <v>176</v>
      </c>
      <c r="P385" s="83">
        <v>43649.75896990741</v>
      </c>
      <c r="Q385" s="81" t="s">
        <v>659</v>
      </c>
      <c r="R385" s="85" t="s">
        <v>679</v>
      </c>
      <c r="S385" s="81" t="s">
        <v>746</v>
      </c>
      <c r="T385" s="81" t="s">
        <v>816</v>
      </c>
      <c r="U385" s="81"/>
      <c r="V385" s="85" t="s">
        <v>974</v>
      </c>
      <c r="W385" s="83">
        <v>43649.75896990741</v>
      </c>
      <c r="X385" s="85" t="s">
        <v>1388</v>
      </c>
      <c r="Y385" s="81"/>
      <c r="Z385" s="81"/>
      <c r="AA385" s="87" t="s">
        <v>1796</v>
      </c>
      <c r="AB385" s="81"/>
      <c r="AC385" s="81" t="b">
        <v>0</v>
      </c>
      <c r="AD385" s="81">
        <v>13</v>
      </c>
      <c r="AE385" s="87" t="s">
        <v>1832</v>
      </c>
      <c r="AF385" s="81" t="b">
        <v>0</v>
      </c>
      <c r="AG385" s="81" t="s">
        <v>1864</v>
      </c>
      <c r="AH385" s="81"/>
      <c r="AI385" s="87" t="s">
        <v>1832</v>
      </c>
      <c r="AJ385" s="81" t="b">
        <v>0</v>
      </c>
      <c r="AK385" s="81">
        <v>5</v>
      </c>
      <c r="AL385" s="87" t="s">
        <v>1832</v>
      </c>
      <c r="AM385" s="81" t="s">
        <v>1881</v>
      </c>
      <c r="AN385" s="81" t="b">
        <v>0</v>
      </c>
      <c r="AO385" s="87" t="s">
        <v>1796</v>
      </c>
      <c r="AP385" s="81" t="s">
        <v>176</v>
      </c>
      <c r="AQ385" s="81">
        <v>0</v>
      </c>
      <c r="AR385" s="81">
        <v>0</v>
      </c>
      <c r="AS385" s="81"/>
      <c r="AT385" s="81"/>
      <c r="AU385" s="81"/>
      <c r="AV385" s="81"/>
      <c r="AW385" s="81"/>
      <c r="AX385" s="81"/>
      <c r="AY385" s="81"/>
      <c r="AZ385" s="81"/>
      <c r="BA385">
        <v>34</v>
      </c>
      <c r="BB385" s="80" t="str">
        <f>REPLACE(INDEX(GroupVertices[Group],MATCH(Edges13[[#This Row],[Vertex 1]],GroupVertices[Vertex],0)),1,1,"")</f>
        <v>1</v>
      </c>
      <c r="BC385" s="80" t="str">
        <f>REPLACE(INDEX(GroupVertices[Group],MATCH(Edges13[[#This Row],[Vertex 2]],GroupVertices[Vertex],0)),1,1,"")</f>
        <v>1</v>
      </c>
    </row>
    <row r="386" spans="1:55" ht="15">
      <c r="A386" s="66" t="s">
        <v>303</v>
      </c>
      <c r="B386" s="66" t="s">
        <v>303</v>
      </c>
      <c r="C386" s="67"/>
      <c r="D386" s="68"/>
      <c r="E386" s="69"/>
      <c r="F386" s="70"/>
      <c r="G386" s="67"/>
      <c r="H386" s="71"/>
      <c r="I386" s="72"/>
      <c r="J386" s="72"/>
      <c r="K386" s="34"/>
      <c r="L386" s="79">
        <v>868</v>
      </c>
      <c r="M386" s="79"/>
      <c r="N386" s="74"/>
      <c r="O386" s="81" t="s">
        <v>176</v>
      </c>
      <c r="P386" s="83">
        <v>43649.878171296295</v>
      </c>
      <c r="Q386" s="81" t="s">
        <v>660</v>
      </c>
      <c r="R386" s="85" t="s">
        <v>679</v>
      </c>
      <c r="S386" s="81" t="s">
        <v>746</v>
      </c>
      <c r="T386" s="81" t="s">
        <v>833</v>
      </c>
      <c r="U386" s="81"/>
      <c r="V386" s="85" t="s">
        <v>974</v>
      </c>
      <c r="W386" s="83">
        <v>43649.878171296295</v>
      </c>
      <c r="X386" s="85" t="s">
        <v>1389</v>
      </c>
      <c r="Y386" s="81"/>
      <c r="Z386" s="81"/>
      <c r="AA386" s="87" t="s">
        <v>1797</v>
      </c>
      <c r="AB386" s="81"/>
      <c r="AC386" s="81" t="b">
        <v>0</v>
      </c>
      <c r="AD386" s="81">
        <v>4</v>
      </c>
      <c r="AE386" s="87" t="s">
        <v>1832</v>
      </c>
      <c r="AF386" s="81" t="b">
        <v>0</v>
      </c>
      <c r="AG386" s="81" t="s">
        <v>1864</v>
      </c>
      <c r="AH386" s="81"/>
      <c r="AI386" s="87" t="s">
        <v>1832</v>
      </c>
      <c r="AJ386" s="81" t="b">
        <v>0</v>
      </c>
      <c r="AK386" s="81">
        <v>2</v>
      </c>
      <c r="AL386" s="87" t="s">
        <v>1832</v>
      </c>
      <c r="AM386" s="81" t="s">
        <v>1881</v>
      </c>
      <c r="AN386" s="81" t="b">
        <v>0</v>
      </c>
      <c r="AO386" s="87" t="s">
        <v>1797</v>
      </c>
      <c r="AP386" s="81" t="s">
        <v>176</v>
      </c>
      <c r="AQ386" s="81">
        <v>0</v>
      </c>
      <c r="AR386" s="81">
        <v>0</v>
      </c>
      <c r="AS386" s="81"/>
      <c r="AT386" s="81"/>
      <c r="AU386" s="81"/>
      <c r="AV386" s="81"/>
      <c r="AW386" s="81"/>
      <c r="AX386" s="81"/>
      <c r="AY386" s="81"/>
      <c r="AZ386" s="81"/>
      <c r="BA386">
        <v>34</v>
      </c>
      <c r="BB386" s="80" t="str">
        <f>REPLACE(INDEX(GroupVertices[Group],MATCH(Edges13[[#This Row],[Vertex 1]],GroupVertices[Vertex],0)),1,1,"")</f>
        <v>1</v>
      </c>
      <c r="BC386" s="80" t="str">
        <f>REPLACE(INDEX(GroupVertices[Group],MATCH(Edges13[[#This Row],[Vertex 2]],GroupVertices[Vertex],0)),1,1,"")</f>
        <v>1</v>
      </c>
    </row>
    <row r="387" spans="1:55" ht="15">
      <c r="A387" s="66" t="s">
        <v>303</v>
      </c>
      <c r="B387" s="66" t="s">
        <v>303</v>
      </c>
      <c r="C387" s="67"/>
      <c r="D387" s="68"/>
      <c r="E387" s="69"/>
      <c r="F387" s="70"/>
      <c r="G387" s="67"/>
      <c r="H387" s="71"/>
      <c r="I387" s="72"/>
      <c r="J387" s="72"/>
      <c r="K387" s="34"/>
      <c r="L387" s="79">
        <v>869</v>
      </c>
      <c r="M387" s="79"/>
      <c r="N387" s="74"/>
      <c r="O387" s="81" t="s">
        <v>176</v>
      </c>
      <c r="P387" s="83">
        <v>43650.31185185185</v>
      </c>
      <c r="Q387" s="81" t="s">
        <v>661</v>
      </c>
      <c r="R387" s="85" t="s">
        <v>679</v>
      </c>
      <c r="S387" s="81" t="s">
        <v>746</v>
      </c>
      <c r="T387" s="81" t="s">
        <v>834</v>
      </c>
      <c r="U387" s="81"/>
      <c r="V387" s="85" t="s">
        <v>974</v>
      </c>
      <c r="W387" s="83">
        <v>43650.31185185185</v>
      </c>
      <c r="X387" s="85" t="s">
        <v>1390</v>
      </c>
      <c r="Y387" s="81"/>
      <c r="Z387" s="81"/>
      <c r="AA387" s="87" t="s">
        <v>1798</v>
      </c>
      <c r="AB387" s="81"/>
      <c r="AC387" s="81" t="b">
        <v>0</v>
      </c>
      <c r="AD387" s="81">
        <v>7</v>
      </c>
      <c r="AE387" s="87" t="s">
        <v>1832</v>
      </c>
      <c r="AF387" s="81" t="b">
        <v>0</v>
      </c>
      <c r="AG387" s="81" t="s">
        <v>1864</v>
      </c>
      <c r="AH387" s="81"/>
      <c r="AI387" s="87" t="s">
        <v>1832</v>
      </c>
      <c r="AJ387" s="81" t="b">
        <v>0</v>
      </c>
      <c r="AK387" s="81">
        <v>3</v>
      </c>
      <c r="AL387" s="87" t="s">
        <v>1832</v>
      </c>
      <c r="AM387" s="81" t="s">
        <v>1881</v>
      </c>
      <c r="AN387" s="81" t="b">
        <v>0</v>
      </c>
      <c r="AO387" s="87" t="s">
        <v>1798</v>
      </c>
      <c r="AP387" s="81" t="s">
        <v>176</v>
      </c>
      <c r="AQ387" s="81">
        <v>0</v>
      </c>
      <c r="AR387" s="81">
        <v>0</v>
      </c>
      <c r="AS387" s="81"/>
      <c r="AT387" s="81"/>
      <c r="AU387" s="81"/>
      <c r="AV387" s="81"/>
      <c r="AW387" s="81"/>
      <c r="AX387" s="81"/>
      <c r="AY387" s="81"/>
      <c r="AZ387" s="81"/>
      <c r="BA387">
        <v>34</v>
      </c>
      <c r="BB387" s="80" t="str">
        <f>REPLACE(INDEX(GroupVertices[Group],MATCH(Edges13[[#This Row],[Vertex 1]],GroupVertices[Vertex],0)),1,1,"")</f>
        <v>1</v>
      </c>
      <c r="BC387" s="80" t="str">
        <f>REPLACE(INDEX(GroupVertices[Group],MATCH(Edges13[[#This Row],[Vertex 2]],GroupVertices[Vertex],0)),1,1,"")</f>
        <v>1</v>
      </c>
    </row>
    <row r="388" spans="1:55" ht="15">
      <c r="A388" s="66" t="s">
        <v>303</v>
      </c>
      <c r="B388" s="66" t="s">
        <v>303</v>
      </c>
      <c r="C388" s="67"/>
      <c r="D388" s="68"/>
      <c r="E388" s="69"/>
      <c r="F388" s="70"/>
      <c r="G388" s="67"/>
      <c r="H388" s="71"/>
      <c r="I388" s="72"/>
      <c r="J388" s="72"/>
      <c r="K388" s="34"/>
      <c r="L388" s="79">
        <v>870</v>
      </c>
      <c r="M388" s="79"/>
      <c r="N388" s="74"/>
      <c r="O388" s="81" t="s">
        <v>176</v>
      </c>
      <c r="P388" s="83">
        <v>43650.624710648146</v>
      </c>
      <c r="Q388" s="81" t="s">
        <v>662</v>
      </c>
      <c r="R388" s="85" t="s">
        <v>679</v>
      </c>
      <c r="S388" s="81" t="s">
        <v>746</v>
      </c>
      <c r="T388" s="81" t="s">
        <v>833</v>
      </c>
      <c r="U388" s="81"/>
      <c r="V388" s="85" t="s">
        <v>974</v>
      </c>
      <c r="W388" s="83">
        <v>43650.624710648146</v>
      </c>
      <c r="X388" s="85" t="s">
        <v>1391</v>
      </c>
      <c r="Y388" s="81"/>
      <c r="Z388" s="81"/>
      <c r="AA388" s="87" t="s">
        <v>1799</v>
      </c>
      <c r="AB388" s="81"/>
      <c r="AC388" s="81" t="b">
        <v>0</v>
      </c>
      <c r="AD388" s="81">
        <v>1</v>
      </c>
      <c r="AE388" s="87" t="s">
        <v>1832</v>
      </c>
      <c r="AF388" s="81" t="b">
        <v>0</v>
      </c>
      <c r="AG388" s="81" t="s">
        <v>1864</v>
      </c>
      <c r="AH388" s="81"/>
      <c r="AI388" s="87" t="s">
        <v>1832</v>
      </c>
      <c r="AJ388" s="81" t="b">
        <v>0</v>
      </c>
      <c r="AK388" s="81">
        <v>2</v>
      </c>
      <c r="AL388" s="87" t="s">
        <v>1832</v>
      </c>
      <c r="AM388" s="81" t="s">
        <v>1879</v>
      </c>
      <c r="AN388" s="81" t="b">
        <v>0</v>
      </c>
      <c r="AO388" s="87" t="s">
        <v>1799</v>
      </c>
      <c r="AP388" s="81" t="s">
        <v>176</v>
      </c>
      <c r="AQ388" s="81">
        <v>0</v>
      </c>
      <c r="AR388" s="81">
        <v>0</v>
      </c>
      <c r="AS388" s="81"/>
      <c r="AT388" s="81"/>
      <c r="AU388" s="81"/>
      <c r="AV388" s="81"/>
      <c r="AW388" s="81"/>
      <c r="AX388" s="81"/>
      <c r="AY388" s="81"/>
      <c r="AZ388" s="81"/>
      <c r="BA388">
        <v>34</v>
      </c>
      <c r="BB388" s="80" t="str">
        <f>REPLACE(INDEX(GroupVertices[Group],MATCH(Edges13[[#This Row],[Vertex 1]],GroupVertices[Vertex],0)),1,1,"")</f>
        <v>1</v>
      </c>
      <c r="BC388" s="80" t="str">
        <f>REPLACE(INDEX(GroupVertices[Group],MATCH(Edges13[[#This Row],[Vertex 2]],GroupVertices[Vertex],0)),1,1,"")</f>
        <v>1</v>
      </c>
    </row>
    <row r="389" spans="1:55" ht="15">
      <c r="A389" s="66" t="s">
        <v>303</v>
      </c>
      <c r="B389" s="66" t="s">
        <v>303</v>
      </c>
      <c r="C389" s="67"/>
      <c r="D389" s="68"/>
      <c r="E389" s="69"/>
      <c r="F389" s="70"/>
      <c r="G389" s="67"/>
      <c r="H389" s="71"/>
      <c r="I389" s="72"/>
      <c r="J389" s="72"/>
      <c r="K389" s="34"/>
      <c r="L389" s="79">
        <v>871</v>
      </c>
      <c r="M389" s="79"/>
      <c r="N389" s="74"/>
      <c r="O389" s="81" t="s">
        <v>176</v>
      </c>
      <c r="P389" s="83">
        <v>43650.738912037035</v>
      </c>
      <c r="Q389" s="81" t="s">
        <v>663</v>
      </c>
      <c r="R389" s="85" t="s">
        <v>698</v>
      </c>
      <c r="S389" s="81" t="s">
        <v>756</v>
      </c>
      <c r="T389" s="81" t="s">
        <v>816</v>
      </c>
      <c r="U389" s="85" t="s">
        <v>885</v>
      </c>
      <c r="V389" s="85" t="s">
        <v>885</v>
      </c>
      <c r="W389" s="83">
        <v>43650.738912037035</v>
      </c>
      <c r="X389" s="85" t="s">
        <v>1392</v>
      </c>
      <c r="Y389" s="81"/>
      <c r="Z389" s="81"/>
      <c r="AA389" s="87" t="s">
        <v>1800</v>
      </c>
      <c r="AB389" s="81"/>
      <c r="AC389" s="81" t="b">
        <v>0</v>
      </c>
      <c r="AD389" s="81">
        <v>5</v>
      </c>
      <c r="AE389" s="87" t="s">
        <v>1832</v>
      </c>
      <c r="AF389" s="81" t="b">
        <v>0</v>
      </c>
      <c r="AG389" s="81" t="s">
        <v>1864</v>
      </c>
      <c r="AH389" s="81"/>
      <c r="AI389" s="87" t="s">
        <v>1832</v>
      </c>
      <c r="AJ389" s="81" t="b">
        <v>0</v>
      </c>
      <c r="AK389" s="81">
        <v>2</v>
      </c>
      <c r="AL389" s="87" t="s">
        <v>1832</v>
      </c>
      <c r="AM389" s="81" t="s">
        <v>1881</v>
      </c>
      <c r="AN389" s="81" t="b">
        <v>0</v>
      </c>
      <c r="AO389" s="87" t="s">
        <v>1800</v>
      </c>
      <c r="AP389" s="81" t="s">
        <v>176</v>
      </c>
      <c r="AQ389" s="81">
        <v>0</v>
      </c>
      <c r="AR389" s="81">
        <v>0</v>
      </c>
      <c r="AS389" s="81"/>
      <c r="AT389" s="81"/>
      <c r="AU389" s="81"/>
      <c r="AV389" s="81"/>
      <c r="AW389" s="81"/>
      <c r="AX389" s="81"/>
      <c r="AY389" s="81"/>
      <c r="AZ389" s="81"/>
      <c r="BA389">
        <v>34</v>
      </c>
      <c r="BB389" s="80" t="str">
        <f>REPLACE(INDEX(GroupVertices[Group],MATCH(Edges13[[#This Row],[Vertex 1]],GroupVertices[Vertex],0)),1,1,"")</f>
        <v>1</v>
      </c>
      <c r="BC389" s="80" t="str">
        <f>REPLACE(INDEX(GroupVertices[Group],MATCH(Edges13[[#This Row],[Vertex 2]],GroupVertices[Vertex],0)),1,1,"")</f>
        <v>1</v>
      </c>
    </row>
    <row r="390" spans="1:55" ht="15">
      <c r="A390" s="66" t="s">
        <v>303</v>
      </c>
      <c r="B390" s="66" t="s">
        <v>303</v>
      </c>
      <c r="C390" s="67"/>
      <c r="D390" s="68"/>
      <c r="E390" s="69"/>
      <c r="F390" s="70"/>
      <c r="G390" s="67"/>
      <c r="H390" s="71"/>
      <c r="I390" s="72"/>
      <c r="J390" s="72"/>
      <c r="K390" s="34"/>
      <c r="L390" s="79">
        <v>872</v>
      </c>
      <c r="M390" s="79"/>
      <c r="N390" s="74"/>
      <c r="O390" s="81" t="s">
        <v>176</v>
      </c>
      <c r="P390" s="83">
        <v>43650.81804398148</v>
      </c>
      <c r="Q390" s="81" t="s">
        <v>664</v>
      </c>
      <c r="R390" s="85" t="s">
        <v>679</v>
      </c>
      <c r="S390" s="81" t="s">
        <v>746</v>
      </c>
      <c r="T390" s="81" t="s">
        <v>816</v>
      </c>
      <c r="U390" s="81"/>
      <c r="V390" s="85" t="s">
        <v>974</v>
      </c>
      <c r="W390" s="83">
        <v>43650.81804398148</v>
      </c>
      <c r="X390" s="85" t="s">
        <v>1393</v>
      </c>
      <c r="Y390" s="81"/>
      <c r="Z390" s="81"/>
      <c r="AA390" s="87" t="s">
        <v>1801</v>
      </c>
      <c r="AB390" s="81"/>
      <c r="AC390" s="81" t="b">
        <v>0</v>
      </c>
      <c r="AD390" s="81">
        <v>2</v>
      </c>
      <c r="AE390" s="87" t="s">
        <v>1832</v>
      </c>
      <c r="AF390" s="81" t="b">
        <v>0</v>
      </c>
      <c r="AG390" s="81" t="s">
        <v>1864</v>
      </c>
      <c r="AH390" s="81"/>
      <c r="AI390" s="87" t="s">
        <v>1832</v>
      </c>
      <c r="AJ390" s="81" t="b">
        <v>0</v>
      </c>
      <c r="AK390" s="81">
        <v>2</v>
      </c>
      <c r="AL390" s="87" t="s">
        <v>1832</v>
      </c>
      <c r="AM390" s="81" t="s">
        <v>1879</v>
      </c>
      <c r="AN390" s="81" t="b">
        <v>0</v>
      </c>
      <c r="AO390" s="87" t="s">
        <v>1801</v>
      </c>
      <c r="AP390" s="81" t="s">
        <v>176</v>
      </c>
      <c r="AQ390" s="81">
        <v>0</v>
      </c>
      <c r="AR390" s="81">
        <v>0</v>
      </c>
      <c r="AS390" s="81"/>
      <c r="AT390" s="81"/>
      <c r="AU390" s="81"/>
      <c r="AV390" s="81"/>
      <c r="AW390" s="81"/>
      <c r="AX390" s="81"/>
      <c r="AY390" s="81"/>
      <c r="AZ390" s="81"/>
      <c r="BA390">
        <v>34</v>
      </c>
      <c r="BB390" s="80" t="str">
        <f>REPLACE(INDEX(GroupVertices[Group],MATCH(Edges13[[#This Row],[Vertex 1]],GroupVertices[Vertex],0)),1,1,"")</f>
        <v>1</v>
      </c>
      <c r="BC390" s="80" t="str">
        <f>REPLACE(INDEX(GroupVertices[Group],MATCH(Edges13[[#This Row],[Vertex 2]],GroupVertices[Vertex],0)),1,1,"")</f>
        <v>1</v>
      </c>
    </row>
    <row r="391" spans="1:55" ht="15">
      <c r="A391" s="66" t="s">
        <v>303</v>
      </c>
      <c r="B391" s="66" t="s">
        <v>303</v>
      </c>
      <c r="C391" s="67"/>
      <c r="D391" s="68"/>
      <c r="E391" s="69"/>
      <c r="F391" s="70"/>
      <c r="G391" s="67"/>
      <c r="H391" s="71"/>
      <c r="I391" s="72"/>
      <c r="J391" s="72"/>
      <c r="K391" s="34"/>
      <c r="L391" s="79">
        <v>873</v>
      </c>
      <c r="M391" s="79"/>
      <c r="N391" s="74"/>
      <c r="O391" s="81" t="s">
        <v>176</v>
      </c>
      <c r="P391" s="83">
        <v>43650.898310185185</v>
      </c>
      <c r="Q391" s="81" t="s">
        <v>665</v>
      </c>
      <c r="R391" s="85" t="s">
        <v>679</v>
      </c>
      <c r="S391" s="81" t="s">
        <v>746</v>
      </c>
      <c r="T391" s="81" t="s">
        <v>818</v>
      </c>
      <c r="U391" s="81"/>
      <c r="V391" s="85" t="s">
        <v>974</v>
      </c>
      <c r="W391" s="83">
        <v>43650.898310185185</v>
      </c>
      <c r="X391" s="85" t="s">
        <v>1394</v>
      </c>
      <c r="Y391" s="81"/>
      <c r="Z391" s="81"/>
      <c r="AA391" s="87" t="s">
        <v>1802</v>
      </c>
      <c r="AB391" s="81"/>
      <c r="AC391" s="81" t="b">
        <v>0</v>
      </c>
      <c r="AD391" s="81">
        <v>14</v>
      </c>
      <c r="AE391" s="87" t="s">
        <v>1832</v>
      </c>
      <c r="AF391" s="81" t="b">
        <v>0</v>
      </c>
      <c r="AG391" s="81" t="s">
        <v>1864</v>
      </c>
      <c r="AH391" s="81"/>
      <c r="AI391" s="87" t="s">
        <v>1832</v>
      </c>
      <c r="AJ391" s="81" t="b">
        <v>0</v>
      </c>
      <c r="AK391" s="81">
        <v>4</v>
      </c>
      <c r="AL391" s="87" t="s">
        <v>1832</v>
      </c>
      <c r="AM391" s="81" t="s">
        <v>1881</v>
      </c>
      <c r="AN391" s="81" t="b">
        <v>0</v>
      </c>
      <c r="AO391" s="87" t="s">
        <v>1802</v>
      </c>
      <c r="AP391" s="81" t="s">
        <v>176</v>
      </c>
      <c r="AQ391" s="81">
        <v>0</v>
      </c>
      <c r="AR391" s="81">
        <v>0</v>
      </c>
      <c r="AS391" s="81"/>
      <c r="AT391" s="81"/>
      <c r="AU391" s="81"/>
      <c r="AV391" s="81"/>
      <c r="AW391" s="81"/>
      <c r="AX391" s="81"/>
      <c r="AY391" s="81"/>
      <c r="AZ391" s="81"/>
      <c r="BA391">
        <v>34</v>
      </c>
      <c r="BB391" s="80" t="str">
        <f>REPLACE(INDEX(GroupVertices[Group],MATCH(Edges13[[#This Row],[Vertex 1]],GroupVertices[Vertex],0)),1,1,"")</f>
        <v>1</v>
      </c>
      <c r="BC391" s="80" t="str">
        <f>REPLACE(INDEX(GroupVertices[Group],MATCH(Edges13[[#This Row],[Vertex 2]],GroupVertices[Vertex],0)),1,1,"")</f>
        <v>1</v>
      </c>
    </row>
    <row r="392" spans="1:55" ht="15">
      <c r="A392" s="66" t="s">
        <v>303</v>
      </c>
      <c r="B392" s="66" t="s">
        <v>303</v>
      </c>
      <c r="C392" s="67"/>
      <c r="D392" s="68"/>
      <c r="E392" s="69"/>
      <c r="F392" s="70"/>
      <c r="G392" s="67"/>
      <c r="H392" s="71"/>
      <c r="I392" s="72"/>
      <c r="J392" s="72"/>
      <c r="K392" s="34"/>
      <c r="L392" s="79">
        <v>874</v>
      </c>
      <c r="M392" s="79"/>
      <c r="N392" s="74"/>
      <c r="O392" s="81" t="s">
        <v>176</v>
      </c>
      <c r="P392" s="83">
        <v>43651.40590277778</v>
      </c>
      <c r="Q392" s="81" t="s">
        <v>665</v>
      </c>
      <c r="R392" s="85" t="s">
        <v>679</v>
      </c>
      <c r="S392" s="81" t="s">
        <v>746</v>
      </c>
      <c r="T392" s="81" t="s">
        <v>818</v>
      </c>
      <c r="U392" s="81"/>
      <c r="V392" s="85" t="s">
        <v>974</v>
      </c>
      <c r="W392" s="83">
        <v>43651.40590277778</v>
      </c>
      <c r="X392" s="85" t="s">
        <v>1395</v>
      </c>
      <c r="Y392" s="81"/>
      <c r="Z392" s="81"/>
      <c r="AA392" s="87" t="s">
        <v>1803</v>
      </c>
      <c r="AB392" s="81"/>
      <c r="AC392" s="81" t="b">
        <v>0</v>
      </c>
      <c r="AD392" s="81">
        <v>8</v>
      </c>
      <c r="AE392" s="87" t="s">
        <v>1832</v>
      </c>
      <c r="AF392" s="81" t="b">
        <v>0</v>
      </c>
      <c r="AG392" s="81" t="s">
        <v>1864</v>
      </c>
      <c r="AH392" s="81"/>
      <c r="AI392" s="87" t="s">
        <v>1832</v>
      </c>
      <c r="AJ392" s="81" t="b">
        <v>0</v>
      </c>
      <c r="AK392" s="81">
        <v>2</v>
      </c>
      <c r="AL392" s="87" t="s">
        <v>1832</v>
      </c>
      <c r="AM392" s="81" t="s">
        <v>1881</v>
      </c>
      <c r="AN392" s="81" t="b">
        <v>0</v>
      </c>
      <c r="AO392" s="87" t="s">
        <v>1803</v>
      </c>
      <c r="AP392" s="81" t="s">
        <v>176</v>
      </c>
      <c r="AQ392" s="81">
        <v>0</v>
      </c>
      <c r="AR392" s="81">
        <v>0</v>
      </c>
      <c r="AS392" s="81"/>
      <c r="AT392" s="81"/>
      <c r="AU392" s="81"/>
      <c r="AV392" s="81"/>
      <c r="AW392" s="81"/>
      <c r="AX392" s="81"/>
      <c r="AY392" s="81"/>
      <c r="AZ392" s="81"/>
      <c r="BA392">
        <v>34</v>
      </c>
      <c r="BB392" s="80" t="str">
        <f>REPLACE(INDEX(GroupVertices[Group],MATCH(Edges13[[#This Row],[Vertex 1]],GroupVertices[Vertex],0)),1,1,"")</f>
        <v>1</v>
      </c>
      <c r="BC392" s="80" t="str">
        <f>REPLACE(INDEX(GroupVertices[Group],MATCH(Edges13[[#This Row],[Vertex 2]],GroupVertices[Vertex],0)),1,1,"")</f>
        <v>1</v>
      </c>
    </row>
    <row r="393" spans="1:55" ht="15">
      <c r="A393" s="66" t="s">
        <v>303</v>
      </c>
      <c r="B393" s="66" t="s">
        <v>303</v>
      </c>
      <c r="C393" s="67"/>
      <c r="D393" s="68"/>
      <c r="E393" s="69"/>
      <c r="F393" s="70"/>
      <c r="G393" s="67"/>
      <c r="H393" s="71"/>
      <c r="I393" s="72"/>
      <c r="J393" s="72"/>
      <c r="K393" s="34"/>
      <c r="L393" s="79">
        <v>875</v>
      </c>
      <c r="M393" s="79"/>
      <c r="N393" s="74"/>
      <c r="O393" s="81" t="s">
        <v>176</v>
      </c>
      <c r="P393" s="83">
        <v>43651.85563657407</v>
      </c>
      <c r="Q393" s="81" t="s">
        <v>666</v>
      </c>
      <c r="R393" s="85" t="s">
        <v>679</v>
      </c>
      <c r="S393" s="81" t="s">
        <v>746</v>
      </c>
      <c r="T393" s="81" t="s">
        <v>818</v>
      </c>
      <c r="U393" s="81"/>
      <c r="V393" s="85" t="s">
        <v>974</v>
      </c>
      <c r="W393" s="83">
        <v>43651.85563657407</v>
      </c>
      <c r="X393" s="85" t="s">
        <v>1396</v>
      </c>
      <c r="Y393" s="81"/>
      <c r="Z393" s="81"/>
      <c r="AA393" s="87" t="s">
        <v>1804</v>
      </c>
      <c r="AB393" s="81"/>
      <c r="AC393" s="81" t="b">
        <v>0</v>
      </c>
      <c r="AD393" s="81">
        <v>4</v>
      </c>
      <c r="AE393" s="87" t="s">
        <v>1832</v>
      </c>
      <c r="AF393" s="81" t="b">
        <v>0</v>
      </c>
      <c r="AG393" s="81" t="s">
        <v>1864</v>
      </c>
      <c r="AH393" s="81"/>
      <c r="AI393" s="87" t="s">
        <v>1832</v>
      </c>
      <c r="AJ393" s="81" t="b">
        <v>0</v>
      </c>
      <c r="AK393" s="81">
        <v>1</v>
      </c>
      <c r="AL393" s="87" t="s">
        <v>1832</v>
      </c>
      <c r="AM393" s="81" t="s">
        <v>1881</v>
      </c>
      <c r="AN393" s="81" t="b">
        <v>0</v>
      </c>
      <c r="AO393" s="87" t="s">
        <v>1804</v>
      </c>
      <c r="AP393" s="81" t="s">
        <v>176</v>
      </c>
      <c r="AQ393" s="81">
        <v>0</v>
      </c>
      <c r="AR393" s="81">
        <v>0</v>
      </c>
      <c r="AS393" s="81"/>
      <c r="AT393" s="81"/>
      <c r="AU393" s="81"/>
      <c r="AV393" s="81"/>
      <c r="AW393" s="81"/>
      <c r="AX393" s="81"/>
      <c r="AY393" s="81"/>
      <c r="AZ393" s="81"/>
      <c r="BA393">
        <v>34</v>
      </c>
      <c r="BB393" s="80" t="str">
        <f>REPLACE(INDEX(GroupVertices[Group],MATCH(Edges13[[#This Row],[Vertex 1]],GroupVertices[Vertex],0)),1,1,"")</f>
        <v>1</v>
      </c>
      <c r="BC393" s="80" t="str">
        <f>REPLACE(INDEX(GroupVertices[Group],MATCH(Edges13[[#This Row],[Vertex 2]],GroupVertices[Vertex],0)),1,1,"")</f>
        <v>1</v>
      </c>
    </row>
    <row r="394" spans="1:55" ht="15">
      <c r="A394" s="66" t="s">
        <v>303</v>
      </c>
      <c r="B394" s="66" t="s">
        <v>303</v>
      </c>
      <c r="C394" s="67"/>
      <c r="D394" s="68"/>
      <c r="E394" s="69"/>
      <c r="F394" s="70"/>
      <c r="G394" s="67"/>
      <c r="H394" s="71"/>
      <c r="I394" s="72"/>
      <c r="J394" s="72"/>
      <c r="K394" s="34"/>
      <c r="L394" s="79">
        <v>876</v>
      </c>
      <c r="M394" s="79"/>
      <c r="N394" s="74"/>
      <c r="O394" s="81" t="s">
        <v>176</v>
      </c>
      <c r="P394" s="83">
        <v>43652.38663194444</v>
      </c>
      <c r="Q394" s="81" t="s">
        <v>666</v>
      </c>
      <c r="R394" s="85" t="s">
        <v>679</v>
      </c>
      <c r="S394" s="81" t="s">
        <v>746</v>
      </c>
      <c r="T394" s="81" t="s">
        <v>818</v>
      </c>
      <c r="U394" s="81"/>
      <c r="V394" s="85" t="s">
        <v>974</v>
      </c>
      <c r="W394" s="83">
        <v>43652.38663194444</v>
      </c>
      <c r="X394" s="85" t="s">
        <v>1397</v>
      </c>
      <c r="Y394" s="81"/>
      <c r="Z394" s="81"/>
      <c r="AA394" s="87" t="s">
        <v>1805</v>
      </c>
      <c r="AB394" s="81"/>
      <c r="AC394" s="81" t="b">
        <v>0</v>
      </c>
      <c r="AD394" s="81">
        <v>16</v>
      </c>
      <c r="AE394" s="87" t="s">
        <v>1832</v>
      </c>
      <c r="AF394" s="81" t="b">
        <v>0</v>
      </c>
      <c r="AG394" s="81" t="s">
        <v>1864</v>
      </c>
      <c r="AH394" s="81"/>
      <c r="AI394" s="87" t="s">
        <v>1832</v>
      </c>
      <c r="AJ394" s="81" t="b">
        <v>0</v>
      </c>
      <c r="AK394" s="81">
        <v>7</v>
      </c>
      <c r="AL394" s="87" t="s">
        <v>1832</v>
      </c>
      <c r="AM394" s="81" t="s">
        <v>1881</v>
      </c>
      <c r="AN394" s="81" t="b">
        <v>0</v>
      </c>
      <c r="AO394" s="87" t="s">
        <v>1805</v>
      </c>
      <c r="AP394" s="81" t="s">
        <v>176</v>
      </c>
      <c r="AQ394" s="81">
        <v>0</v>
      </c>
      <c r="AR394" s="81">
        <v>0</v>
      </c>
      <c r="AS394" s="81"/>
      <c r="AT394" s="81"/>
      <c r="AU394" s="81"/>
      <c r="AV394" s="81"/>
      <c r="AW394" s="81"/>
      <c r="AX394" s="81"/>
      <c r="AY394" s="81"/>
      <c r="AZ394" s="81"/>
      <c r="BA394">
        <v>34</v>
      </c>
      <c r="BB394" s="80" t="str">
        <f>REPLACE(INDEX(GroupVertices[Group],MATCH(Edges13[[#This Row],[Vertex 1]],GroupVertices[Vertex],0)),1,1,"")</f>
        <v>1</v>
      </c>
      <c r="BC394" s="80" t="str">
        <f>REPLACE(INDEX(GroupVertices[Group],MATCH(Edges13[[#This Row],[Vertex 2]],GroupVertices[Vertex],0)),1,1,"")</f>
        <v>1</v>
      </c>
    </row>
    <row r="395" spans="1:55" ht="15">
      <c r="A395" s="66" t="s">
        <v>303</v>
      </c>
      <c r="B395" s="66" t="s">
        <v>303</v>
      </c>
      <c r="C395" s="67"/>
      <c r="D395" s="68"/>
      <c r="E395" s="69"/>
      <c r="F395" s="70"/>
      <c r="G395" s="67"/>
      <c r="H395" s="71"/>
      <c r="I395" s="72"/>
      <c r="J395" s="72"/>
      <c r="K395" s="34"/>
      <c r="L395" s="79">
        <v>877</v>
      </c>
      <c r="M395" s="79"/>
      <c r="N395" s="74"/>
      <c r="O395" s="81" t="s">
        <v>176</v>
      </c>
      <c r="P395" s="83">
        <v>43652.58149305556</v>
      </c>
      <c r="Q395" s="81" t="s">
        <v>667</v>
      </c>
      <c r="R395" s="85" t="s">
        <v>679</v>
      </c>
      <c r="S395" s="81" t="s">
        <v>746</v>
      </c>
      <c r="T395" s="81" t="s">
        <v>835</v>
      </c>
      <c r="U395" s="81"/>
      <c r="V395" s="85" t="s">
        <v>974</v>
      </c>
      <c r="W395" s="83">
        <v>43652.58149305556</v>
      </c>
      <c r="X395" s="85" t="s">
        <v>1398</v>
      </c>
      <c r="Y395" s="81"/>
      <c r="Z395" s="81"/>
      <c r="AA395" s="87" t="s">
        <v>1806</v>
      </c>
      <c r="AB395" s="81"/>
      <c r="AC395" s="81" t="b">
        <v>0</v>
      </c>
      <c r="AD395" s="81">
        <v>7</v>
      </c>
      <c r="AE395" s="87" t="s">
        <v>1832</v>
      </c>
      <c r="AF395" s="81" t="b">
        <v>0</v>
      </c>
      <c r="AG395" s="81" t="s">
        <v>1864</v>
      </c>
      <c r="AH395" s="81"/>
      <c r="AI395" s="87" t="s">
        <v>1832</v>
      </c>
      <c r="AJ395" s="81" t="b">
        <v>0</v>
      </c>
      <c r="AK395" s="81">
        <v>3</v>
      </c>
      <c r="AL395" s="87" t="s">
        <v>1832</v>
      </c>
      <c r="AM395" s="81" t="s">
        <v>1879</v>
      </c>
      <c r="AN395" s="81" t="b">
        <v>0</v>
      </c>
      <c r="AO395" s="87" t="s">
        <v>1806</v>
      </c>
      <c r="AP395" s="81" t="s">
        <v>176</v>
      </c>
      <c r="AQ395" s="81">
        <v>0</v>
      </c>
      <c r="AR395" s="81">
        <v>0</v>
      </c>
      <c r="AS395" s="81"/>
      <c r="AT395" s="81"/>
      <c r="AU395" s="81"/>
      <c r="AV395" s="81"/>
      <c r="AW395" s="81"/>
      <c r="AX395" s="81"/>
      <c r="AY395" s="81"/>
      <c r="AZ395" s="81"/>
      <c r="BA395">
        <v>34</v>
      </c>
      <c r="BB395" s="80" t="str">
        <f>REPLACE(INDEX(GroupVertices[Group],MATCH(Edges13[[#This Row],[Vertex 1]],GroupVertices[Vertex],0)),1,1,"")</f>
        <v>1</v>
      </c>
      <c r="BC395" s="80" t="str">
        <f>REPLACE(INDEX(GroupVertices[Group],MATCH(Edges13[[#This Row],[Vertex 2]],GroupVertices[Vertex],0)),1,1,"")</f>
        <v>1</v>
      </c>
    </row>
    <row r="396" spans="1:55" ht="15">
      <c r="A396" s="66" t="s">
        <v>303</v>
      </c>
      <c r="B396" s="66" t="s">
        <v>303</v>
      </c>
      <c r="C396" s="67"/>
      <c r="D396" s="68"/>
      <c r="E396" s="69"/>
      <c r="F396" s="70"/>
      <c r="G396" s="67"/>
      <c r="H396" s="71"/>
      <c r="I396" s="72"/>
      <c r="J396" s="72"/>
      <c r="K396" s="34"/>
      <c r="L396" s="79">
        <v>878</v>
      </c>
      <c r="M396" s="79"/>
      <c r="N396" s="74"/>
      <c r="O396" s="81" t="s">
        <v>176</v>
      </c>
      <c r="P396" s="83">
        <v>43652.660046296296</v>
      </c>
      <c r="Q396" s="81" t="s">
        <v>667</v>
      </c>
      <c r="R396" s="85" t="s">
        <v>679</v>
      </c>
      <c r="S396" s="81" t="s">
        <v>746</v>
      </c>
      <c r="T396" s="81" t="s">
        <v>835</v>
      </c>
      <c r="U396" s="81"/>
      <c r="V396" s="85" t="s">
        <v>974</v>
      </c>
      <c r="W396" s="83">
        <v>43652.660046296296</v>
      </c>
      <c r="X396" s="85" t="s">
        <v>1399</v>
      </c>
      <c r="Y396" s="81"/>
      <c r="Z396" s="81"/>
      <c r="AA396" s="87" t="s">
        <v>1807</v>
      </c>
      <c r="AB396" s="81"/>
      <c r="AC396" s="81" t="b">
        <v>0</v>
      </c>
      <c r="AD396" s="81">
        <v>3</v>
      </c>
      <c r="AE396" s="87" t="s">
        <v>1832</v>
      </c>
      <c r="AF396" s="81" t="b">
        <v>0</v>
      </c>
      <c r="AG396" s="81" t="s">
        <v>1864</v>
      </c>
      <c r="AH396" s="81"/>
      <c r="AI396" s="87" t="s">
        <v>1832</v>
      </c>
      <c r="AJ396" s="81" t="b">
        <v>0</v>
      </c>
      <c r="AK396" s="81">
        <v>1</v>
      </c>
      <c r="AL396" s="87" t="s">
        <v>1832</v>
      </c>
      <c r="AM396" s="81" t="s">
        <v>1881</v>
      </c>
      <c r="AN396" s="81" t="b">
        <v>0</v>
      </c>
      <c r="AO396" s="87" t="s">
        <v>1807</v>
      </c>
      <c r="AP396" s="81" t="s">
        <v>176</v>
      </c>
      <c r="AQ396" s="81">
        <v>0</v>
      </c>
      <c r="AR396" s="81">
        <v>0</v>
      </c>
      <c r="AS396" s="81"/>
      <c r="AT396" s="81"/>
      <c r="AU396" s="81"/>
      <c r="AV396" s="81"/>
      <c r="AW396" s="81"/>
      <c r="AX396" s="81"/>
      <c r="AY396" s="81"/>
      <c r="AZ396" s="81"/>
      <c r="BA396">
        <v>34</v>
      </c>
      <c r="BB396" s="80" t="str">
        <f>REPLACE(INDEX(GroupVertices[Group],MATCH(Edges13[[#This Row],[Vertex 1]],GroupVertices[Vertex],0)),1,1,"")</f>
        <v>1</v>
      </c>
      <c r="BC396" s="80" t="str">
        <f>REPLACE(INDEX(GroupVertices[Group],MATCH(Edges13[[#This Row],[Vertex 2]],GroupVertices[Vertex],0)),1,1,"")</f>
        <v>1</v>
      </c>
    </row>
    <row r="397" spans="1:55" ht="15">
      <c r="A397" s="66" t="s">
        <v>303</v>
      </c>
      <c r="B397" s="66" t="s">
        <v>303</v>
      </c>
      <c r="C397" s="67"/>
      <c r="D397" s="68"/>
      <c r="E397" s="69"/>
      <c r="F397" s="70"/>
      <c r="G397" s="67"/>
      <c r="H397" s="71"/>
      <c r="I397" s="72"/>
      <c r="J397" s="72"/>
      <c r="K397" s="34"/>
      <c r="L397" s="79">
        <v>879</v>
      </c>
      <c r="M397" s="79"/>
      <c r="N397" s="74"/>
      <c r="O397" s="81" t="s">
        <v>176</v>
      </c>
      <c r="P397" s="83">
        <v>43653.419340277775</v>
      </c>
      <c r="Q397" s="81" t="s">
        <v>667</v>
      </c>
      <c r="R397" s="85" t="s">
        <v>679</v>
      </c>
      <c r="S397" s="81" t="s">
        <v>746</v>
      </c>
      <c r="T397" s="81" t="s">
        <v>835</v>
      </c>
      <c r="U397" s="81"/>
      <c r="V397" s="85" t="s">
        <v>974</v>
      </c>
      <c r="W397" s="83">
        <v>43653.419340277775</v>
      </c>
      <c r="X397" s="85" t="s">
        <v>1400</v>
      </c>
      <c r="Y397" s="81"/>
      <c r="Z397" s="81"/>
      <c r="AA397" s="87" t="s">
        <v>1808</v>
      </c>
      <c r="AB397" s="81"/>
      <c r="AC397" s="81" t="b">
        <v>0</v>
      </c>
      <c r="AD397" s="81">
        <v>6</v>
      </c>
      <c r="AE397" s="87" t="s">
        <v>1832</v>
      </c>
      <c r="AF397" s="81" t="b">
        <v>0</v>
      </c>
      <c r="AG397" s="81" t="s">
        <v>1864</v>
      </c>
      <c r="AH397" s="81"/>
      <c r="AI397" s="87" t="s">
        <v>1832</v>
      </c>
      <c r="AJ397" s="81" t="b">
        <v>0</v>
      </c>
      <c r="AK397" s="81">
        <v>1</v>
      </c>
      <c r="AL397" s="87" t="s">
        <v>1832</v>
      </c>
      <c r="AM397" s="81" t="s">
        <v>1881</v>
      </c>
      <c r="AN397" s="81" t="b">
        <v>0</v>
      </c>
      <c r="AO397" s="87" t="s">
        <v>1808</v>
      </c>
      <c r="AP397" s="81" t="s">
        <v>176</v>
      </c>
      <c r="AQ397" s="81">
        <v>0</v>
      </c>
      <c r="AR397" s="81">
        <v>0</v>
      </c>
      <c r="AS397" s="81"/>
      <c r="AT397" s="81"/>
      <c r="AU397" s="81"/>
      <c r="AV397" s="81"/>
      <c r="AW397" s="81"/>
      <c r="AX397" s="81"/>
      <c r="AY397" s="81"/>
      <c r="AZ397" s="81"/>
      <c r="BA397">
        <v>34</v>
      </c>
      <c r="BB397" s="80" t="str">
        <f>REPLACE(INDEX(GroupVertices[Group],MATCH(Edges13[[#This Row],[Vertex 1]],GroupVertices[Vertex],0)),1,1,"")</f>
        <v>1</v>
      </c>
      <c r="BC397" s="80" t="str">
        <f>REPLACE(INDEX(GroupVertices[Group],MATCH(Edges13[[#This Row],[Vertex 2]],GroupVertices[Vertex],0)),1,1,"")</f>
        <v>1</v>
      </c>
    </row>
    <row r="398" spans="1:55" ht="15">
      <c r="A398" s="66" t="s">
        <v>303</v>
      </c>
      <c r="B398" s="66" t="s">
        <v>303</v>
      </c>
      <c r="C398" s="67"/>
      <c r="D398" s="68"/>
      <c r="E398" s="69"/>
      <c r="F398" s="70"/>
      <c r="G398" s="67"/>
      <c r="H398" s="71"/>
      <c r="I398" s="72"/>
      <c r="J398" s="72"/>
      <c r="K398" s="34"/>
      <c r="L398" s="79">
        <v>880</v>
      </c>
      <c r="M398" s="79"/>
      <c r="N398" s="74"/>
      <c r="O398" s="81" t="s">
        <v>176</v>
      </c>
      <c r="P398" s="83">
        <v>43653.570555555554</v>
      </c>
      <c r="Q398" s="81" t="s">
        <v>668</v>
      </c>
      <c r="R398" s="85" t="s">
        <v>723</v>
      </c>
      <c r="S398" s="81" t="s">
        <v>746</v>
      </c>
      <c r="T398" s="81" t="s">
        <v>818</v>
      </c>
      <c r="U398" s="81"/>
      <c r="V398" s="85" t="s">
        <v>974</v>
      </c>
      <c r="W398" s="83">
        <v>43653.570555555554</v>
      </c>
      <c r="X398" s="85" t="s">
        <v>1401</v>
      </c>
      <c r="Y398" s="81"/>
      <c r="Z398" s="81"/>
      <c r="AA398" s="87" t="s">
        <v>1809</v>
      </c>
      <c r="AB398" s="81"/>
      <c r="AC398" s="81" t="b">
        <v>0</v>
      </c>
      <c r="AD398" s="81">
        <v>5</v>
      </c>
      <c r="AE398" s="87" t="s">
        <v>1832</v>
      </c>
      <c r="AF398" s="81" t="b">
        <v>0</v>
      </c>
      <c r="AG398" s="81" t="s">
        <v>1864</v>
      </c>
      <c r="AH398" s="81"/>
      <c r="AI398" s="87" t="s">
        <v>1832</v>
      </c>
      <c r="AJ398" s="81" t="b">
        <v>0</v>
      </c>
      <c r="AK398" s="81">
        <v>1</v>
      </c>
      <c r="AL398" s="87" t="s">
        <v>1832</v>
      </c>
      <c r="AM398" s="81" t="s">
        <v>1879</v>
      </c>
      <c r="AN398" s="81" t="b">
        <v>0</v>
      </c>
      <c r="AO398" s="87" t="s">
        <v>1809</v>
      </c>
      <c r="AP398" s="81" t="s">
        <v>176</v>
      </c>
      <c r="AQ398" s="81">
        <v>0</v>
      </c>
      <c r="AR398" s="81">
        <v>0</v>
      </c>
      <c r="AS398" s="81"/>
      <c r="AT398" s="81"/>
      <c r="AU398" s="81"/>
      <c r="AV398" s="81"/>
      <c r="AW398" s="81"/>
      <c r="AX398" s="81"/>
      <c r="AY398" s="81"/>
      <c r="AZ398" s="81"/>
      <c r="BA398">
        <v>34</v>
      </c>
      <c r="BB398" s="80" t="str">
        <f>REPLACE(INDEX(GroupVertices[Group],MATCH(Edges13[[#This Row],[Vertex 1]],GroupVertices[Vertex],0)),1,1,"")</f>
        <v>1</v>
      </c>
      <c r="BC398" s="80" t="str">
        <f>REPLACE(INDEX(GroupVertices[Group],MATCH(Edges13[[#This Row],[Vertex 2]],GroupVertices[Vertex],0)),1,1,"")</f>
        <v>1</v>
      </c>
    </row>
    <row r="399" spans="1:55" ht="15">
      <c r="A399" s="66" t="s">
        <v>303</v>
      </c>
      <c r="B399" s="66" t="s">
        <v>303</v>
      </c>
      <c r="C399" s="67"/>
      <c r="D399" s="68"/>
      <c r="E399" s="69"/>
      <c r="F399" s="70"/>
      <c r="G399" s="67"/>
      <c r="H399" s="71"/>
      <c r="I399" s="72"/>
      <c r="J399" s="72"/>
      <c r="K399" s="34"/>
      <c r="L399" s="79">
        <v>881</v>
      </c>
      <c r="M399" s="79"/>
      <c r="N399" s="74"/>
      <c r="O399" s="81" t="s">
        <v>176</v>
      </c>
      <c r="P399" s="83">
        <v>43653.804293981484</v>
      </c>
      <c r="Q399" s="81" t="s">
        <v>666</v>
      </c>
      <c r="R399" s="85" t="s">
        <v>679</v>
      </c>
      <c r="S399" s="81" t="s">
        <v>746</v>
      </c>
      <c r="T399" s="81" t="s">
        <v>818</v>
      </c>
      <c r="U399" s="81"/>
      <c r="V399" s="85" t="s">
        <v>974</v>
      </c>
      <c r="W399" s="83">
        <v>43653.804293981484</v>
      </c>
      <c r="X399" s="85" t="s">
        <v>1402</v>
      </c>
      <c r="Y399" s="81"/>
      <c r="Z399" s="81"/>
      <c r="AA399" s="87" t="s">
        <v>1810</v>
      </c>
      <c r="AB399" s="81"/>
      <c r="AC399" s="81" t="b">
        <v>0</v>
      </c>
      <c r="AD399" s="81">
        <v>1</v>
      </c>
      <c r="AE399" s="87" t="s">
        <v>1832</v>
      </c>
      <c r="AF399" s="81" t="b">
        <v>0</v>
      </c>
      <c r="AG399" s="81" t="s">
        <v>1864</v>
      </c>
      <c r="AH399" s="81"/>
      <c r="AI399" s="87" t="s">
        <v>1832</v>
      </c>
      <c r="AJ399" s="81" t="b">
        <v>0</v>
      </c>
      <c r="AK399" s="81">
        <v>1</v>
      </c>
      <c r="AL399" s="87" t="s">
        <v>1832</v>
      </c>
      <c r="AM399" s="81" t="s">
        <v>1881</v>
      </c>
      <c r="AN399" s="81" t="b">
        <v>0</v>
      </c>
      <c r="AO399" s="87" t="s">
        <v>1810</v>
      </c>
      <c r="AP399" s="81" t="s">
        <v>176</v>
      </c>
      <c r="AQ399" s="81">
        <v>0</v>
      </c>
      <c r="AR399" s="81">
        <v>0</v>
      </c>
      <c r="AS399" s="81"/>
      <c r="AT399" s="81"/>
      <c r="AU399" s="81"/>
      <c r="AV399" s="81"/>
      <c r="AW399" s="81"/>
      <c r="AX399" s="81"/>
      <c r="AY399" s="81"/>
      <c r="AZ399" s="81"/>
      <c r="BA399">
        <v>34</v>
      </c>
      <c r="BB399" s="80" t="str">
        <f>REPLACE(INDEX(GroupVertices[Group],MATCH(Edges13[[#This Row],[Vertex 1]],GroupVertices[Vertex],0)),1,1,"")</f>
        <v>1</v>
      </c>
      <c r="BC399" s="80" t="str">
        <f>REPLACE(INDEX(GroupVertices[Group],MATCH(Edges13[[#This Row],[Vertex 2]],GroupVertices[Vertex],0)),1,1,"")</f>
        <v>1</v>
      </c>
    </row>
    <row r="400" spans="1:55" ht="15">
      <c r="A400" s="66" t="s">
        <v>303</v>
      </c>
      <c r="B400" s="66" t="s">
        <v>303</v>
      </c>
      <c r="C400" s="67"/>
      <c r="D400" s="68"/>
      <c r="E400" s="69"/>
      <c r="F400" s="70"/>
      <c r="G400" s="67"/>
      <c r="H400" s="71"/>
      <c r="I400" s="72"/>
      <c r="J400" s="72"/>
      <c r="K400" s="34"/>
      <c r="L400" s="79">
        <v>882</v>
      </c>
      <c r="M400" s="79"/>
      <c r="N400" s="74"/>
      <c r="O400" s="81" t="s">
        <v>176</v>
      </c>
      <c r="P400" s="83">
        <v>43654.4125462963</v>
      </c>
      <c r="Q400" s="81" t="s">
        <v>669</v>
      </c>
      <c r="R400" s="85" t="s">
        <v>742</v>
      </c>
      <c r="S400" s="81" t="s">
        <v>773</v>
      </c>
      <c r="T400" s="81" t="s">
        <v>816</v>
      </c>
      <c r="U400" s="81"/>
      <c r="V400" s="85" t="s">
        <v>974</v>
      </c>
      <c r="W400" s="83">
        <v>43654.4125462963</v>
      </c>
      <c r="X400" s="85" t="s">
        <v>1403</v>
      </c>
      <c r="Y400" s="81"/>
      <c r="Z400" s="81"/>
      <c r="AA400" s="87" t="s">
        <v>1811</v>
      </c>
      <c r="AB400" s="81"/>
      <c r="AC400" s="81" t="b">
        <v>0</v>
      </c>
      <c r="AD400" s="81">
        <v>5</v>
      </c>
      <c r="AE400" s="87" t="s">
        <v>1832</v>
      </c>
      <c r="AF400" s="81" t="b">
        <v>0</v>
      </c>
      <c r="AG400" s="81" t="s">
        <v>1864</v>
      </c>
      <c r="AH400" s="81"/>
      <c r="AI400" s="87" t="s">
        <v>1832</v>
      </c>
      <c r="AJ400" s="81" t="b">
        <v>0</v>
      </c>
      <c r="AK400" s="81">
        <v>2</v>
      </c>
      <c r="AL400" s="87" t="s">
        <v>1832</v>
      </c>
      <c r="AM400" s="81" t="s">
        <v>1879</v>
      </c>
      <c r="AN400" s="81" t="b">
        <v>0</v>
      </c>
      <c r="AO400" s="87" t="s">
        <v>1811</v>
      </c>
      <c r="AP400" s="81" t="s">
        <v>176</v>
      </c>
      <c r="AQ400" s="81">
        <v>0</v>
      </c>
      <c r="AR400" s="81">
        <v>0</v>
      </c>
      <c r="AS400" s="81"/>
      <c r="AT400" s="81"/>
      <c r="AU400" s="81"/>
      <c r="AV400" s="81"/>
      <c r="AW400" s="81"/>
      <c r="AX400" s="81"/>
      <c r="AY400" s="81"/>
      <c r="AZ400" s="81"/>
      <c r="BA400">
        <v>34</v>
      </c>
      <c r="BB400" s="80" t="str">
        <f>REPLACE(INDEX(GroupVertices[Group],MATCH(Edges13[[#This Row],[Vertex 1]],GroupVertices[Vertex],0)),1,1,"")</f>
        <v>1</v>
      </c>
      <c r="BC400" s="80" t="str">
        <f>REPLACE(INDEX(GroupVertices[Group],MATCH(Edges13[[#This Row],[Vertex 2]],GroupVertices[Vertex],0)),1,1,"")</f>
        <v>1</v>
      </c>
    </row>
    <row r="401" spans="1:55" ht="15">
      <c r="A401" s="66" t="s">
        <v>303</v>
      </c>
      <c r="B401" s="66" t="s">
        <v>303</v>
      </c>
      <c r="C401" s="67"/>
      <c r="D401" s="68"/>
      <c r="E401" s="69"/>
      <c r="F401" s="70"/>
      <c r="G401" s="67"/>
      <c r="H401" s="71"/>
      <c r="I401" s="72"/>
      <c r="J401" s="72"/>
      <c r="K401" s="34"/>
      <c r="L401" s="79">
        <v>883</v>
      </c>
      <c r="M401" s="79"/>
      <c r="N401" s="74"/>
      <c r="O401" s="81" t="s">
        <v>176</v>
      </c>
      <c r="P401" s="83">
        <v>43654.58375</v>
      </c>
      <c r="Q401" s="81" t="s">
        <v>670</v>
      </c>
      <c r="R401" s="85" t="s">
        <v>679</v>
      </c>
      <c r="S401" s="81" t="s">
        <v>746</v>
      </c>
      <c r="T401" s="81" t="s">
        <v>836</v>
      </c>
      <c r="U401" s="81"/>
      <c r="V401" s="85" t="s">
        <v>974</v>
      </c>
      <c r="W401" s="83">
        <v>43654.58375</v>
      </c>
      <c r="X401" s="85" t="s">
        <v>1404</v>
      </c>
      <c r="Y401" s="81"/>
      <c r="Z401" s="81"/>
      <c r="AA401" s="87" t="s">
        <v>1812</v>
      </c>
      <c r="AB401" s="81"/>
      <c r="AC401" s="81" t="b">
        <v>0</v>
      </c>
      <c r="AD401" s="81">
        <v>2</v>
      </c>
      <c r="AE401" s="87" t="s">
        <v>1832</v>
      </c>
      <c r="AF401" s="81" t="b">
        <v>0</v>
      </c>
      <c r="AG401" s="81" t="s">
        <v>1864</v>
      </c>
      <c r="AH401" s="81"/>
      <c r="AI401" s="87" t="s">
        <v>1832</v>
      </c>
      <c r="AJ401" s="81" t="b">
        <v>0</v>
      </c>
      <c r="AK401" s="81">
        <v>2</v>
      </c>
      <c r="AL401" s="87" t="s">
        <v>1832</v>
      </c>
      <c r="AM401" s="81" t="s">
        <v>1897</v>
      </c>
      <c r="AN401" s="81" t="b">
        <v>0</v>
      </c>
      <c r="AO401" s="87" t="s">
        <v>1812</v>
      </c>
      <c r="AP401" s="81" t="s">
        <v>176</v>
      </c>
      <c r="AQ401" s="81">
        <v>0</v>
      </c>
      <c r="AR401" s="81">
        <v>0</v>
      </c>
      <c r="AS401" s="81"/>
      <c r="AT401" s="81"/>
      <c r="AU401" s="81"/>
      <c r="AV401" s="81"/>
      <c r="AW401" s="81"/>
      <c r="AX401" s="81"/>
      <c r="AY401" s="81"/>
      <c r="AZ401" s="81"/>
      <c r="BA401">
        <v>34</v>
      </c>
      <c r="BB401" s="80" t="str">
        <f>REPLACE(INDEX(GroupVertices[Group],MATCH(Edges13[[#This Row],[Vertex 1]],GroupVertices[Vertex],0)),1,1,"")</f>
        <v>1</v>
      </c>
      <c r="BC401" s="80" t="str">
        <f>REPLACE(INDEX(GroupVertices[Group],MATCH(Edges13[[#This Row],[Vertex 2]],GroupVertices[Vertex],0)),1,1,"")</f>
        <v>1</v>
      </c>
    </row>
    <row r="402" spans="1:55" ht="15">
      <c r="A402" s="66" t="s">
        <v>303</v>
      </c>
      <c r="B402" s="66" t="s">
        <v>303</v>
      </c>
      <c r="C402" s="67"/>
      <c r="D402" s="68"/>
      <c r="E402" s="69"/>
      <c r="F402" s="70"/>
      <c r="G402" s="67"/>
      <c r="H402" s="71"/>
      <c r="I402" s="72"/>
      <c r="J402" s="72"/>
      <c r="K402" s="34"/>
      <c r="L402" s="79">
        <v>884</v>
      </c>
      <c r="M402" s="79"/>
      <c r="N402" s="74"/>
      <c r="O402" s="81" t="s">
        <v>176</v>
      </c>
      <c r="P402" s="83">
        <v>43654.833391203705</v>
      </c>
      <c r="Q402" s="81" t="s">
        <v>671</v>
      </c>
      <c r="R402" s="85" t="s">
        <v>679</v>
      </c>
      <c r="S402" s="81" t="s">
        <v>746</v>
      </c>
      <c r="T402" s="81" t="s">
        <v>836</v>
      </c>
      <c r="U402" s="81"/>
      <c r="V402" s="85" t="s">
        <v>974</v>
      </c>
      <c r="W402" s="83">
        <v>43654.833391203705</v>
      </c>
      <c r="X402" s="85" t="s">
        <v>1405</v>
      </c>
      <c r="Y402" s="81"/>
      <c r="Z402" s="81"/>
      <c r="AA402" s="87" t="s">
        <v>1813</v>
      </c>
      <c r="AB402" s="81"/>
      <c r="AC402" s="81" t="b">
        <v>0</v>
      </c>
      <c r="AD402" s="81">
        <v>2</v>
      </c>
      <c r="AE402" s="87" t="s">
        <v>1832</v>
      </c>
      <c r="AF402" s="81" t="b">
        <v>0</v>
      </c>
      <c r="AG402" s="81" t="s">
        <v>1864</v>
      </c>
      <c r="AH402" s="81"/>
      <c r="AI402" s="87" t="s">
        <v>1832</v>
      </c>
      <c r="AJ402" s="81" t="b">
        <v>0</v>
      </c>
      <c r="AK402" s="81">
        <v>1</v>
      </c>
      <c r="AL402" s="87" t="s">
        <v>1832</v>
      </c>
      <c r="AM402" s="81" t="s">
        <v>1897</v>
      </c>
      <c r="AN402" s="81" t="b">
        <v>0</v>
      </c>
      <c r="AO402" s="87" t="s">
        <v>1813</v>
      </c>
      <c r="AP402" s="81" t="s">
        <v>176</v>
      </c>
      <c r="AQ402" s="81">
        <v>0</v>
      </c>
      <c r="AR402" s="81">
        <v>0</v>
      </c>
      <c r="AS402" s="81"/>
      <c r="AT402" s="81"/>
      <c r="AU402" s="81"/>
      <c r="AV402" s="81"/>
      <c r="AW402" s="81"/>
      <c r="AX402" s="81"/>
      <c r="AY402" s="81"/>
      <c r="AZ402" s="81"/>
      <c r="BA402">
        <v>34</v>
      </c>
      <c r="BB402" s="80" t="str">
        <f>REPLACE(INDEX(GroupVertices[Group],MATCH(Edges13[[#This Row],[Vertex 1]],GroupVertices[Vertex],0)),1,1,"")</f>
        <v>1</v>
      </c>
      <c r="BC402" s="80" t="str">
        <f>REPLACE(INDEX(GroupVertices[Group],MATCH(Edges13[[#This Row],[Vertex 2]],GroupVertices[Vertex],0)),1,1,"")</f>
        <v>1</v>
      </c>
    </row>
    <row r="403" spans="1:55" ht="15">
      <c r="A403" s="66" t="s">
        <v>303</v>
      </c>
      <c r="B403" s="66" t="s">
        <v>303</v>
      </c>
      <c r="C403" s="67"/>
      <c r="D403" s="68"/>
      <c r="E403" s="69"/>
      <c r="F403" s="70"/>
      <c r="G403" s="67"/>
      <c r="H403" s="71"/>
      <c r="I403" s="72"/>
      <c r="J403" s="72"/>
      <c r="K403" s="34"/>
      <c r="L403" s="79">
        <v>885</v>
      </c>
      <c r="M403" s="79"/>
      <c r="N403" s="74"/>
      <c r="O403" s="81" t="s">
        <v>176</v>
      </c>
      <c r="P403" s="83">
        <v>43655.62509259259</v>
      </c>
      <c r="Q403" s="81" t="s">
        <v>672</v>
      </c>
      <c r="R403" s="85" t="s">
        <v>679</v>
      </c>
      <c r="S403" s="81" t="s">
        <v>746</v>
      </c>
      <c r="T403" s="81" t="s">
        <v>837</v>
      </c>
      <c r="U403" s="81"/>
      <c r="V403" s="85" t="s">
        <v>974</v>
      </c>
      <c r="W403" s="83">
        <v>43655.62509259259</v>
      </c>
      <c r="X403" s="85" t="s">
        <v>1406</v>
      </c>
      <c r="Y403" s="81"/>
      <c r="Z403" s="81"/>
      <c r="AA403" s="87" t="s">
        <v>1814</v>
      </c>
      <c r="AB403" s="81"/>
      <c r="AC403" s="81" t="b">
        <v>0</v>
      </c>
      <c r="AD403" s="81">
        <v>3</v>
      </c>
      <c r="AE403" s="87" t="s">
        <v>1832</v>
      </c>
      <c r="AF403" s="81" t="b">
        <v>0</v>
      </c>
      <c r="AG403" s="81" t="s">
        <v>1864</v>
      </c>
      <c r="AH403" s="81"/>
      <c r="AI403" s="87" t="s">
        <v>1832</v>
      </c>
      <c r="AJ403" s="81" t="b">
        <v>0</v>
      </c>
      <c r="AK403" s="81">
        <v>0</v>
      </c>
      <c r="AL403" s="87" t="s">
        <v>1832</v>
      </c>
      <c r="AM403" s="81" t="s">
        <v>1897</v>
      </c>
      <c r="AN403" s="81" t="b">
        <v>0</v>
      </c>
      <c r="AO403" s="87" t="s">
        <v>1814</v>
      </c>
      <c r="AP403" s="81" t="s">
        <v>176</v>
      </c>
      <c r="AQ403" s="81">
        <v>0</v>
      </c>
      <c r="AR403" s="81">
        <v>0</v>
      </c>
      <c r="AS403" s="81"/>
      <c r="AT403" s="81"/>
      <c r="AU403" s="81"/>
      <c r="AV403" s="81"/>
      <c r="AW403" s="81"/>
      <c r="AX403" s="81"/>
      <c r="AY403" s="81"/>
      <c r="AZ403" s="81"/>
      <c r="BA403">
        <v>34</v>
      </c>
      <c r="BB403" s="80" t="str">
        <f>REPLACE(INDEX(GroupVertices[Group],MATCH(Edges13[[#This Row],[Vertex 1]],GroupVertices[Vertex],0)),1,1,"")</f>
        <v>1</v>
      </c>
      <c r="BC403" s="80" t="str">
        <f>REPLACE(INDEX(GroupVertices[Group],MATCH(Edges13[[#This Row],[Vertex 2]],GroupVertices[Vertex],0)),1,1,"")</f>
        <v>1</v>
      </c>
    </row>
    <row r="404" spans="1:55" ht="15">
      <c r="A404" s="66" t="s">
        <v>303</v>
      </c>
      <c r="B404" s="66" t="s">
        <v>303</v>
      </c>
      <c r="C404" s="67"/>
      <c r="D404" s="68"/>
      <c r="E404" s="69"/>
      <c r="F404" s="70"/>
      <c r="G404" s="67"/>
      <c r="H404" s="71"/>
      <c r="I404" s="72"/>
      <c r="J404" s="72"/>
      <c r="K404" s="34"/>
      <c r="L404" s="79">
        <v>886</v>
      </c>
      <c r="M404" s="79"/>
      <c r="N404" s="74"/>
      <c r="O404" s="81" t="s">
        <v>176</v>
      </c>
      <c r="P404" s="83">
        <v>43656.72319444444</v>
      </c>
      <c r="Q404" s="81" t="s">
        <v>672</v>
      </c>
      <c r="R404" s="85" t="s">
        <v>679</v>
      </c>
      <c r="S404" s="81" t="s">
        <v>746</v>
      </c>
      <c r="T404" s="81" t="s">
        <v>837</v>
      </c>
      <c r="U404" s="81"/>
      <c r="V404" s="85" t="s">
        <v>974</v>
      </c>
      <c r="W404" s="83">
        <v>43656.72319444444</v>
      </c>
      <c r="X404" s="85" t="s">
        <v>1407</v>
      </c>
      <c r="Y404" s="81"/>
      <c r="Z404" s="81"/>
      <c r="AA404" s="87" t="s">
        <v>1815</v>
      </c>
      <c r="AB404" s="81"/>
      <c r="AC404" s="81" t="b">
        <v>0</v>
      </c>
      <c r="AD404" s="81">
        <v>2</v>
      </c>
      <c r="AE404" s="87" t="s">
        <v>1832</v>
      </c>
      <c r="AF404" s="81" t="b">
        <v>0</v>
      </c>
      <c r="AG404" s="81" t="s">
        <v>1864</v>
      </c>
      <c r="AH404" s="81"/>
      <c r="AI404" s="87" t="s">
        <v>1832</v>
      </c>
      <c r="AJ404" s="81" t="b">
        <v>0</v>
      </c>
      <c r="AK404" s="81">
        <v>1</v>
      </c>
      <c r="AL404" s="87" t="s">
        <v>1832</v>
      </c>
      <c r="AM404" s="81" t="s">
        <v>1881</v>
      </c>
      <c r="AN404" s="81" t="b">
        <v>0</v>
      </c>
      <c r="AO404" s="87" t="s">
        <v>1815</v>
      </c>
      <c r="AP404" s="81" t="s">
        <v>176</v>
      </c>
      <c r="AQ404" s="81">
        <v>0</v>
      </c>
      <c r="AR404" s="81">
        <v>0</v>
      </c>
      <c r="AS404" s="81"/>
      <c r="AT404" s="81"/>
      <c r="AU404" s="81"/>
      <c r="AV404" s="81"/>
      <c r="AW404" s="81"/>
      <c r="AX404" s="81"/>
      <c r="AY404" s="81"/>
      <c r="AZ404" s="81"/>
      <c r="BA404">
        <v>34</v>
      </c>
      <c r="BB404" s="80" t="str">
        <f>REPLACE(INDEX(GroupVertices[Group],MATCH(Edges13[[#This Row],[Vertex 1]],GroupVertices[Vertex],0)),1,1,"")</f>
        <v>1</v>
      </c>
      <c r="BC404" s="80" t="str">
        <f>REPLACE(INDEX(GroupVertices[Group],MATCH(Edges13[[#This Row],[Vertex 2]],GroupVertices[Vertex],0)),1,1,"")</f>
        <v>1</v>
      </c>
    </row>
    <row r="405" spans="1:55" ht="15">
      <c r="A405" s="66" t="s">
        <v>303</v>
      </c>
      <c r="B405" s="66" t="s">
        <v>303</v>
      </c>
      <c r="C405" s="67"/>
      <c r="D405" s="68"/>
      <c r="E405" s="69"/>
      <c r="F405" s="70"/>
      <c r="G405" s="67"/>
      <c r="H405" s="71"/>
      <c r="I405" s="72"/>
      <c r="J405" s="72"/>
      <c r="K405" s="34"/>
      <c r="L405" s="79">
        <v>887</v>
      </c>
      <c r="M405" s="79"/>
      <c r="N405" s="74"/>
      <c r="O405" s="81" t="s">
        <v>176</v>
      </c>
      <c r="P405" s="83">
        <v>43657.743252314816</v>
      </c>
      <c r="Q405" s="81" t="s">
        <v>672</v>
      </c>
      <c r="R405" s="85" t="s">
        <v>679</v>
      </c>
      <c r="S405" s="81" t="s">
        <v>746</v>
      </c>
      <c r="T405" s="81" t="s">
        <v>837</v>
      </c>
      <c r="U405" s="81"/>
      <c r="V405" s="85" t="s">
        <v>974</v>
      </c>
      <c r="W405" s="83">
        <v>43657.743252314816</v>
      </c>
      <c r="X405" s="85" t="s">
        <v>1408</v>
      </c>
      <c r="Y405" s="81"/>
      <c r="Z405" s="81"/>
      <c r="AA405" s="87" t="s">
        <v>1816</v>
      </c>
      <c r="AB405" s="81"/>
      <c r="AC405" s="81" t="b">
        <v>0</v>
      </c>
      <c r="AD405" s="81">
        <v>3</v>
      </c>
      <c r="AE405" s="87" t="s">
        <v>1832</v>
      </c>
      <c r="AF405" s="81" t="b">
        <v>0</v>
      </c>
      <c r="AG405" s="81" t="s">
        <v>1864</v>
      </c>
      <c r="AH405" s="81"/>
      <c r="AI405" s="87" t="s">
        <v>1832</v>
      </c>
      <c r="AJ405" s="81" t="b">
        <v>0</v>
      </c>
      <c r="AK405" s="81">
        <v>1</v>
      </c>
      <c r="AL405" s="87" t="s">
        <v>1832</v>
      </c>
      <c r="AM405" s="81" t="s">
        <v>1881</v>
      </c>
      <c r="AN405" s="81" t="b">
        <v>0</v>
      </c>
      <c r="AO405" s="87" t="s">
        <v>1816</v>
      </c>
      <c r="AP405" s="81" t="s">
        <v>176</v>
      </c>
      <c r="AQ405" s="81">
        <v>0</v>
      </c>
      <c r="AR405" s="81">
        <v>0</v>
      </c>
      <c r="AS405" s="81"/>
      <c r="AT405" s="81"/>
      <c r="AU405" s="81"/>
      <c r="AV405" s="81"/>
      <c r="AW405" s="81"/>
      <c r="AX405" s="81"/>
      <c r="AY405" s="81"/>
      <c r="AZ405" s="81"/>
      <c r="BA405">
        <v>34</v>
      </c>
      <c r="BB405" s="80" t="str">
        <f>REPLACE(INDEX(GroupVertices[Group],MATCH(Edges13[[#This Row],[Vertex 1]],GroupVertices[Vertex],0)),1,1,"")</f>
        <v>1</v>
      </c>
      <c r="BC405" s="80" t="str">
        <f>REPLACE(INDEX(GroupVertices[Group],MATCH(Edges13[[#This Row],[Vertex 2]],GroupVertices[Vertex],0)),1,1,"")</f>
        <v>1</v>
      </c>
    </row>
    <row r="406" spans="1:55" ht="15">
      <c r="A406" s="66" t="s">
        <v>303</v>
      </c>
      <c r="B406" s="66" t="s">
        <v>303</v>
      </c>
      <c r="C406" s="67"/>
      <c r="D406" s="68"/>
      <c r="E406" s="69"/>
      <c r="F406" s="70"/>
      <c r="G406" s="67"/>
      <c r="H406" s="71"/>
      <c r="I406" s="72"/>
      <c r="J406" s="72"/>
      <c r="K406" s="34"/>
      <c r="L406" s="79">
        <v>888</v>
      </c>
      <c r="M406" s="79"/>
      <c r="N406" s="74"/>
      <c r="O406" s="81" t="s">
        <v>176</v>
      </c>
      <c r="P406" s="83">
        <v>43658.42221064815</v>
      </c>
      <c r="Q406" s="81" t="s">
        <v>673</v>
      </c>
      <c r="R406" s="85" t="s">
        <v>679</v>
      </c>
      <c r="S406" s="81" t="s">
        <v>746</v>
      </c>
      <c r="T406" s="81" t="s">
        <v>837</v>
      </c>
      <c r="U406" s="81"/>
      <c r="V406" s="85" t="s">
        <v>974</v>
      </c>
      <c r="W406" s="83">
        <v>43658.42221064815</v>
      </c>
      <c r="X406" s="85" t="s">
        <v>1409</v>
      </c>
      <c r="Y406" s="81"/>
      <c r="Z406" s="81"/>
      <c r="AA406" s="87" t="s">
        <v>1817</v>
      </c>
      <c r="AB406" s="81"/>
      <c r="AC406" s="81" t="b">
        <v>0</v>
      </c>
      <c r="AD406" s="81">
        <v>2</v>
      </c>
      <c r="AE406" s="87" t="s">
        <v>1832</v>
      </c>
      <c r="AF406" s="81" t="b">
        <v>0</v>
      </c>
      <c r="AG406" s="81" t="s">
        <v>1864</v>
      </c>
      <c r="AH406" s="81"/>
      <c r="AI406" s="87" t="s">
        <v>1832</v>
      </c>
      <c r="AJ406" s="81" t="b">
        <v>0</v>
      </c>
      <c r="AK406" s="81">
        <v>5</v>
      </c>
      <c r="AL406" s="87" t="s">
        <v>1832</v>
      </c>
      <c r="AM406" s="81" t="s">
        <v>1879</v>
      </c>
      <c r="AN406" s="81" t="b">
        <v>0</v>
      </c>
      <c r="AO406" s="87" t="s">
        <v>1817</v>
      </c>
      <c r="AP406" s="81" t="s">
        <v>176</v>
      </c>
      <c r="AQ406" s="81">
        <v>0</v>
      </c>
      <c r="AR406" s="81">
        <v>0</v>
      </c>
      <c r="AS406" s="81"/>
      <c r="AT406" s="81"/>
      <c r="AU406" s="81"/>
      <c r="AV406" s="81"/>
      <c r="AW406" s="81"/>
      <c r="AX406" s="81"/>
      <c r="AY406" s="81"/>
      <c r="AZ406" s="81"/>
      <c r="BA406">
        <v>34</v>
      </c>
      <c r="BB406" s="80" t="str">
        <f>REPLACE(INDEX(GroupVertices[Group],MATCH(Edges13[[#This Row],[Vertex 1]],GroupVertices[Vertex],0)),1,1,"")</f>
        <v>1</v>
      </c>
      <c r="BC406" s="80" t="str">
        <f>REPLACE(INDEX(GroupVertices[Group],MATCH(Edges13[[#This Row],[Vertex 2]],GroupVertices[Vertex],0)),1,1,"")</f>
        <v>1</v>
      </c>
    </row>
    <row r="407" spans="1:55" ht="15">
      <c r="A407" s="66" t="s">
        <v>303</v>
      </c>
      <c r="B407" s="66" t="s">
        <v>303</v>
      </c>
      <c r="C407" s="67"/>
      <c r="D407" s="68"/>
      <c r="E407" s="69"/>
      <c r="F407" s="70"/>
      <c r="G407" s="67"/>
      <c r="H407" s="71"/>
      <c r="I407" s="72"/>
      <c r="J407" s="72"/>
      <c r="K407" s="34"/>
      <c r="L407" s="79">
        <v>889</v>
      </c>
      <c r="M407" s="79"/>
      <c r="N407" s="74"/>
      <c r="O407" s="81" t="s">
        <v>176</v>
      </c>
      <c r="P407" s="83">
        <v>43658.62170138889</v>
      </c>
      <c r="Q407" s="81" t="s">
        <v>674</v>
      </c>
      <c r="R407" s="85" t="s">
        <v>743</v>
      </c>
      <c r="S407" s="81" t="s">
        <v>746</v>
      </c>
      <c r="T407" s="81" t="s">
        <v>838</v>
      </c>
      <c r="U407" s="81"/>
      <c r="V407" s="85" t="s">
        <v>974</v>
      </c>
      <c r="W407" s="83">
        <v>43658.62170138889</v>
      </c>
      <c r="X407" s="85" t="s">
        <v>1410</v>
      </c>
      <c r="Y407" s="81"/>
      <c r="Z407" s="81"/>
      <c r="AA407" s="87" t="s">
        <v>1818</v>
      </c>
      <c r="AB407" s="81"/>
      <c r="AC407" s="81" t="b">
        <v>0</v>
      </c>
      <c r="AD407" s="81">
        <v>0</v>
      </c>
      <c r="AE407" s="87" t="s">
        <v>1832</v>
      </c>
      <c r="AF407" s="81" t="b">
        <v>0</v>
      </c>
      <c r="AG407" s="81" t="s">
        <v>1864</v>
      </c>
      <c r="AH407" s="81"/>
      <c r="AI407" s="87" t="s">
        <v>1832</v>
      </c>
      <c r="AJ407" s="81" t="b">
        <v>0</v>
      </c>
      <c r="AK407" s="81">
        <v>0</v>
      </c>
      <c r="AL407" s="87" t="s">
        <v>1832</v>
      </c>
      <c r="AM407" s="81" t="s">
        <v>1879</v>
      </c>
      <c r="AN407" s="81" t="b">
        <v>0</v>
      </c>
      <c r="AO407" s="87" t="s">
        <v>1818</v>
      </c>
      <c r="AP407" s="81" t="s">
        <v>176</v>
      </c>
      <c r="AQ407" s="81">
        <v>0</v>
      </c>
      <c r="AR407" s="81">
        <v>0</v>
      </c>
      <c r="AS407" s="81"/>
      <c r="AT407" s="81"/>
      <c r="AU407" s="81"/>
      <c r="AV407" s="81"/>
      <c r="AW407" s="81"/>
      <c r="AX407" s="81"/>
      <c r="AY407" s="81"/>
      <c r="AZ407" s="81"/>
      <c r="BA407">
        <v>34</v>
      </c>
      <c r="BB407" s="80" t="str">
        <f>REPLACE(INDEX(GroupVertices[Group],MATCH(Edges13[[#This Row],[Vertex 1]],GroupVertices[Vertex],0)),1,1,"")</f>
        <v>1</v>
      </c>
      <c r="BC407" s="80" t="str">
        <f>REPLACE(INDEX(GroupVertices[Group],MATCH(Edges13[[#This Row],[Vertex 2]],GroupVertices[Vertex],0)),1,1,"")</f>
        <v>1</v>
      </c>
    </row>
    <row r="408" spans="1:55" ht="15">
      <c r="A408" s="66" t="s">
        <v>303</v>
      </c>
      <c r="B408" s="66" t="s">
        <v>303</v>
      </c>
      <c r="C408" s="67"/>
      <c r="D408" s="68"/>
      <c r="E408" s="69"/>
      <c r="F408" s="70"/>
      <c r="G408" s="67"/>
      <c r="H408" s="71"/>
      <c r="I408" s="72"/>
      <c r="J408" s="72"/>
      <c r="K408" s="34"/>
      <c r="L408" s="79">
        <v>890</v>
      </c>
      <c r="M408" s="79"/>
      <c r="N408" s="74"/>
      <c r="O408" s="81" t="s">
        <v>176</v>
      </c>
      <c r="P408" s="83">
        <v>43659.45563657407</v>
      </c>
      <c r="Q408" s="81" t="s">
        <v>675</v>
      </c>
      <c r="R408" s="85" t="s">
        <v>679</v>
      </c>
      <c r="S408" s="81" t="s">
        <v>746</v>
      </c>
      <c r="T408" s="81" t="s">
        <v>837</v>
      </c>
      <c r="U408" s="81"/>
      <c r="V408" s="85" t="s">
        <v>974</v>
      </c>
      <c r="W408" s="83">
        <v>43659.45563657407</v>
      </c>
      <c r="X408" s="85" t="s">
        <v>1411</v>
      </c>
      <c r="Y408" s="81"/>
      <c r="Z408" s="81"/>
      <c r="AA408" s="87" t="s">
        <v>1819</v>
      </c>
      <c r="AB408" s="81"/>
      <c r="AC408" s="81" t="b">
        <v>0</v>
      </c>
      <c r="AD408" s="81">
        <v>4</v>
      </c>
      <c r="AE408" s="87" t="s">
        <v>1832</v>
      </c>
      <c r="AF408" s="81" t="b">
        <v>0</v>
      </c>
      <c r="AG408" s="81" t="s">
        <v>1864</v>
      </c>
      <c r="AH408" s="81"/>
      <c r="AI408" s="87" t="s">
        <v>1832</v>
      </c>
      <c r="AJ408" s="81" t="b">
        <v>0</v>
      </c>
      <c r="AK408" s="81">
        <v>4</v>
      </c>
      <c r="AL408" s="87" t="s">
        <v>1832</v>
      </c>
      <c r="AM408" s="81" t="s">
        <v>1879</v>
      </c>
      <c r="AN408" s="81" t="b">
        <v>0</v>
      </c>
      <c r="AO408" s="87" t="s">
        <v>1819</v>
      </c>
      <c r="AP408" s="81" t="s">
        <v>176</v>
      </c>
      <c r="AQ408" s="81">
        <v>0</v>
      </c>
      <c r="AR408" s="81">
        <v>0</v>
      </c>
      <c r="AS408" s="81"/>
      <c r="AT408" s="81"/>
      <c r="AU408" s="81"/>
      <c r="AV408" s="81"/>
      <c r="AW408" s="81"/>
      <c r="AX408" s="81"/>
      <c r="AY408" s="81"/>
      <c r="AZ408" s="81"/>
      <c r="BA408">
        <v>34</v>
      </c>
      <c r="BB408" s="80" t="str">
        <f>REPLACE(INDEX(GroupVertices[Group],MATCH(Edges13[[#This Row],[Vertex 1]],GroupVertices[Vertex],0)),1,1,"")</f>
        <v>1</v>
      </c>
      <c r="BC408" s="80" t="str">
        <f>REPLACE(INDEX(GroupVertices[Group],MATCH(Edges13[[#This Row],[Vertex 2]],GroupVertices[Vertex],0)),1,1,"")</f>
        <v>1</v>
      </c>
    </row>
    <row r="409" spans="1:55" ht="15">
      <c r="A409" s="66" t="s">
        <v>303</v>
      </c>
      <c r="B409" s="66" t="s">
        <v>303</v>
      </c>
      <c r="C409" s="67"/>
      <c r="D409" s="68"/>
      <c r="E409" s="69"/>
      <c r="F409" s="70"/>
      <c r="G409" s="67"/>
      <c r="H409" s="71"/>
      <c r="I409" s="72"/>
      <c r="J409" s="72"/>
      <c r="K409" s="34"/>
      <c r="L409" s="79">
        <v>891</v>
      </c>
      <c r="M409" s="79"/>
      <c r="N409" s="74"/>
      <c r="O409" s="81" t="s">
        <v>176</v>
      </c>
      <c r="P409" s="83">
        <v>43659.672743055555</v>
      </c>
      <c r="Q409" s="81" t="s">
        <v>676</v>
      </c>
      <c r="R409" s="85" t="s">
        <v>679</v>
      </c>
      <c r="S409" s="81" t="s">
        <v>746</v>
      </c>
      <c r="T409" s="81" t="s">
        <v>837</v>
      </c>
      <c r="U409" s="81"/>
      <c r="V409" s="85" t="s">
        <v>974</v>
      </c>
      <c r="W409" s="83">
        <v>43659.672743055555</v>
      </c>
      <c r="X409" s="85" t="s">
        <v>1412</v>
      </c>
      <c r="Y409" s="81"/>
      <c r="Z409" s="81"/>
      <c r="AA409" s="87" t="s">
        <v>1820</v>
      </c>
      <c r="AB409" s="81"/>
      <c r="AC409" s="81" t="b">
        <v>0</v>
      </c>
      <c r="AD409" s="81">
        <v>1</v>
      </c>
      <c r="AE409" s="87" t="s">
        <v>1832</v>
      </c>
      <c r="AF409" s="81" t="b">
        <v>0</v>
      </c>
      <c r="AG409" s="81" t="s">
        <v>1864</v>
      </c>
      <c r="AH409" s="81"/>
      <c r="AI409" s="87" t="s">
        <v>1832</v>
      </c>
      <c r="AJ409" s="81" t="b">
        <v>0</v>
      </c>
      <c r="AK409" s="81">
        <v>1</v>
      </c>
      <c r="AL409" s="87" t="s">
        <v>1832</v>
      </c>
      <c r="AM409" s="81" t="s">
        <v>1879</v>
      </c>
      <c r="AN409" s="81" t="b">
        <v>0</v>
      </c>
      <c r="AO409" s="87" t="s">
        <v>1820</v>
      </c>
      <c r="AP409" s="81" t="s">
        <v>176</v>
      </c>
      <c r="AQ409" s="81">
        <v>0</v>
      </c>
      <c r="AR409" s="81">
        <v>0</v>
      </c>
      <c r="AS409" s="81"/>
      <c r="AT409" s="81"/>
      <c r="AU409" s="81"/>
      <c r="AV409" s="81"/>
      <c r="AW409" s="81"/>
      <c r="AX409" s="81"/>
      <c r="AY409" s="81"/>
      <c r="AZ409" s="81"/>
      <c r="BA409">
        <v>34</v>
      </c>
      <c r="BB409" s="80" t="str">
        <f>REPLACE(INDEX(GroupVertices[Group],MATCH(Edges13[[#This Row],[Vertex 1]],GroupVertices[Vertex],0)),1,1,"")</f>
        <v>1</v>
      </c>
      <c r="BC409" s="80" t="str">
        <f>REPLACE(INDEX(GroupVertices[Group],MATCH(Edges13[[#This Row],[Vertex 2]],GroupVertices[Vertex],0)),1,1,"")</f>
        <v>1</v>
      </c>
    </row>
    <row r="410" spans="1:55" ht="15">
      <c r="A410" s="66" t="s">
        <v>303</v>
      </c>
      <c r="B410" s="66" t="s">
        <v>303</v>
      </c>
      <c r="C410" s="67"/>
      <c r="D410" s="68"/>
      <c r="E410" s="69"/>
      <c r="F410" s="70"/>
      <c r="G410" s="67"/>
      <c r="H410" s="71"/>
      <c r="I410" s="72"/>
      <c r="J410" s="72"/>
      <c r="K410" s="34"/>
      <c r="L410" s="79">
        <v>892</v>
      </c>
      <c r="M410" s="79"/>
      <c r="N410" s="74"/>
      <c r="O410" s="81" t="s">
        <v>176</v>
      </c>
      <c r="P410" s="83">
        <v>43659.78399305556</v>
      </c>
      <c r="Q410" s="81" t="s">
        <v>677</v>
      </c>
      <c r="R410" s="81" t="s">
        <v>744</v>
      </c>
      <c r="S410" s="81" t="s">
        <v>767</v>
      </c>
      <c r="T410" s="81" t="s">
        <v>777</v>
      </c>
      <c r="U410" s="81"/>
      <c r="V410" s="85" t="s">
        <v>974</v>
      </c>
      <c r="W410" s="83">
        <v>43659.78399305556</v>
      </c>
      <c r="X410" s="85" t="s">
        <v>1413</v>
      </c>
      <c r="Y410" s="81"/>
      <c r="Z410" s="81"/>
      <c r="AA410" s="87" t="s">
        <v>1821</v>
      </c>
      <c r="AB410" s="81"/>
      <c r="AC410" s="81" t="b">
        <v>0</v>
      </c>
      <c r="AD410" s="81">
        <v>4</v>
      </c>
      <c r="AE410" s="87" t="s">
        <v>1832</v>
      </c>
      <c r="AF410" s="81" t="b">
        <v>1</v>
      </c>
      <c r="AG410" s="81" t="s">
        <v>1864</v>
      </c>
      <c r="AH410" s="81"/>
      <c r="AI410" s="87" t="s">
        <v>1874</v>
      </c>
      <c r="AJ410" s="81" t="b">
        <v>0</v>
      </c>
      <c r="AK410" s="81">
        <v>2</v>
      </c>
      <c r="AL410" s="87" t="s">
        <v>1832</v>
      </c>
      <c r="AM410" s="81" t="s">
        <v>1879</v>
      </c>
      <c r="AN410" s="81" t="b">
        <v>0</v>
      </c>
      <c r="AO410" s="87" t="s">
        <v>1821</v>
      </c>
      <c r="AP410" s="81" t="s">
        <v>176</v>
      </c>
      <c r="AQ410" s="81">
        <v>0</v>
      </c>
      <c r="AR410" s="81">
        <v>0</v>
      </c>
      <c r="AS410" s="81"/>
      <c r="AT410" s="81"/>
      <c r="AU410" s="81"/>
      <c r="AV410" s="81"/>
      <c r="AW410" s="81"/>
      <c r="AX410" s="81"/>
      <c r="AY410" s="81"/>
      <c r="AZ410" s="81"/>
      <c r="BA410">
        <v>34</v>
      </c>
      <c r="BB410" s="80" t="str">
        <f>REPLACE(INDEX(GroupVertices[Group],MATCH(Edges13[[#This Row],[Vertex 1]],GroupVertices[Vertex],0)),1,1,"")</f>
        <v>1</v>
      </c>
      <c r="BC410" s="80" t="str">
        <f>REPLACE(INDEX(GroupVertices[Group],MATCH(Edges13[[#This Row],[Vertex 2]],GroupVertices[Vertex],0)),1,1,"")</f>
        <v>1</v>
      </c>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0"/>
    <dataValidation allowBlank="1" showInputMessage="1" showErrorMessage="1" promptTitle="Vertex 2 Name" prompt="Enter the name of the edge's second vertex." sqref="B3:B410"/>
    <dataValidation allowBlank="1" showInputMessage="1" showErrorMessage="1" promptTitle="Vertex 1 Name" prompt="Enter the name of the edge's first vertex." sqref="A3:A4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0"/>
    <dataValidation allowBlank="1" showInputMessage="1" promptTitle="Edge Width" prompt="Enter an optional edge width between 1 and 10." errorTitle="Invalid Edge Width" error="The optional edge width must be a whole number between 1 and 10." sqref="D3:D410"/>
    <dataValidation allowBlank="1" showInputMessage="1" promptTitle="Edge Color" prompt="To select an optional edge color, right-click and select Select Color on the right-click menu." sqref="C3:C4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0"/>
    <dataValidation allowBlank="1" showErrorMessage="1" sqref="N2:N4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0"/>
  </dataValidations>
  <hyperlinks>
    <hyperlink ref="R3" r:id="rId1" display="http://www.yasiv.com/"/>
    <hyperlink ref="R4" r:id="rId2" display="https://blogs.lse.ac.uk/impactofsocialsciences/2019/06/18/using-twitter-as-a-data-source-an-overview-of-social-media-research-tools-2019/"/>
    <hyperlink ref="R5" r:id="rId3" display="https://twitter.com/smr_foundation/status/1149002182999584769"/>
    <hyperlink ref="R6" r:id="rId4" display="https://www.businessinsider.co.za/millionaire-study-building-wealth-success-factors-conscientiousness-financial-literacy-2019-3"/>
    <hyperlink ref="R14" r:id="rId5" display="https://nodexlgraphgallery.org/Pages/Graph.aspx?graphID=199355"/>
    <hyperlink ref="R19" r:id="rId6" display="https://nodexlgraphgallery.org/Pages/Graph.aspx?graphID=199355"/>
    <hyperlink ref="R25" r:id="rId7" display="https://link.springer.com/article/10.1007%2Fs00038-018-1192-5"/>
    <hyperlink ref="R38" r:id="rId8" display="https://twitter.com/was3210/status/1146481965744308225"/>
    <hyperlink ref="R44" r:id="rId9" display="https://twitter.com/was3210/status/1146400309192908802"/>
    <hyperlink ref="R45" r:id="rId10" display="http://www.nodexlgraphgallery.org/Pages/Graph.aspx?graphID=201982"/>
    <hyperlink ref="R47" r:id="rId11" display="https://blogs.lse.ac.uk/impactofsocialsciences/?p=35732"/>
    <hyperlink ref="R49" r:id="rId12" display="https://ocean.sagepub.com/blog/social-media-data-in-research-a-review-of-the-current-landscape?utm_sq=g3qnyk8bce&amp;utm_source=twitter&amp;utm_medium=SAGE_social&amp;utm_content=sageoceantweets&amp;utm_term=c6a8b96a-8b46-4efa-bf14-2bf6862e8b0e"/>
    <hyperlink ref="R52" r:id="rId13" display="https://nodexlgraphgallery.org/Pages/Graph.aspx?graphID=199355"/>
    <hyperlink ref="R56" r:id="rId14" display="http://www.yasiv.com/"/>
    <hyperlink ref="R57" r:id="rId15" display="https://twitter.com/was3210/status/1146400309192908802"/>
    <hyperlink ref="R64" r:id="rId16" display="https://twitter.com/was3210/status/1147434198745198593"/>
    <hyperlink ref="R65" r:id="rId17" display="https://twitter.com/was3210/status/1147434198745198593"/>
    <hyperlink ref="R67" r:id="rId18" display="https://www.play-cricket.com/website/results/3944219"/>
    <hyperlink ref="R68" r:id="rId19" display="https://www.play-cricket.com/website/results/3944219"/>
    <hyperlink ref="R69" r:id="rId20" display="https://www.play-cricket.com/website/results/3944219"/>
    <hyperlink ref="R70" r:id="rId21" display="https://www.play-cricket.com/website/results/3944219"/>
    <hyperlink ref="R72" r:id="rId22" display="https://twitter.com/was3210/status/1147434198745198593"/>
    <hyperlink ref="R74" r:id="rId23" display="https://twitter.com/was3210/status/1147434198745198593"/>
    <hyperlink ref="R75" r:id="rId24" display="https://nodexlgraphgallery.org/Pages/Graph.aspx?graphID=199355"/>
    <hyperlink ref="R76" r:id="rId25" display="https://nodexlgraphgallery.org/Pages/Graph.aspx?graphID=199355"/>
    <hyperlink ref="R77" r:id="rId26" display="https://nodexlgraphgallery.org/Pages/Graph.aspx?graphID=199355"/>
    <hyperlink ref="R78" r:id="rId27" display="https://nodexlgraphgallery.org/Pages/Graph.aspx?graphID=199355"/>
    <hyperlink ref="R79" r:id="rId28" display="https://nodexlgraphgallery.org/Pages/Graph.aspx?graphID=199355"/>
    <hyperlink ref="R80" r:id="rId29" display="https://nodexlgraphgallery.org/Pages/Graph.aspx?graphID=199355"/>
    <hyperlink ref="R82" r:id="rId30" display="https://nodexlgraphgallery.org/Pages/Graph.aspx?graphID=199355"/>
    <hyperlink ref="R83" r:id="rId31" display="https://nodexlgraphgallery.org/Pages/Graph.aspx?graphID=199355"/>
    <hyperlink ref="R84" r:id="rId32" display="https://nodexlgraphgallery.org/Pages/Graph.aspx?graphID=199355"/>
    <hyperlink ref="R88" r:id="rId33" display="https://nodexlgraphgallery.org/Pages/Graph.aspx?graphID=199355"/>
    <hyperlink ref="R89" r:id="rId34" display="https://nodexlgraphgallery.org/Pages/Graph.aspx?graphID=199355"/>
    <hyperlink ref="R90" r:id="rId35" display="https://nodexlgraphgallery.org/Pages/Graph.aspx?graphID=199355"/>
    <hyperlink ref="R91" r:id="rId36" display="https://nodexlgraphgallery.org/Pages/Graph.aspx?graphID=199355"/>
    <hyperlink ref="R99" r:id="rId37" display="https://ocean.sagepub.com/blog/social-media-data-in-research-a-review-of-the-current-landscape"/>
    <hyperlink ref="R113" r:id="rId38" display="https://twitter.com/anncavoukian/status/1148271588753715201?s=21"/>
    <hyperlink ref="R116" r:id="rId39" display="http://oudigitools.blogspot.com/2019/07/data-mongering-11-special.html"/>
    <hyperlink ref="R118" r:id="rId40" display="https://twitter.com/onlinecrslady/status/1148250854060900353"/>
    <hyperlink ref="R122" r:id="rId41" display="https://twitter.com/chadloder/status/1148370411714822144"/>
    <hyperlink ref="R129" r:id="rId42" display="http://www.nodexlgraphgallery.org/Pages/Graph.aspx?graphID=201982"/>
    <hyperlink ref="R136" r:id="rId43" display="https://www.eventbrite.com/e/social-media-digital-humanities-social-network-analysis-using-nodexl-tickets-59532362900"/>
    <hyperlink ref="R150" r:id="rId44" display="https://blogs.lse.ac.uk/impactofsocialsciences/?p=35732"/>
    <hyperlink ref="R152" r:id="rId45" display="https://leedsunilibrary.wordpress.com/2018/08/30/the-ethics-of-online-research/"/>
    <hyperlink ref="R153" r:id="rId46" display="https://blogs.lse.ac.uk/impactofsocialsciences/2019/06/18/using-twitter-as-a-data-source-an-overview-of-social-media-research-tools-2019/"/>
    <hyperlink ref="R155" r:id="rId47" display="https://bit.ly/2RnwBQB"/>
    <hyperlink ref="R159" r:id="rId48" display="https://www.ncl.ac.uk/press/articles/latest/2019/06/qs2020/?utm_source=twitter&amp;utm_medium=social&amp;utm_campaign=university-news-promotion&amp;utm_content=qs2020"/>
    <hyperlink ref="R162" r:id="rId49" display="http://bit.ly/2IW2rBh"/>
    <hyperlink ref="R166" r:id="rId50" display="https://onlinelibrary.wiley.com/doi/10.1111/hir.12247"/>
    <hyperlink ref="R174" r:id="rId51" display="https://twitter.com/SonSocMed/status/1146418038528466945"/>
    <hyperlink ref="R177" r:id="rId52" display="https://twitter.com/SonSocMed/status/1146418038528466945"/>
    <hyperlink ref="R178" r:id="rId53" display="https://twitter.com/SonSocMed/status/1146418038528466945"/>
    <hyperlink ref="R179" r:id="rId54" display="https://blogs.lse.ac.uk/impactofsocialsciences/2019/06/18/using-twitter-as-a-data-source-an-overview-of-social-media-research-tools-2019/"/>
    <hyperlink ref="R180" r:id="rId55" display="https://blogs.lse.ac.uk/impactofsocialsciences/2019/06/18/using-twitter-as-a-data-source-an-overview-of-social-media-research-tools-2019/"/>
    <hyperlink ref="R181" r:id="rId56" display="https://blogs.lse.ac.uk/impactofsocialsciences/2019/06/18/using-twitter-as-a-data-source-an-overview-of-social-media-research-tools-2019/"/>
    <hyperlink ref="R183" r:id="rId57" display="https://blogs.lse.ac.uk/impactofsocialsciences/2019/06/18/using-twitter-as-a-data-source-an-overview-of-social-media-research-tools-2019/"/>
    <hyperlink ref="R184" r:id="rId58" display="https://blogs.lse.ac.uk/impactofsocialsciences/2019/06/18/using-twitter-as-a-data-source-an-overview-of-social-media-research-tools-2019/"/>
    <hyperlink ref="R185" r:id="rId59" display="https://blogs.lse.ac.uk/impactofsocialsciences/2019/06/18/using-twitter-as-a-data-source-an-overview-of-social-media-research-tools-2019/"/>
    <hyperlink ref="R187" r:id="rId60" display="https://blogs.lse.ac.uk/impactofsocialsciences/2019/06/18/using-twitter-as-a-data-source-an-overview-of-social-media-research-tools-2019/"/>
    <hyperlink ref="R189" r:id="rId61" display="https://blogs.lse.ac.uk/impactofsocialsciences/2019/06/18/using-twitter-as-a-data-source-an-overview-of-social-media-research-tools-2019/"/>
    <hyperlink ref="R198" r:id="rId62" display="https://metro.co.uk/2019/07/04/bitcoin-consumes-energy-switzerland-research-shows-10113693/?ito=article.amp.share.top.twitter"/>
    <hyperlink ref="R199" r:id="rId63" display="https://metro.co.uk/2019/07/04/bitcoin-consumes-energy-switzerland-research-shows-10113693/?ito=article.amp.share.top.twitter"/>
    <hyperlink ref="R201" r:id="rId64" display="https://blogs.lse.ac.uk/impactofsocialsciences/2019/06/18/using-twitter-as-a-data-source-an-overview-of-social-media-research-tools-2019/?utm_sq=g4p1smogy5"/>
    <hyperlink ref="R209" r:id="rId65" display="https://blogs.lse.ac.uk/impactofsocialsciences/2019/06/18/using-twitter-as-a-data-source-an-overview-of-social-media-research-tools-2019/"/>
    <hyperlink ref="R211" r:id="rId66" display="https://twitter.com/helenbevan/status/1147391245033136130"/>
    <hyperlink ref="R213" r:id="rId67" display="https://twitter.com/was3210/status/1147434198745198593"/>
    <hyperlink ref="R214" r:id="rId68" display="https://twitter.com/was3210/status/1147434198745198593"/>
    <hyperlink ref="R216" r:id="rId69" display="https://blogs.lse.ac.uk/impactofsocialsciences/2019/06/18/using-twitter-as-a-data-source-an-overview-of-social-media-research-tools-2019/"/>
    <hyperlink ref="R218" r:id="rId70" display="https://blogs.lse.ac.uk/impactofsocialsciences/2019/06/18/using-twitter-as-a-data-source-an-overview-of-social-media-research-tools-2019/"/>
    <hyperlink ref="R219" r:id="rId71" display="https://twitter.com/was3210/status/1147434198745198593"/>
    <hyperlink ref="R220" r:id="rId72" display="https://twitter.com/was3210/status/1147434198745198593"/>
    <hyperlink ref="R221" r:id="rId73" display="https://twitter.com/helenbevan/status/1147391245033136130"/>
    <hyperlink ref="R223" r:id="rId74" display="https://bmjopen.bmj.com/content/9/Suppl_1/A25.1"/>
    <hyperlink ref="R228" r:id="rId75" display="https://blogs.lse.ac.uk/impactofsocialsciences/?p=35732"/>
    <hyperlink ref="R230" r:id="rId76" display="https://twitter.com/RainyDayPFTU/status/1146887069773586440"/>
    <hyperlink ref="R231" r:id="rId77" display="https://www.thinkforwardinitiative.com/stories/saving-for-a-rainy-day-and-managing-other-unexpected-shocks"/>
    <hyperlink ref="R232" r:id="rId78" display="https://www.thinkforwardinitiative.com/stories/saving-for-a-rainy-day-and-managing-other-unexpected-shocks"/>
    <hyperlink ref="R234" r:id="rId79" display="https://twitter.com/RainyDayPFTU/status/1146059372172197890"/>
    <hyperlink ref="R235" r:id="rId80" display="https://twitter.com/RainyDayPFTU/status/1146059372172197890"/>
    <hyperlink ref="R236" r:id="rId81" display="https://twitter.com/philonedtech/status/1148250563861024768"/>
    <hyperlink ref="R239" r:id="rId82" display="https://ocean.sagepub.com/blog/social-media-data-in-research-a-review-of-the-current-landscape"/>
    <hyperlink ref="R240" r:id="rId83" display="https://www.eventbrite.com/e/social-media-digital-humanities-social-network-analysis-using-nodexl-tickets-59532362900/amp"/>
    <hyperlink ref="R242" r:id="rId84" display="http://wp.lancs.ac.uk/laelpgconference/files/2019/07/LAELPGC_Programme_030719.pdf"/>
    <hyperlink ref="R244" r:id="rId85" display="https://www.symplur.com/hcsmr/a-comparison-of-information-sharing-behaviours-across-379-health-conditions-on-twitter/"/>
    <hyperlink ref="R245" r:id="rId86" display="https://www.symplur.com/hcsmr/a-comparison-of-information-sharing-behaviours-across-379-health-conditions-on-twitter/"/>
    <hyperlink ref="R246" r:id="rId87" display="https://www.symplur.com/hcsmr/a-comparison-of-information-sharing-behaviours-across-379-health-conditions-on-twitter/"/>
    <hyperlink ref="R247" r:id="rId88" display="https://www.symplur.com/hcsmr/a-comparison-of-information-sharing-behaviours-across-379-health-conditions-on-twitter/"/>
    <hyperlink ref="R255" r:id="rId89" display="https://www.sheffield.ac.uk/polopoly_fs/1.670954!/file/Research-Ethics-Policy-Note-14.pdf"/>
    <hyperlink ref="R258" r:id="rId90" display="https://digitalmedia.sheffield.ac.uk/media/Wasim+Ahmed+-+Ethics+of+Social+Media+Data/1_hbuwoaai"/>
    <hyperlink ref="R261" r:id="rId91" display="http://eprints.whiterose.ac.uk/126729/"/>
    <hyperlink ref="R262" r:id="rId92" display="https://www.eventbrite.com/e/social-media-digital-humanities-social-network-analysis-using-nodexl-tickets-59532362900"/>
    <hyperlink ref="R263" r:id="rId93" display="https://www.eventbrite.com/e/social-media-digital-humanities-social-network-analysis-using-nodexl-tickets-59532362900"/>
    <hyperlink ref="R264" r:id="rId94" display="https://www.eventbrite.com/e/social-media-digital-humanities-social-network-analysis-using-nodexl-tickets-59532362900"/>
    <hyperlink ref="R265" r:id="rId95" display="https://www.eventbrite.com/e/social-media-digital-humanities-social-network-analysis-using-nodexl-tickets-59532362900"/>
    <hyperlink ref="R266" r:id="rId96" display="https://www.eventbrite.com/e/social-media-digital-humanities-social-network-analysis-using-nodexl-tickets-59532362900"/>
    <hyperlink ref="R267" r:id="rId97" display="https://www.eventbrite.com/e/social-media-digital-humanities-social-network-analysis-using-nodexl-tickets-59532362900"/>
    <hyperlink ref="R268" r:id="rId98" display="https://www.eventbrite.com/e/social-media-digital-humanities-social-network-analysis-using-nodexl-tickets-59532362900"/>
    <hyperlink ref="R269" r:id="rId99" display="https://www.eventbrite.com/e/social-media-digital-humanities-social-network-analysis-using-nodexl-tickets-59532362900"/>
    <hyperlink ref="R270" r:id="rId100" display="https://www.eventbrite.com/e/social-media-digital-humanities-social-network-analysis-using-nodexl-tickets-59532362900"/>
    <hyperlink ref="R271" r:id="rId101" display="https://blogs.lse.ac.uk/impactofsocialsciences/2019/06/18/using-twitter-as-a-data-source-an-overview-of-social-media-research-tools-2019"/>
    <hyperlink ref="R272" r:id="rId102" display="https://blogs.lse.ac.uk/impactofsocialsciences/2019/06/18/using-twitter-as-a-data-source-an-overview-of-social-media-research-tools-2019"/>
    <hyperlink ref="R273" r:id="rId103" display="https://www.eventbrite.com/e/social-media-digital-humanities-social-network-analysis-using-nodexl-tickets-59532362900"/>
    <hyperlink ref="R274" r:id="rId104" display="https://www.eventbrite.com/e/social-media-digital-humanities-social-network-analysis-using-nodexl-tickets-59532362900"/>
    <hyperlink ref="R278" r:id="rId105" display="https://link.springer.com/article/10.1007%2Fs00038-018-1192-5"/>
    <hyperlink ref="R281" r:id="rId106" display="https://twitter.com/was3210/status/1146400309192908802"/>
    <hyperlink ref="R285" r:id="rId107" display="http://www.nodexlgraphgallery.org/Pages/Graph.aspx?graphID=201982"/>
    <hyperlink ref="R292" r:id="rId108" display="https://www.eventbrite.com/e/social-media-digital-humanities-social-network-analysis-using-nodexl-tickets-59532362900"/>
    <hyperlink ref="R296" r:id="rId109" display="https://www.eventbrite.com/e/social-media-digital-humanities-social-network-analysis-using-nodexl-tickets-59532362900"/>
    <hyperlink ref="R302" r:id="rId110" display="https://blogs.lse.ac.uk/impactofsocialsciences/2019/06/18/using-twitter-as-a-data-source-an-overview-of-social-media-research-tools-2019"/>
    <hyperlink ref="R303" r:id="rId111" display="https://blogs.lse.ac.uk/impactofsocialsciences/2019/06/18/using-twitter-as-a-data-source-an-overview-of-social-media-research-tools-2019"/>
    <hyperlink ref="R306" r:id="rId112" display="https://twitter.com/SocMediaConf/status/1147564223846912000"/>
    <hyperlink ref="R308" r:id="rId113" display="https://twitter.com/SocMediaConf/status/1147564223846912000"/>
    <hyperlink ref="R310" r:id="rId114" display="https://blogs.lse.ac.uk/impactofsocialsciences/?p=35899"/>
    <hyperlink ref="R311" r:id="rId115" display="https://blogs.lse.ac.uk/impactofsocialsciences/?p=35899"/>
    <hyperlink ref="R312" r:id="rId116" display="https://blogs.lse.ac.uk/impactofsocialsciences/?p=35732"/>
    <hyperlink ref="R313" r:id="rId117" display="https://blogs.lse.ac.uk/impactofsocialsciences/?p=35842"/>
    <hyperlink ref="R314" r:id="rId118" display="https://blogs.lse.ac.uk/impactofsocialsciences/?p=35732"/>
    <hyperlink ref="R315" r:id="rId119" display="https://blogs.lse.ac.uk/impactofsocialsciences/?p=35732"/>
    <hyperlink ref="R316" r:id="rId120" display="https://blogs.lse.ac.uk/impactofsocialsciences/?p=35732"/>
    <hyperlink ref="R317" r:id="rId121" display="https://blogs.lse.ac.uk/impactofsocialsciences/?p=35842"/>
    <hyperlink ref="R318" r:id="rId122" display="https://blogs.lse.ac.uk/impactofsocialsciences/2019/06/18/using-twitter-as-a-data-source-an-overview-of-social-media-research-tools-2019/"/>
    <hyperlink ref="R319" r:id="rId123" display="https://blogs.lse.ac.uk/impactofsocialsciences/?p=35732"/>
    <hyperlink ref="R320" r:id="rId124" display="https://blogs.lse.ac.uk/impactofsocialsciences/?p=35732"/>
    <hyperlink ref="R321" r:id="rId125" display="https://www.eventbrite.com/e/social-media-digital-humanities-social-network-analysis-using-nodexl-tickets-59532362900"/>
    <hyperlink ref="R322" r:id="rId126" display="https://www.eventbrite.com/e/social-media-digital-humanities-social-network-analysis-using-nodexl-tickets-59532362900"/>
    <hyperlink ref="R323" r:id="rId127" display="https://www.eventbrite.com/e/social-media-digital-humanities-social-network-analysis-using-nodexl-tickets-59532362900"/>
    <hyperlink ref="R324" r:id="rId128" display="https://www.eventbrite.com/e/social-media-digital-humanities-social-network-analysis-using-nodexl-tickets-59532362900"/>
    <hyperlink ref="R325" r:id="rId129" display="https://www.eventbrite.com/e/social-media-digital-humanities-social-network-analysis-using-nodexl-tickets-59532362900"/>
    <hyperlink ref="R326" r:id="rId130" display="https://www.eventbrite.com/e/social-media-digital-humanities-social-network-analysis-using-nodexl-tickets-59532362900"/>
    <hyperlink ref="R327" r:id="rId131" display="https://twitter.com/was3210/status/1146400309192908802"/>
    <hyperlink ref="R328" r:id="rId132" display="https://www.eventbrite.com/e/social-media-digital-humanities-social-network-analysis-using-nodexl-tickets-59532362900"/>
    <hyperlink ref="R331" r:id="rId133" display="https://www.eventbrite.com/e/social-media-digital-humanities-social-network-analysis-using-nodexl-tickets-59532362900"/>
    <hyperlink ref="R332" r:id="rId134" display="https://www.eventbrite.com/e/social-media-digital-humanities-social-network-analysis-using-nodexl-tickets-59532362900"/>
    <hyperlink ref="R333" r:id="rId135" display="https://www.eventbrite.com/e/social-media-digital-humanities-social-network-analysis-using-nodexl-tickets-59532362900"/>
    <hyperlink ref="R334" r:id="rId136" display="https://www.eventbrite.com/e/social-media-digital-humanities-social-network-analysis-using-nodexl-tickets-59532362900"/>
    <hyperlink ref="R335" r:id="rId137" display="https://www.eventbrite.com/e/social-media-digital-humanities-social-network-analysis-using-nodexl-tickets-59532362900"/>
    <hyperlink ref="R336" r:id="rId138" display="https://www.eventbrite.com/e/social-media-digital-humanities-social-network-analysis-using-nodexl-tickets-59532362900"/>
    <hyperlink ref="R337" r:id="rId139" display="https://www.eventbrite.com/e/social-media-digital-humanities-social-network-analysis-using-nodexl-tickets-59532362900"/>
    <hyperlink ref="R338" r:id="rId140" display="https://link.springer.com/article/10.1007/s00038-018-1192-5"/>
    <hyperlink ref="R339" r:id="rId141" display="https://www.eventbrite.com/e/social-media-digital-humanities-social-network-analysis-using-nodexl-tickets-59532362900"/>
    <hyperlink ref="R340" r:id="rId142" display="https://www.eventbrite.com/e/social-media-digital-humanities-social-network-analysis-using-nodexl-tickets-59532362900"/>
    <hyperlink ref="R341" r:id="rId143" display="https://www.eventbrite.com/e/social-media-digital-humanities-social-network-analysis-using-nodexl-tickets-59532362900"/>
    <hyperlink ref="R342" r:id="rId144" display="https://www.eventbrite.com/e/social-media-digital-humanities-social-network-analysis-using-nodexl-tickets-59532362900"/>
    <hyperlink ref="R343" r:id="rId145" display="https://www.eventbrite.com/e/social-media-digital-humanities-social-network-analysis-using-nodexl-tickets-59532362900"/>
    <hyperlink ref="R344" r:id="rId146" display="https://www.eventbrite.com/e/social-media-digital-humanities-social-network-analysis-using-nodexl-tickets-59532362900"/>
    <hyperlink ref="R345" r:id="rId147" display="https://www.eventbrite.com/e/social-media-digital-humanities-social-network-analysis-using-nodexl-tickets-59532362900"/>
    <hyperlink ref="R346" r:id="rId148" display="https://www.eventbrite.com/e/social-media-digital-humanities-social-network-analysis-using-nodexl-tickets-59532362900"/>
    <hyperlink ref="R347" r:id="rId149" display="https://www.eventbrite.com/e/social-media-digital-humanities-social-network-analysis-using-nodexl-tickets-59532362900"/>
    <hyperlink ref="R348" r:id="rId150" display="https://wasimahmed.org/2019/07/13/social-scientists-can-learn-to-analyse-twitter-data-for-academic-research-at-this-1-day-workshop-at-sheffhallamuni/"/>
    <hyperlink ref="R349" r:id="rId151" display="https://www.moneyadviceservice.org.uk/en/articles/emergency-savings-how-much-is-enough"/>
    <hyperlink ref="R350" r:id="rId152" display="https://www.retailgazette.co.uk/blog/2019/07/self-made-millionaires-soar-18-ebay/"/>
    <hyperlink ref="R351" r:id="rId153" display="https://www.cnbc.com/2019/06/29/3-money-myths-that-hold-many-people-back-self-made-millionaire.html?__source=sharebar|twitter&amp;par=sharebar"/>
    <hyperlink ref="R352" r:id="rId154" display="https://www.youtube.com/watch?v=YaPDTLGSFk8&amp;feature=youtu.be&amp;fbclid=IwAR0E0ChF5uKTwovUHpq0JRsDB0v4DlUqqqds3YPcFHcEZ2H2vUXbjwcxrN4"/>
    <hyperlink ref="R354" r:id="rId155" display="https://rainydayapp.wordpress.com/2019/06/28/financial-fraudsters-are-becoming-more-sophisticated-heres-what-you-can-do-about-it/"/>
    <hyperlink ref="R355" r:id="rId156" display="https://www.thenorthernecho.co.uk/business/17731837.urban-surfers-of-peterlee-has-become-multi-million-pound-business-trading-on-ebay/?ref=twtrec"/>
    <hyperlink ref="R358" r:id="rId157" display="https://www.bbc.co.uk/news/world-africa-48882301"/>
    <hyperlink ref="R363" r:id="rId158" display="https://www.retailgazette.co.uk/blog/2019/07/self-made-millionaires-soar-18-ebay/"/>
    <hyperlink ref="R364" r:id="rId159" display="https://www.cnbc.com/2019/06/29/3-money-myths-that-hold-many-people-back-self-made-millionaire.html?__source=sharebar|twitter&amp;par=sharebar"/>
    <hyperlink ref="R367" r:id="rId160" display="https://www.youtube.com/watch?v=YaPDTLGSFk8"/>
    <hyperlink ref="R371" r:id="rId161" display="https://www.thenorthernecho.co.uk/business/17731837.urban-surfers-of-peterlee-has-become-multi-million-pound-business-trading-on-ebay/?ref=twtrec"/>
    <hyperlink ref="R374" r:id="rId162" display="https://www.bbc.co.uk/news/world-africa-48882301"/>
    <hyperlink ref="R377" r:id="rId163" display="https://www.huffingtonpost.co.uk/2016/01/07/ernst-and-young-removes-degree-classification-entry-criteria_n_7932590.html?ncid=other_twitter_cooo9wqtham&amp;utm_campaign=share_twitter"/>
    <hyperlink ref="R378" r:id="rId164" display="https://www.youtube.com/watch?v=OjDLwnTyybo&amp;t=99s"/>
    <hyperlink ref="R379" r:id="rId165" display="https://www.manchestereveningnews.co.uk/sport/football/man-city-kit-manchester-united-16513748?utm_source=twitter.com&amp;utm_medium=social&amp;utm_campaign=sharebar"/>
    <hyperlink ref="R380" r:id="rId166" display="https://link.springer.com/article/10.1007%2Fs00038-018-1192-5"/>
    <hyperlink ref="R381" r:id="rId167" display="https://link.springer.com/article/10.1057/s41253-019-00090-w"/>
    <hyperlink ref="R382" r:id="rId168" display="https://www.eventbrite.com/e/social-media-digital-humanities-social-network-analysis-using-nodexl-tickets-59532362900"/>
    <hyperlink ref="R383" r:id="rId169" display="https://link.springer.com/article/10.1057/s41253-019-00090-w"/>
    <hyperlink ref="R384" r:id="rId170" display="https://www.eventbrite.com/e/social-media-digital-humanities-social-network-analysis-using-nodexl-tickets-59532362900"/>
    <hyperlink ref="R385" r:id="rId171" display="https://blogs.lse.ac.uk/impactofsocialsciences/2019/06/18/using-twitter-as-a-data-source-an-overview-of-social-media-research-tools-2019/"/>
    <hyperlink ref="R386" r:id="rId172" display="https://blogs.lse.ac.uk/impactofsocialsciences/2019/06/18/using-twitter-as-a-data-source-an-overview-of-social-media-research-tools-2019/"/>
    <hyperlink ref="R387" r:id="rId173" display="https://blogs.lse.ac.uk/impactofsocialsciences/2019/06/18/using-twitter-as-a-data-source-an-overview-of-social-media-research-tools-2019/"/>
    <hyperlink ref="R388" r:id="rId174" display="https://blogs.lse.ac.uk/impactofsocialsciences/2019/06/18/using-twitter-as-a-data-source-an-overview-of-social-media-research-tools-2019/"/>
    <hyperlink ref="R389" r:id="rId175" display="https://www.eventbrite.com/e/social-media-digital-humanities-social-network-analysis-using-nodexl-tickets-59532362900"/>
    <hyperlink ref="R390" r:id="rId176" display="https://blogs.lse.ac.uk/impactofsocialsciences/2019/06/18/using-twitter-as-a-data-source-an-overview-of-social-media-research-tools-2019/"/>
    <hyperlink ref="R391" r:id="rId177" display="https://blogs.lse.ac.uk/impactofsocialsciences/2019/06/18/using-twitter-as-a-data-source-an-overview-of-social-media-research-tools-2019/"/>
    <hyperlink ref="R392" r:id="rId178" display="https://blogs.lse.ac.uk/impactofsocialsciences/2019/06/18/using-twitter-as-a-data-source-an-overview-of-social-media-research-tools-2019/"/>
    <hyperlink ref="R393" r:id="rId179" display="https://blogs.lse.ac.uk/impactofsocialsciences/2019/06/18/using-twitter-as-a-data-source-an-overview-of-social-media-research-tools-2019/"/>
    <hyperlink ref="R394" r:id="rId180" display="https://blogs.lse.ac.uk/impactofsocialsciences/2019/06/18/using-twitter-as-a-data-source-an-overview-of-social-media-research-tools-2019/"/>
    <hyperlink ref="R395" r:id="rId181" display="https://blogs.lse.ac.uk/impactofsocialsciences/2019/06/18/using-twitter-as-a-data-source-an-overview-of-social-media-research-tools-2019/"/>
    <hyperlink ref="R396" r:id="rId182" display="https://blogs.lse.ac.uk/impactofsocialsciences/2019/06/18/using-twitter-as-a-data-source-an-overview-of-social-media-research-tools-2019/"/>
    <hyperlink ref="R397" r:id="rId183" display="https://blogs.lse.ac.uk/impactofsocialsciences/2019/06/18/using-twitter-as-a-data-source-an-overview-of-social-media-research-tools-2019/"/>
    <hyperlink ref="R398" r:id="rId184" display="https://blogs.lse.ac.uk/impactofsocialsciences/2019/06/18/using-twitter-as-a-data-source-an-overview-of-social-media-research-tools-2019"/>
    <hyperlink ref="R399" r:id="rId185" display="https://blogs.lse.ac.uk/impactofsocialsciences/2019/06/18/using-twitter-as-a-data-source-an-overview-of-social-media-research-tools-2019/"/>
    <hyperlink ref="R400" r:id="rId186" display="https://formative.jmir.org/2019/2/e13870/"/>
    <hyperlink ref="R401" r:id="rId187" display="https://blogs.lse.ac.uk/impactofsocialsciences/2019/06/18/using-twitter-as-a-data-source-an-overview-of-social-media-research-tools-2019/"/>
    <hyperlink ref="R402" r:id="rId188" display="https://blogs.lse.ac.uk/impactofsocialsciences/2019/06/18/using-twitter-as-a-data-source-an-overview-of-social-media-research-tools-2019/"/>
    <hyperlink ref="R403" r:id="rId189" display="https://blogs.lse.ac.uk/impactofsocialsciences/2019/06/18/using-twitter-as-a-data-source-an-overview-of-social-media-research-tools-2019/"/>
    <hyperlink ref="R404" r:id="rId190" display="https://blogs.lse.ac.uk/impactofsocialsciences/2019/06/18/using-twitter-as-a-data-source-an-overview-of-social-media-research-tools-2019/"/>
    <hyperlink ref="R405" r:id="rId191" display="https://blogs.lse.ac.uk/impactofsocialsciences/2019/06/18/using-twitter-as-a-data-source-an-overview-of-social-media-research-tools-2019/"/>
    <hyperlink ref="R406" r:id="rId192" display="https://blogs.lse.ac.uk/impactofsocialsciences/2019/06/18/using-twitter-as-a-data-source-an-overview-of-social-media-research-tools-2019/"/>
    <hyperlink ref="R407" r:id="rId193" display="http://www.bristol.ac.uk/blackwell/events/2019/social-media-seminar.html"/>
    <hyperlink ref="R408" r:id="rId194" display="https://blogs.lse.ac.uk/impactofsocialsciences/2019/06/18/using-twitter-as-a-data-source-an-overview-of-social-media-research-tools-2019/"/>
    <hyperlink ref="R409" r:id="rId195" display="https://blogs.lse.ac.uk/impactofsocialsciences/2019/06/18/using-twitter-as-a-data-source-an-overview-of-social-media-research-tools-2019/"/>
    <hyperlink ref="U3" r:id="rId196" display="https://pbs.twimg.com/media/D8tzCymXoAUh62z.jpg"/>
    <hyperlink ref="U76" r:id="rId197" display="https://pbs.twimg.com/media/D826oRXXoAAsMav.jpg"/>
    <hyperlink ref="U79" r:id="rId198" display="https://pbs.twimg.com/media/D826oRXXoAAsMav.jpg"/>
    <hyperlink ref="U83" r:id="rId199" display="https://pbs.twimg.com/media/D826oRXXoAAsMav.jpg"/>
    <hyperlink ref="U84" r:id="rId200" display="https://pbs.twimg.com/media/D826uhJWsAEXUUN.jpg"/>
    <hyperlink ref="U107" r:id="rId201" display="https://pbs.twimg.com/media/D-90yLyWsAA9O44.jpg"/>
    <hyperlink ref="U116" r:id="rId202" display="https://pbs.twimg.com/media/D-9u962WwAAYSTh.png"/>
    <hyperlink ref="U155" r:id="rId203" display="https://pbs.twimg.com/media/D9aN4BuWwAA-3zY.jpg"/>
    <hyperlink ref="U157" r:id="rId204" display="https://pbs.twimg.com/media/D-YRGIJXkAAOxOC.jpg"/>
    <hyperlink ref="U159" r:id="rId205" display="https://pbs.twimg.com/media/D-ThKAlXUAEQkOC.jpg"/>
    <hyperlink ref="U160" r:id="rId206" display="https://pbs.twimg.com/media/D-RBhClW4AAowwj.jpg"/>
    <hyperlink ref="U162" r:id="rId207" display="https://pbs.twimg.com/media/D-LQGWuXoAAakgD.png"/>
    <hyperlink ref="U166" r:id="rId208" display="https://pbs.twimg.com/media/D-deMrLXUAALYVK.png"/>
    <hyperlink ref="U240" r:id="rId209" display="https://pbs.twimg.com/media/D_BB6bjWwAAB2un.jpg"/>
    <hyperlink ref="U246" r:id="rId210" display="https://pbs.twimg.com/media/D_HPhm0WsAEINJE.jpg"/>
    <hyperlink ref="U262" r:id="rId211" display="https://pbs.twimg.com/ext_tw_video_thumb/1146053780997201921/pu/img/cPqbhjt0wdKru_6b.jpg"/>
    <hyperlink ref="U263" r:id="rId212" display="https://pbs.twimg.com/media/D-fLO8HXsAAR35m.jpg"/>
    <hyperlink ref="U264" r:id="rId213" display="https://pbs.twimg.com/ext_tw_video_thumb/1146101401120104448/pu/img/6LIJniMWjj-eKCsv.jpg"/>
    <hyperlink ref="U266" r:id="rId214" display="https://pbs.twimg.com/media/D-i1AlAXkAALFUt.jpg"/>
    <hyperlink ref="U267" r:id="rId215" display="https://pbs.twimg.com/ext_tw_video_thumb/1146418016755834881/pu/img/TNNPecgKCuQQr5iZ.jpg"/>
    <hyperlink ref="U268" r:id="rId216" display="https://pbs.twimg.com/ext_tw_video_thumb/1146845053802950656/pu/img/6z4LNJcCROaRGXdA.jpg"/>
    <hyperlink ref="U270" r:id="rId217" display="https://pbs.twimg.com/media/D-vB9U-WsAgSOfF.jpg"/>
    <hyperlink ref="U273" r:id="rId218" display="https://pbs.twimg.com/ext_tw_video_thumb/1149358472338825216/pu/img/4kQyr_XrXZyLDE9R.jpg"/>
    <hyperlink ref="U274" r:id="rId219" display="https://pbs.twimg.com/ext_tw_video_thumb/1149740875393708034/pu/img/Fhw3dVaCumCaFSOv.jpg"/>
    <hyperlink ref="U310" r:id="rId220" display="https://pbs.twimg.com/tweet_video_thumb/D_SMHYKW4AAFytR.jpg"/>
    <hyperlink ref="U324" r:id="rId221" display="https://pbs.twimg.com/media/D-fSOktXsAc0kEh.jpg"/>
    <hyperlink ref="U325" r:id="rId222" display="https://pbs.twimg.com/media/D-gKAGPWkAMYTAK.jpg"/>
    <hyperlink ref="U326" r:id="rId223" display="https://pbs.twimg.com/media/D-jLzOkWsAAXv87.jpg"/>
    <hyperlink ref="U328" r:id="rId224" display="https://pbs.twimg.com/media/D-lCv3dWkAE3AUE.jpg"/>
    <hyperlink ref="U330" r:id="rId225" display="https://pbs.twimg.com/media/D-nXf5CWsAoBGYZ.jpg"/>
    <hyperlink ref="U331" r:id="rId226" display="https://pbs.twimg.com/media/D-oUr54WkAE0pip.jpg"/>
    <hyperlink ref="U332" r:id="rId227" display="https://pbs.twimg.com/media/D-o8uTpXoAA5mFF.jpg"/>
    <hyperlink ref="U333" r:id="rId228" display="https://pbs.twimg.com/media/D-qQKCKX4AEwenQ.jpg"/>
    <hyperlink ref="U334" r:id="rId229" display="https://pbs.twimg.com/media/D-vSOzzXoAAEU90.jpg"/>
    <hyperlink ref="U335" r:id="rId230" display="https://pbs.twimg.com/media/D-yBhHaXoAAzIt8.jpg"/>
    <hyperlink ref="U337" r:id="rId231" display="https://pbs.twimg.com/media/D-9-vUVXYAAsa42.jpg"/>
    <hyperlink ref="U338" r:id="rId232" display="https://pbs.twimg.com/media/D--1nNZWkAA07hV.png"/>
    <hyperlink ref="U347" r:id="rId233" display="https://pbs.twimg.com/media/D-zNK-4XYAE9S7y.jpg"/>
    <hyperlink ref="U349" r:id="rId234" display="https://pbs.twimg.com/media/D-efdDAUIAE14-n.jpg"/>
    <hyperlink ref="U356" r:id="rId235" display="https://pbs.twimg.com/ext_tw_video_thumb/1148682735923400704/pu/img/fTfyBjn0QD3Ge7TW.jpg"/>
    <hyperlink ref="U357" r:id="rId236" display="https://pbs.twimg.com/ext_tw_video_thumb/1148532722777899008/pu/img/XM6nHwiLW2meADEI.jpg"/>
    <hyperlink ref="U359" r:id="rId237" display="https://pbs.twimg.com/ext_tw_video_thumb/1149108544861605889/pu/img/I4MmfJ4vT3nPJeB8.jpg"/>
    <hyperlink ref="U360" r:id="rId238" display="https://pbs.twimg.com/ext_tw_video_thumb/1150132289722114048/pu/img/XhscQY8JuqxzKC11.jpg"/>
    <hyperlink ref="U380" r:id="rId239" display="https://pbs.twimg.com/media/D-dkQeFWwAA27GP.png"/>
    <hyperlink ref="U381" r:id="rId240" display="https://pbs.twimg.com/media/D-eHjiOWwAAUDRU.png"/>
    <hyperlink ref="U382" r:id="rId241" display="https://pbs.twimg.com/media/D-jT6euWsAAHJZm.jpg"/>
    <hyperlink ref="U383" r:id="rId242" display="https://pbs.twimg.com/media/D-j6hD-WwAAg-Ps.png"/>
    <hyperlink ref="U384" r:id="rId243" display="https://pbs.twimg.com/media/D-kSK2nW4AAoMcM.jpg"/>
    <hyperlink ref="U389" r:id="rId244" display="https://pbs.twimg.com/media/D-piO8BWwAEe1mR.jpg"/>
    <hyperlink ref="V3" r:id="rId245" display="https://pbs.twimg.com/media/D8tzCymXoAUh62z.jpg"/>
    <hyperlink ref="V4" r:id="rId246" display="http://pbs.twimg.com/profile_images/910175222497710080/av5zmTRW_normal.jpg"/>
    <hyperlink ref="V5" r:id="rId247" display="http://pbs.twimg.com/profile_images/976597189928542208/5Rw_-3fh_normal.jpg"/>
    <hyperlink ref="V6" r:id="rId248" display="http://pbs.twimg.com/profile_images/1101894125820014592/lhkfnvOm_normal.jpg"/>
    <hyperlink ref="V7" r:id="rId249" display="http://pbs.twimg.com/profile_images/1119164058379231233/LsbQ7iYJ_normal.jpg"/>
    <hyperlink ref="V8" r:id="rId250" display="http://pbs.twimg.com/profile_images/866251961322156032/mrUoWm0p_normal.jpg"/>
    <hyperlink ref="V9" r:id="rId251" display="http://pbs.twimg.com/profile_images/1068529271126208512/HtAyyp7S_normal.jpg"/>
    <hyperlink ref="V10" r:id="rId252" display="http://pbs.twimg.com/profile_images/938398020584042496/lbI9Va1c_normal.jpg"/>
    <hyperlink ref="V11" r:id="rId253" display="http://pbs.twimg.com/profile_images/828920060261593089/o6Eoapr7_normal.jpg"/>
    <hyperlink ref="V12" r:id="rId254" display="http://pbs.twimg.com/profile_images/1061965124603404288/SCTeXD4z_normal.jpg"/>
    <hyperlink ref="V13" r:id="rId255" display="http://pbs.twimg.com/profile_images/1133833025064771585/WhithDdO_normal.jpg"/>
    <hyperlink ref="V14" r:id="rId256" display="http://pbs.twimg.com/profile_images/1146772070547841024/u1aKb70M_normal.jpg"/>
    <hyperlink ref="V15" r:id="rId257" display="http://pbs.twimg.com/profile_images/1133801411345412096/7_PKXwCE_normal.jpg"/>
    <hyperlink ref="V16" r:id="rId258" display="http://pbs.twimg.com/profile_images/874985879995125760/DT9B-r5m_normal.jpg"/>
    <hyperlink ref="V17" r:id="rId259" display="http://pbs.twimg.com/profile_images/1083333523392602112/YUSrahyh_normal.jpg"/>
    <hyperlink ref="V18" r:id="rId260" display="http://pbs.twimg.com/profile_images/1131110339888766981/JK5KnBn5_normal.jpg"/>
    <hyperlink ref="V19" r:id="rId261" display="http://pbs.twimg.com/profile_images/489105656272543744/G5_bJDKT_normal.jpeg"/>
    <hyperlink ref="V20" r:id="rId262" display="http://pbs.twimg.com/profile_images/1116376204364386305/7QJXBi6x_normal.jpg"/>
    <hyperlink ref="V21" r:id="rId263" display="http://pbs.twimg.com/profile_images/1105107359431618560/IcEq4loB_normal.png"/>
    <hyperlink ref="V22" r:id="rId264" display="http://pbs.twimg.com/profile_images/920256724010876929/_E_DFBra_normal.jpg"/>
    <hyperlink ref="V23" r:id="rId265" display="http://pbs.twimg.com/profile_images/1092797947056738309/0juwDZ5H_normal.jpg"/>
    <hyperlink ref="V24" r:id="rId266" display="http://pbs.twimg.com/profile_images/848494594539040768/WNVeZVHd_normal.jpg"/>
    <hyperlink ref="V25" r:id="rId267" display="http://pbs.twimg.com/profile_images/1043088073284673536/ZoKjNNic_normal.jpg"/>
    <hyperlink ref="V26" r:id="rId268" display="http://pbs.twimg.com/profile_images/1141657459599269888/IzEdI-Hx_normal.jpg"/>
    <hyperlink ref="V27" r:id="rId269" display="http://pbs.twimg.com/profile_images/1043264845221642240/cEVTQZT7_normal.jpg"/>
    <hyperlink ref="V28" r:id="rId270" display="http://pbs.twimg.com/profile_images/460037731742011392/89-wbbyN_normal.jpeg"/>
    <hyperlink ref="V29" r:id="rId271" display="http://pbs.twimg.com/profile_images/1102976062739369985/EZcuBSt1_normal.png"/>
    <hyperlink ref="V30" r:id="rId272" display="http://pbs.twimg.com/profile_images/1150194383217725440/4ey_eQPI_normal.jpg"/>
    <hyperlink ref="V31" r:id="rId273" display="http://pbs.twimg.com/profile_images/1150194383217725440/4ey_eQPI_normal.jpg"/>
    <hyperlink ref="V32" r:id="rId274" display="http://pbs.twimg.com/profile_images/1070786753706016768/eEBimI9p_normal.jpg"/>
    <hyperlink ref="V33" r:id="rId275" display="http://pbs.twimg.com/profile_images/1057564877009707008/4mJ0c-Bi_normal.jpg"/>
    <hyperlink ref="V34" r:id="rId276" display="http://pbs.twimg.com/profile_images/2161569036/NSMNSS_normal.JPG"/>
    <hyperlink ref="V35" r:id="rId277" display="http://pbs.twimg.com/profile_images/972197921549668352/q35pAXK6_normal.jpg"/>
    <hyperlink ref="V36" r:id="rId278" display="http://pbs.twimg.com/profile_images/1128030189022273537/ce_xp-Gy_normal.jpg"/>
    <hyperlink ref="V37" r:id="rId279" display="http://pbs.twimg.com/profile_images/841939001212866560/IjX_Yzzz_normal.jpg"/>
    <hyperlink ref="V38" r:id="rId280" display="http://pbs.twimg.com/profile_images/1142176392848826368/EzA8rdQD_normal.jpg"/>
    <hyperlink ref="V39" r:id="rId281" display="http://pbs.twimg.com/profile_images/1102663389074067458/MZU9bPCN_normal.jpg"/>
    <hyperlink ref="V40" r:id="rId282" display="http://pbs.twimg.com/profile_images/2258257973/Heartland4web_normal.jpg"/>
    <hyperlink ref="V41" r:id="rId283" display="http://pbs.twimg.com/profile_images/1085463151854972928/JEjDxnZP_normal.jpg"/>
    <hyperlink ref="V42" r:id="rId284" display="http://pbs.twimg.com/profile_images/3532181986/7c2af885cc0fab7babae2e0df1d1a9e3_normal.jpeg"/>
    <hyperlink ref="V43" r:id="rId285" display="http://pbs.twimg.com/profile_images/770731174297604098/0L-3swJY_normal.jpg"/>
    <hyperlink ref="V44" r:id="rId286" display="http://pbs.twimg.com/profile_images/817462906258386944/3Rrk3JS7_normal.jpg"/>
    <hyperlink ref="V45" r:id="rId287" display="http://pbs.twimg.com/profile_images/1146457924778283008/-cEnlcke_normal.png"/>
    <hyperlink ref="V46" r:id="rId288" display="http://pbs.twimg.com/profile_images/1121363849691709450/mXp43BYP_normal.jpg"/>
    <hyperlink ref="V47" r:id="rId289" display="http://pbs.twimg.com/profile_images/1121363849691709450/mXp43BYP_normal.jpg"/>
    <hyperlink ref="V48" r:id="rId290" display="http://pbs.twimg.com/profile_images/1069714229542961152/Y6hi7Him_normal.jpg"/>
    <hyperlink ref="V49" r:id="rId291" display="http://pbs.twimg.com/profile_images/1111565723502022656/VjsJoO-A_normal.png"/>
    <hyperlink ref="V50" r:id="rId292" display="http://pbs.twimg.com/profile_images/450992520550297600/NniRQaLk_normal.jpeg"/>
    <hyperlink ref="V51" r:id="rId293" display="http://pbs.twimg.com/profile_images/731209885145239552/5pD3MB5M_normal.jpg"/>
    <hyperlink ref="V52" r:id="rId294" display="http://pbs.twimg.com/profile_images/499257180009529344/CSWhr7LZ_normal.jpeg"/>
    <hyperlink ref="V53" r:id="rId295" display="http://pbs.twimg.com/profile_images/499257180009529344/CSWhr7LZ_normal.jpeg"/>
    <hyperlink ref="V54" r:id="rId296" display="http://pbs.twimg.com/profile_images/1102583861068865538/EiwMMLpc_normal.jpg"/>
    <hyperlink ref="V55" r:id="rId297" display="http://pbs.twimg.com/profile_images/1148347090940153857/uhX59G7b_normal.jpg"/>
    <hyperlink ref="V56" r:id="rId298" display="http://abs.twimg.com/sticky/default_profile_images/default_profile_normal.png"/>
    <hyperlink ref="V57" r:id="rId299" display="http://pbs.twimg.com/profile_images/1129422054195945477/beCk_UUT_normal.jpg"/>
    <hyperlink ref="V58" r:id="rId300" display="http://pbs.twimg.com/profile_images/1129422054195945477/beCk_UUT_normal.jpg"/>
    <hyperlink ref="V59" r:id="rId301" display="http://pbs.twimg.com/profile_images/878678629500293121/7u6pHCOs_normal.jpg"/>
    <hyperlink ref="V60" r:id="rId302" display="http://pbs.twimg.com/profile_images/3267376246/de28986efbf6f5fa891f62b9a0211ee0_normal.jpeg"/>
    <hyperlink ref="V61" r:id="rId303" display="http://pbs.twimg.com/profile_images/694440270964899841/6TD_15lC_normal.jpg"/>
    <hyperlink ref="V62" r:id="rId304" display="http://pbs.twimg.com/profile_images/1032199446573010944/ROLSiJdG_normal.jpg"/>
    <hyperlink ref="V63" r:id="rId305" display="http://pbs.twimg.com/profile_images/1134192358365569025/Mia3Bo4x_normal.jpg"/>
    <hyperlink ref="V64" r:id="rId306" display="http://pbs.twimg.com/profile_images/746774582091100160/MHg_TXgm_normal.jpg"/>
    <hyperlink ref="V65" r:id="rId307" display="http://pbs.twimg.com/profile_images/442318740412055552/7PS6LVs4_normal.jpeg"/>
    <hyperlink ref="V66" r:id="rId308" display="http://pbs.twimg.com/profile_images/1147787099917180933/Zbza0ON8_normal.jpg"/>
    <hyperlink ref="V67" r:id="rId309" display="http://pbs.twimg.com/profile_images/2156246148/image_normal.jpg"/>
    <hyperlink ref="V68" r:id="rId310" display="http://pbs.twimg.com/profile_images/2156246148/image_normal.jpg"/>
    <hyperlink ref="V69" r:id="rId311" display="http://pbs.twimg.com/profile_images/2156246148/image_normal.jpg"/>
    <hyperlink ref="V70" r:id="rId312" display="http://pbs.twimg.com/profile_images/2156246148/image_normal.jpg"/>
    <hyperlink ref="V71" r:id="rId313" display="http://pbs.twimg.com/profile_images/741063277548044289/5Z73u8tj_normal.jpg"/>
    <hyperlink ref="V72" r:id="rId314" display="http://pbs.twimg.com/profile_images/813464241462124545/WAaqM3uG_normal.jpg"/>
    <hyperlink ref="V73" r:id="rId315" display="http://pbs.twimg.com/profile_images/378800000611128908/8d8e1c4984b4d9ee557d6722f805912a_normal.jpeg"/>
    <hyperlink ref="V74" r:id="rId316" display="http://pbs.twimg.com/profile_images/857072871746752513/2S-zNH_R_normal.jpg"/>
    <hyperlink ref="V75" r:id="rId317" display="http://pbs.twimg.com/profile_images/1088467528379260928/Jpqavmrb_normal.jpg"/>
    <hyperlink ref="V76" r:id="rId318" display="https://pbs.twimg.com/media/D826oRXXoAAsMav.jpg"/>
    <hyperlink ref="V77" r:id="rId319" display="http://pbs.twimg.com/profile_images/760774125522518016/jhzjWv0i_normal.jpg"/>
    <hyperlink ref="V78" r:id="rId320" display="http://pbs.twimg.com/profile_images/1136525117285179392/4LBIES5Y_normal.png"/>
    <hyperlink ref="V79" r:id="rId321" display="https://pbs.twimg.com/media/D826oRXXoAAsMav.jpg"/>
    <hyperlink ref="V80" r:id="rId322" display="http://pbs.twimg.com/profile_images/760774125522518016/jhzjWv0i_normal.jpg"/>
    <hyperlink ref="V81" r:id="rId323" display="http://pbs.twimg.com/profile_images/760774125522518016/jhzjWv0i_normal.jpg"/>
    <hyperlink ref="V82" r:id="rId324" display="http://pbs.twimg.com/profile_images/1136525117285179392/4LBIES5Y_normal.png"/>
    <hyperlink ref="V83" r:id="rId325" display="https://pbs.twimg.com/media/D826oRXXoAAsMav.jpg"/>
    <hyperlink ref="V84" r:id="rId326" display="https://pbs.twimg.com/media/D826uhJWsAEXUUN.jpg"/>
    <hyperlink ref="V85" r:id="rId327" display="http://pbs.twimg.com/profile_images/760774125522518016/jhzjWv0i_normal.jpg"/>
    <hyperlink ref="V86" r:id="rId328" display="http://pbs.twimg.com/profile_images/760774125522518016/jhzjWv0i_normal.jpg"/>
    <hyperlink ref="V87" r:id="rId329" display="http://pbs.twimg.com/profile_images/1136525117285179392/4LBIES5Y_normal.png"/>
    <hyperlink ref="V88" r:id="rId330" display="http://pbs.twimg.com/profile_images/760774125522518016/jhzjWv0i_normal.jpg"/>
    <hyperlink ref="V89" r:id="rId331" display="http://pbs.twimg.com/profile_images/1136525117285179392/4LBIES5Y_normal.png"/>
    <hyperlink ref="V90" r:id="rId332" display="http://pbs.twimg.com/profile_images/760774125522518016/jhzjWv0i_normal.jpg"/>
    <hyperlink ref="V91" r:id="rId333" display="http://pbs.twimg.com/profile_images/1136525117285179392/4LBIES5Y_normal.png"/>
    <hyperlink ref="V92" r:id="rId334" display="http://pbs.twimg.com/profile_images/1136525117285179392/4LBIES5Y_normal.png"/>
    <hyperlink ref="V93" r:id="rId335" display="http://pbs.twimg.com/profile_images/1148367639850422279/hwPsaNfW_normal.png"/>
    <hyperlink ref="V94" r:id="rId336" display="http://pbs.twimg.com/profile_images/837378254667452417/7spZ1vGU_normal.jpg"/>
    <hyperlink ref="V95" r:id="rId337" display="http://pbs.twimg.com/profile_images/837378254667452417/7spZ1vGU_normal.jpg"/>
    <hyperlink ref="V96" r:id="rId338" display="http://pbs.twimg.com/profile_images/837378254667452417/7spZ1vGU_normal.jpg"/>
    <hyperlink ref="V97" r:id="rId339" display="http://pbs.twimg.com/profile_images/837378254667452417/7spZ1vGU_normal.jpg"/>
    <hyperlink ref="V98" r:id="rId340" display="http://pbs.twimg.com/profile_images/837378254667452417/7spZ1vGU_normal.jpg"/>
    <hyperlink ref="V99" r:id="rId341" display="http://pbs.twimg.com/profile_images/783652165965479936/K7UyJyCD_normal.jpg"/>
    <hyperlink ref="V100" r:id="rId342" display="http://pbs.twimg.com/profile_images/658238458075459584/xMjzmAtG_normal.jpg"/>
    <hyperlink ref="V101" r:id="rId343" display="http://pbs.twimg.com/profile_images/1068329878850686976/UH5WzvpQ_normal.jpg"/>
    <hyperlink ref="V102" r:id="rId344" display="http://pbs.twimg.com/profile_images/1068329878850686976/UH5WzvpQ_normal.jpg"/>
    <hyperlink ref="V103" r:id="rId345" display="http://pbs.twimg.com/profile_images/1068329878850686976/UH5WzvpQ_normal.jpg"/>
    <hyperlink ref="V104" r:id="rId346" display="http://pbs.twimg.com/profile_images/855503087049482242/S7WZv--L_normal.jpg"/>
    <hyperlink ref="V105" r:id="rId347" display="http://pbs.twimg.com/profile_images/488805943497338880/vjzEF43F_normal.png"/>
    <hyperlink ref="V106" r:id="rId348" display="http://pbs.twimg.com/profile_images/1064825940839157760/8EFfe6QT_normal.jpg"/>
    <hyperlink ref="V107" r:id="rId349" display="https://pbs.twimg.com/media/D-90yLyWsAA9O44.jpg"/>
    <hyperlink ref="V108" r:id="rId350" display="http://pbs.twimg.com/profile_images/2190857671/photo_normal.jpg"/>
    <hyperlink ref="V109" r:id="rId351" display="http://pbs.twimg.com/profile_images/2190857671/photo_normal.jpg"/>
    <hyperlink ref="V110" r:id="rId352" display="http://pbs.twimg.com/profile_images/1068329878850686976/UH5WzvpQ_normal.jpg"/>
    <hyperlink ref="V111" r:id="rId353" display="http://pbs.twimg.com/profile_images/1068329878850686976/UH5WzvpQ_normal.jpg"/>
    <hyperlink ref="V112" r:id="rId354" display="http://pbs.twimg.com/profile_images/1068329878850686976/UH5WzvpQ_normal.jpg"/>
    <hyperlink ref="V113" r:id="rId355" display="http://pbs.twimg.com/profile_images/1068329878850686976/UH5WzvpQ_normal.jpg"/>
    <hyperlink ref="V114" r:id="rId356" display="http://pbs.twimg.com/profile_images/1068329878850686976/UH5WzvpQ_normal.jpg"/>
    <hyperlink ref="V115" r:id="rId357" display="http://pbs.twimg.com/profile_images/2190857671/photo_normal.jpg"/>
    <hyperlink ref="V116" r:id="rId358" display="https://pbs.twimg.com/media/D-9u962WwAAYSTh.png"/>
    <hyperlink ref="V117" r:id="rId359" display="http://pbs.twimg.com/profile_images/2190857671/photo_normal.jpg"/>
    <hyperlink ref="V118" r:id="rId360" display="http://pbs.twimg.com/profile_images/1068329878850686976/UH5WzvpQ_normal.jpg"/>
    <hyperlink ref="V119" r:id="rId361" display="http://pbs.twimg.com/profile_images/1068329878850686976/UH5WzvpQ_normal.jpg"/>
    <hyperlink ref="V120" r:id="rId362" display="http://pbs.twimg.com/profile_images/1068329878850686976/UH5WzvpQ_normal.jpg"/>
    <hyperlink ref="V121" r:id="rId363" display="http://pbs.twimg.com/profile_images/1068329878850686976/UH5WzvpQ_normal.jpg"/>
    <hyperlink ref="V122" r:id="rId364" display="http://pbs.twimg.com/profile_images/1068329878850686976/UH5WzvpQ_normal.jpg"/>
    <hyperlink ref="V123" r:id="rId365" display="http://pbs.twimg.com/profile_images/967506429027418114/cIlK0Mf0_normal.jpg"/>
    <hyperlink ref="V124" r:id="rId366" display="http://pbs.twimg.com/profile_images/967506429027418114/cIlK0Mf0_normal.jpg"/>
    <hyperlink ref="V125" r:id="rId367" display="http://pbs.twimg.com/profile_images/967506429027418114/cIlK0Mf0_normal.jpg"/>
    <hyperlink ref="V126" r:id="rId368" display="http://pbs.twimg.com/profile_images/967506429027418114/cIlK0Mf0_normal.jpg"/>
    <hyperlink ref="V127" r:id="rId369" display="http://pbs.twimg.com/profile_images/967506429027418114/cIlK0Mf0_normal.jpg"/>
    <hyperlink ref="V128" r:id="rId370" display="http://pbs.twimg.com/profile_images/967506429027418114/cIlK0Mf0_normal.jpg"/>
    <hyperlink ref="V129" r:id="rId371" display="http://pbs.twimg.com/profile_images/967506429027418114/cIlK0Mf0_normal.jpg"/>
    <hyperlink ref="V130" r:id="rId372" display="http://pbs.twimg.com/profile_images/967506429027418114/cIlK0Mf0_normal.jpg"/>
    <hyperlink ref="V131" r:id="rId373" display="http://pbs.twimg.com/profile_images/967506429027418114/cIlK0Mf0_normal.jpg"/>
    <hyperlink ref="V132" r:id="rId374" display="http://pbs.twimg.com/profile_images/967506429027418114/cIlK0Mf0_normal.jpg"/>
    <hyperlink ref="V133" r:id="rId375" display="http://pbs.twimg.com/profile_images/967506429027418114/cIlK0Mf0_normal.jpg"/>
    <hyperlink ref="V134" r:id="rId376" display="http://pbs.twimg.com/profile_images/967506429027418114/cIlK0Mf0_normal.jpg"/>
    <hyperlink ref="V135" r:id="rId377" display="http://pbs.twimg.com/profile_images/967506429027418114/cIlK0Mf0_normal.jpg"/>
    <hyperlink ref="V136" r:id="rId378" display="http://pbs.twimg.com/profile_images/967506429027418114/cIlK0Mf0_normal.jpg"/>
    <hyperlink ref="V137" r:id="rId379" display="http://pbs.twimg.com/profile_images/967506429027418114/cIlK0Mf0_normal.jpg"/>
    <hyperlink ref="V138" r:id="rId380" display="http://pbs.twimg.com/profile_images/967506429027418114/cIlK0Mf0_normal.jpg"/>
    <hyperlink ref="V139" r:id="rId381" display="http://pbs.twimg.com/profile_images/983304127202684928/sHdgPnVi_normal.jpg"/>
    <hyperlink ref="V140" r:id="rId382" display="http://pbs.twimg.com/profile_images/1145428952/blog_uplink_normal.jpg"/>
    <hyperlink ref="V141" r:id="rId383" display="http://pbs.twimg.com/profile_images/610361457910284288/1mGE0aTY_normal.jpg"/>
    <hyperlink ref="V142" r:id="rId384" display="http://pbs.twimg.com/profile_images/992646950393647104/gJKnD55Z_normal.jpg"/>
    <hyperlink ref="V143" r:id="rId385" display="http://pbs.twimg.com/profile_images/610361457910284288/1mGE0aTY_normal.jpg"/>
    <hyperlink ref="V144" r:id="rId386" display="http://pbs.twimg.com/profile_images/610361457910284288/1mGE0aTY_normal.jpg"/>
    <hyperlink ref="V145" r:id="rId387" display="http://pbs.twimg.com/profile_images/610361457910284288/1mGE0aTY_normal.jpg"/>
    <hyperlink ref="V146" r:id="rId388" display="http://pbs.twimg.com/profile_images/945953979535564800/L3zNCNHo_normal.jpg"/>
    <hyperlink ref="V147" r:id="rId389" display="http://pbs.twimg.com/profile_images/610361457910284288/1mGE0aTY_normal.jpg"/>
    <hyperlink ref="V148" r:id="rId390" display="http://pbs.twimg.com/profile_images/942456518074564608/SZctDvWe_normal.jpg"/>
    <hyperlink ref="V149" r:id="rId391" display="http://pbs.twimg.com/profile_images/1038138917843808256/eactcl1I_normal.jpg"/>
    <hyperlink ref="V150" r:id="rId392" display="http://pbs.twimg.com/profile_images/1024656949458153472/Ok-BD5V__normal.jpg"/>
    <hyperlink ref="V151" r:id="rId393" display="http://pbs.twimg.com/profile_images/598951050222170112/mW0tMsJg_normal.jpg"/>
    <hyperlink ref="V152" r:id="rId394" display="http://pbs.twimg.com/profile_images/828564150787985408/CR4wEcF9_normal.jpg"/>
    <hyperlink ref="V153" r:id="rId395" display="http://pbs.twimg.com/profile_images/983324781457104896/OJXdfPPM_normal.jpg"/>
    <hyperlink ref="V154" r:id="rId396" display="http://pbs.twimg.com/profile_images/1102940827075203073/3Ywj3wKa_normal.png"/>
    <hyperlink ref="V155" r:id="rId397" display="https://pbs.twimg.com/media/D9aN4BuWwAA-3zY.jpg"/>
    <hyperlink ref="V156" r:id="rId398" display="http://pbs.twimg.com/profile_images/1102940827075203073/3Ywj3wKa_normal.png"/>
    <hyperlink ref="V157" r:id="rId399" display="https://pbs.twimg.com/media/D-YRGIJXkAAOxOC.jpg"/>
    <hyperlink ref="V158" r:id="rId400" display="http://pbs.twimg.com/profile_images/1102940827075203073/3Ywj3wKa_normal.png"/>
    <hyperlink ref="V159" r:id="rId401" display="https://pbs.twimg.com/media/D-ThKAlXUAEQkOC.jpg"/>
    <hyperlink ref="V160" r:id="rId402" display="https://pbs.twimg.com/media/D-RBhClW4AAowwj.jpg"/>
    <hyperlink ref="V161" r:id="rId403" display="http://pbs.twimg.com/profile_images/1102940827075203073/3Ywj3wKa_normal.png"/>
    <hyperlink ref="V162" r:id="rId404" display="https://pbs.twimg.com/media/D-LQGWuXoAAakgD.png"/>
    <hyperlink ref="V163" r:id="rId405" display="http://pbs.twimg.com/profile_images/1058048657038094336/9VczTA2O_normal.jpg"/>
    <hyperlink ref="V164" r:id="rId406" display="http://pbs.twimg.com/profile_images/1102940827075203073/3Ywj3wKa_normal.png"/>
    <hyperlink ref="V165" r:id="rId407" display="http://pbs.twimg.com/profile_images/1132335395528691712/161rXVij_normal.jpg"/>
    <hyperlink ref="V166" r:id="rId408" display="https://pbs.twimg.com/media/D-deMrLXUAALYVK.png"/>
    <hyperlink ref="V167" r:id="rId409" display="http://pbs.twimg.com/profile_images/1015328036705538048/D8Gtstw7_normal.jpg"/>
    <hyperlink ref="V168" r:id="rId410" display="http://pbs.twimg.com/profile_images/1015328036705538048/D8Gtstw7_normal.jpg"/>
    <hyperlink ref="V169" r:id="rId411" display="http://pbs.twimg.com/profile_images/1132335395528691712/161rXVij_normal.jpg"/>
    <hyperlink ref="V170" r:id="rId412" display="http://pbs.twimg.com/profile_images/1102940827075203073/3Ywj3wKa_normal.png"/>
    <hyperlink ref="V171" r:id="rId413" display="http://pbs.twimg.com/profile_images/1102940827075203073/3Ywj3wKa_normal.png"/>
    <hyperlink ref="V172" r:id="rId414" display="http://pbs.twimg.com/profile_images/514961341967114241/9oD39MJA_normal.jpeg"/>
    <hyperlink ref="V173" r:id="rId415" display="http://pbs.twimg.com/profile_images/514961341967114241/9oD39MJA_normal.jpeg"/>
    <hyperlink ref="V174" r:id="rId416" display="http://pbs.twimg.com/profile_images/514961341967114241/9oD39MJA_normal.jpeg"/>
    <hyperlink ref="V175" r:id="rId417" display="http://pbs.twimg.com/profile_images/514961341967114241/9oD39MJA_normal.jpeg"/>
    <hyperlink ref="V176" r:id="rId418" display="http://pbs.twimg.com/profile_images/514961341967114241/9oD39MJA_normal.jpeg"/>
    <hyperlink ref="V177" r:id="rId419" display="http://pbs.twimg.com/profile_images/1132335395528691712/161rXVij_normal.jpg"/>
    <hyperlink ref="V178" r:id="rId420" display="http://pbs.twimg.com/profile_images/1102940827075203073/3Ywj3wKa_normal.png"/>
    <hyperlink ref="V179" r:id="rId421" display="http://pbs.twimg.com/profile_images/685394970635821057/SasdU3nB_normal.png"/>
    <hyperlink ref="V180" r:id="rId422" display="http://pbs.twimg.com/profile_images/1102940827075203073/3Ywj3wKa_normal.png"/>
    <hyperlink ref="V181" r:id="rId423" display="http://pbs.twimg.com/profile_images/1046656251122221056/w8rfC0nL_normal.jpg"/>
    <hyperlink ref="V182" r:id="rId424" display="http://pbs.twimg.com/profile_images/1102940827075203073/3Ywj3wKa_normal.png"/>
    <hyperlink ref="V183" r:id="rId425" display="http://pbs.twimg.com/profile_images/949370217951649794/J34iyAy0_normal.jpg"/>
    <hyperlink ref="V184" r:id="rId426" display="http://pbs.twimg.com/profile_images/1102940827075203073/3Ywj3wKa_normal.png"/>
    <hyperlink ref="V185" r:id="rId427" display="http://pbs.twimg.com/profile_images/1138016428261564418/7YJjY4t8_normal.jpg"/>
    <hyperlink ref="V186" r:id="rId428" display="http://pbs.twimg.com/profile_images/1102940827075203073/3Ywj3wKa_normal.png"/>
    <hyperlink ref="V187" r:id="rId429" display="http://pbs.twimg.com/profile_images/710772475584315393/0-A6Tj51_normal.jpg"/>
    <hyperlink ref="V188" r:id="rId430" display="http://pbs.twimg.com/profile_images/1102940827075203073/3Ywj3wKa_normal.png"/>
    <hyperlink ref="V189" r:id="rId431" display="http://pbs.twimg.com/profile_images/1040560619806765056/aIFfG1tM_normal.jpg"/>
    <hyperlink ref="V190" r:id="rId432" display="http://pbs.twimg.com/profile_images/459256371544727552/DF5zU3yS_normal.jpeg"/>
    <hyperlink ref="V191" r:id="rId433" display="http://pbs.twimg.com/profile_images/1132335395528691712/161rXVij_normal.jpg"/>
    <hyperlink ref="V192" r:id="rId434" display="http://pbs.twimg.com/profile_images/1102940827075203073/3Ywj3wKa_normal.png"/>
    <hyperlink ref="V193" r:id="rId435" display="http://pbs.twimg.com/profile_images/459256371544727552/DF5zU3yS_normal.jpeg"/>
    <hyperlink ref="V194" r:id="rId436" display="http://pbs.twimg.com/profile_images/459256371544727552/DF5zU3yS_normal.jpeg"/>
    <hyperlink ref="V195" r:id="rId437" display="http://pbs.twimg.com/profile_images/459256371544727552/DF5zU3yS_normal.jpeg"/>
    <hyperlink ref="V196" r:id="rId438" display="http://pbs.twimg.com/profile_images/1102940827075203073/3Ywj3wKa_normal.png"/>
    <hyperlink ref="V197" r:id="rId439" display="http://pbs.twimg.com/profile_images/1102940827075203073/3Ywj3wKa_normal.png"/>
    <hyperlink ref="V198" r:id="rId440" display="http://pbs.twimg.com/profile_images/614400415069769728/t6ZBxhIg_normal.jpg"/>
    <hyperlink ref="V199" r:id="rId441" display="http://pbs.twimg.com/profile_images/1102940827075203073/3Ywj3wKa_normal.png"/>
    <hyperlink ref="V200" r:id="rId442" display="http://pbs.twimg.com/profile_images/1111565723502022656/VjsJoO-A_normal.png"/>
    <hyperlink ref="V201" r:id="rId443" display="http://pbs.twimg.com/profile_images/1111565723502022656/VjsJoO-A_normal.png"/>
    <hyperlink ref="V202" r:id="rId444" display="http://pbs.twimg.com/profile_images/1132335395528691712/161rXVij_normal.jpg"/>
    <hyperlink ref="V203" r:id="rId445" display="http://pbs.twimg.com/profile_images/1102940827075203073/3Ywj3wKa_normal.png"/>
    <hyperlink ref="V204" r:id="rId446" display="http://pbs.twimg.com/profile_images/580394947855159296/BxAFgtKN_normal.jpg"/>
    <hyperlink ref="V205" r:id="rId447" display="http://pbs.twimg.com/profile_images/580394947855159296/BxAFgtKN_normal.jpg"/>
    <hyperlink ref="V206" r:id="rId448" display="http://pbs.twimg.com/profile_images/580394947855159296/BxAFgtKN_normal.jpg"/>
    <hyperlink ref="V207" r:id="rId449" display="http://pbs.twimg.com/profile_images/1102940827075203073/3Ywj3wKa_normal.png"/>
    <hyperlink ref="V208" r:id="rId450" display="http://pbs.twimg.com/profile_images/1102940827075203073/3Ywj3wKa_normal.png"/>
    <hyperlink ref="V209" r:id="rId451" display="http://pbs.twimg.com/profile_images/1133288839030726657/3PtAwybM_normal.jpg"/>
    <hyperlink ref="V210" r:id="rId452" display="http://pbs.twimg.com/profile_images/1102940827075203073/3Ywj3wKa_normal.png"/>
    <hyperlink ref="V211" r:id="rId453" display="http://pbs.twimg.com/profile_images/378800000339149999/d40c13a89655fe1d2c064610aed85780_normal.jpeg"/>
    <hyperlink ref="V212" r:id="rId454" display="http://pbs.twimg.com/profile_images/1102940827075203073/3Ywj3wKa_normal.png"/>
    <hyperlink ref="V213" r:id="rId455" display="http://pbs.twimg.com/profile_images/1045197576859860992/Z3waumKM_normal.jpg"/>
    <hyperlink ref="V214" r:id="rId456" display="http://pbs.twimg.com/profile_images/1102940827075203073/3Ywj3wKa_normal.png"/>
    <hyperlink ref="V215" r:id="rId457" display="http://pbs.twimg.com/profile_images/1102940827075203073/3Ywj3wKa_normal.png"/>
    <hyperlink ref="V216" r:id="rId458" display="http://pbs.twimg.com/profile_images/1027872098696482817/blGjaeDH_normal.jpg"/>
    <hyperlink ref="V217" r:id="rId459" display="http://pbs.twimg.com/profile_images/1027872098696482817/blGjaeDH_normal.jpg"/>
    <hyperlink ref="V218" r:id="rId460" display="http://pbs.twimg.com/profile_images/1102940827075203073/3Ywj3wKa_normal.png"/>
    <hyperlink ref="V219" r:id="rId461" display="http://pbs.twimg.com/profile_images/1771074427/image_normal.jpg"/>
    <hyperlink ref="V220" r:id="rId462" display="http://pbs.twimg.com/profile_images/1102940827075203073/3Ywj3wKa_normal.png"/>
    <hyperlink ref="V221" r:id="rId463" display="http://pbs.twimg.com/profile_images/1031931519512793088/9vXDfGZL_normal.jpg"/>
    <hyperlink ref="V222" r:id="rId464" display="http://pbs.twimg.com/profile_images/1031931519512793088/9vXDfGZL_normal.jpg"/>
    <hyperlink ref="V223" r:id="rId465" display="http://pbs.twimg.com/profile_images/917835960007700480/aALlwRMu_normal.jpg"/>
    <hyperlink ref="V224" r:id="rId466" display="http://pbs.twimg.com/profile_images/1102940827075203073/3Ywj3wKa_normal.png"/>
    <hyperlink ref="V225" r:id="rId467" display="http://pbs.twimg.com/profile_images/1102940827075203073/3Ywj3wKa_normal.png"/>
    <hyperlink ref="V226" r:id="rId468" display="http://pbs.twimg.com/profile_images/1102940827075203073/3Ywj3wKa_normal.png"/>
    <hyperlink ref="V227" r:id="rId469" display="http://pbs.twimg.com/profile_images/1102940827075203073/3Ywj3wKa_normal.png"/>
    <hyperlink ref="V228" r:id="rId470" display="http://pbs.twimg.com/profile_images/685926471077072896/FVn9MBix_normal.jpg"/>
    <hyperlink ref="V229" r:id="rId471" display="http://pbs.twimg.com/profile_images/1102940827075203073/3Ywj3wKa_normal.png"/>
    <hyperlink ref="V230" r:id="rId472" display="http://pbs.twimg.com/profile_images/887680448234758146/YyeW9v4G_normal.jpg"/>
    <hyperlink ref="V231" r:id="rId473" display="http://pbs.twimg.com/profile_images/1101894125820014592/lhkfnvOm_normal.jpg"/>
    <hyperlink ref="V232" r:id="rId474" display="http://pbs.twimg.com/profile_images/1101894125820014592/lhkfnvOm_normal.jpg"/>
    <hyperlink ref="V233" r:id="rId475" display="http://pbs.twimg.com/profile_images/1102940827075203073/3Ywj3wKa_normal.png"/>
    <hyperlink ref="V234" r:id="rId476" display="http://pbs.twimg.com/profile_images/887680448234758146/YyeW9v4G_normal.jpg"/>
    <hyperlink ref="V235" r:id="rId477" display="http://pbs.twimg.com/profile_images/1102940827075203073/3Ywj3wKa_normal.png"/>
    <hyperlink ref="V236" r:id="rId478" display="http://pbs.twimg.com/profile_images/1068329878850686976/UH5WzvpQ_normal.jpg"/>
    <hyperlink ref="V237" r:id="rId479" display="http://pbs.twimg.com/profile_images/1102940827075203073/3Ywj3wKa_normal.png"/>
    <hyperlink ref="V238" r:id="rId480" display="http://pbs.twimg.com/profile_images/957988379173556224/a6YOjb2f_normal.jpg"/>
    <hyperlink ref="V239" r:id="rId481" display="http://pbs.twimg.com/profile_images/1102940827075203073/3Ywj3wKa_normal.png"/>
    <hyperlink ref="V240" r:id="rId482" display="https://pbs.twimg.com/media/D_BB6bjWwAAB2un.jpg"/>
    <hyperlink ref="V241" r:id="rId483" display="http://pbs.twimg.com/profile_images/1102940827075203073/3Ywj3wKa_normal.png"/>
    <hyperlink ref="V242" r:id="rId484" display="http://pbs.twimg.com/profile_images/1121536920973139969/l7DR082v_normal.jpg"/>
    <hyperlink ref="V243" r:id="rId485" display="http://pbs.twimg.com/profile_images/1102940827075203073/3Ywj3wKa_normal.png"/>
    <hyperlink ref="V244" r:id="rId486" display="http://pbs.twimg.com/profile_images/776173479817121792/dN2GMFlD_normal.jpg"/>
    <hyperlink ref="V245" r:id="rId487" display="http://pbs.twimg.com/profile_images/1102940827075203073/3Ywj3wKa_normal.png"/>
    <hyperlink ref="V246" r:id="rId488" display="https://pbs.twimg.com/media/D_HPhm0WsAEINJE.jpg"/>
    <hyperlink ref="V247" r:id="rId489" display="http://pbs.twimg.com/profile_images/1102940827075203073/3Ywj3wKa_normal.png"/>
    <hyperlink ref="V248" r:id="rId490" display="http://pbs.twimg.com/profile_images/1146499461297971203/v3T9RcUy_normal.png"/>
    <hyperlink ref="V249" r:id="rId491" display="http://pbs.twimg.com/profile_images/1102940827075203073/3Ywj3wKa_normal.png"/>
    <hyperlink ref="V250" r:id="rId492" display="http://pbs.twimg.com/profile_images/854813617061068801/APMcNz3A_normal.jpg"/>
    <hyperlink ref="V251" r:id="rId493" display="http://pbs.twimg.com/profile_images/1030813591748964352/SK1WVieR_normal.jpg"/>
    <hyperlink ref="V252" r:id="rId494" display="http://pbs.twimg.com/profile_images/1030813591748964352/SK1WVieR_normal.jpg"/>
    <hyperlink ref="V253" r:id="rId495" display="http://pbs.twimg.com/profile_images/1030813591748964352/SK1WVieR_normal.jpg"/>
    <hyperlink ref="V254" r:id="rId496" display="http://pbs.twimg.com/profile_images/1102940827075203073/3Ywj3wKa_normal.png"/>
    <hyperlink ref="V255" r:id="rId497" display="http://pbs.twimg.com/profile_images/854813617061068801/APMcNz3A_normal.jpg"/>
    <hyperlink ref="V256" r:id="rId498" display="http://pbs.twimg.com/profile_images/1030813591748964352/SK1WVieR_normal.jpg"/>
    <hyperlink ref="V257" r:id="rId499" display="http://pbs.twimg.com/profile_images/828564150787985408/CR4wEcF9_normal.jpg"/>
    <hyperlink ref="V258" r:id="rId500" display="http://pbs.twimg.com/profile_images/1102940827075203073/3Ywj3wKa_normal.png"/>
    <hyperlink ref="V259" r:id="rId501" display="http://pbs.twimg.com/profile_images/828564150787985408/CR4wEcF9_normal.jpg"/>
    <hyperlink ref="V260" r:id="rId502" display="http://pbs.twimg.com/profile_images/1140693722201513985/cvIkwjz9_normal.jpg"/>
    <hyperlink ref="V261" r:id="rId503" display="http://pbs.twimg.com/profile_images/1102940827075203073/3Ywj3wKa_normal.png"/>
    <hyperlink ref="V262" r:id="rId504" display="https://pbs.twimg.com/ext_tw_video_thumb/1146053780997201921/pu/img/cPqbhjt0wdKru_6b.jpg"/>
    <hyperlink ref="V263" r:id="rId505" display="https://pbs.twimg.com/media/D-fLO8HXsAAR35m.jpg"/>
    <hyperlink ref="V264" r:id="rId506" display="https://pbs.twimg.com/ext_tw_video_thumb/1146101401120104448/pu/img/6LIJniMWjj-eKCsv.jpg"/>
    <hyperlink ref="V265" r:id="rId507" display="http://pbs.twimg.com/profile_images/1132335395528691712/161rXVij_normal.jpg"/>
    <hyperlink ref="V266" r:id="rId508" display="https://pbs.twimg.com/media/D-i1AlAXkAALFUt.jpg"/>
    <hyperlink ref="V267" r:id="rId509" display="https://pbs.twimg.com/ext_tw_video_thumb/1146418016755834881/pu/img/TNNPecgKCuQQr5iZ.jpg"/>
    <hyperlink ref="V268" r:id="rId510" display="https://pbs.twimg.com/ext_tw_video_thumb/1146845053802950656/pu/img/6z4LNJcCROaRGXdA.jpg"/>
    <hyperlink ref="V269" r:id="rId511" display="http://pbs.twimg.com/profile_images/1132335395528691712/161rXVij_normal.jpg"/>
    <hyperlink ref="V270" r:id="rId512" display="https://pbs.twimg.com/media/D-vB9U-WsAgSOfF.jpg"/>
    <hyperlink ref="V271" r:id="rId513" display="http://pbs.twimg.com/profile_images/1132335395528691712/161rXVij_normal.jpg"/>
    <hyperlink ref="V272" r:id="rId514" display="http://pbs.twimg.com/profile_images/1132335395528691712/161rXVij_normal.jpg"/>
    <hyperlink ref="V273" r:id="rId515" display="https://pbs.twimg.com/ext_tw_video_thumb/1149358472338825216/pu/img/4kQyr_XrXZyLDE9R.jpg"/>
    <hyperlink ref="V274" r:id="rId516" display="https://pbs.twimg.com/ext_tw_video_thumb/1149740875393708034/pu/img/Fhw3dVaCumCaFSOv.jpg"/>
    <hyperlink ref="V275" r:id="rId517" display="http://pbs.twimg.com/profile_images/1132335395528691712/161rXVij_normal.jpg"/>
    <hyperlink ref="V276" r:id="rId518" display="http://pbs.twimg.com/profile_images/1132335395528691712/161rXVij_normal.jpg"/>
    <hyperlink ref="V277" r:id="rId519" display="http://pbs.twimg.com/profile_images/1132335395528691712/161rXVij_normal.jpg"/>
    <hyperlink ref="V278" r:id="rId520" display="http://pbs.twimg.com/profile_images/1132335395528691712/161rXVij_normal.jpg"/>
    <hyperlink ref="V279" r:id="rId521" display="http://pbs.twimg.com/profile_images/1132335395528691712/161rXVij_normal.jpg"/>
    <hyperlink ref="V280" r:id="rId522" display="http://pbs.twimg.com/profile_images/1132335395528691712/161rXVij_normal.jpg"/>
    <hyperlink ref="V281" r:id="rId523" display="http://pbs.twimg.com/profile_images/1132335395528691712/161rXVij_normal.jpg"/>
    <hyperlink ref="V282" r:id="rId524" display="http://pbs.twimg.com/profile_images/1132335395528691712/161rXVij_normal.jpg"/>
    <hyperlink ref="V283" r:id="rId525" display="http://pbs.twimg.com/profile_images/1132335395528691712/161rXVij_normal.jpg"/>
    <hyperlink ref="V284" r:id="rId526" display="http://pbs.twimg.com/profile_images/1132335395528691712/161rXVij_normal.jpg"/>
    <hyperlink ref="V285" r:id="rId527" display="http://pbs.twimg.com/profile_images/1132335395528691712/161rXVij_normal.jpg"/>
    <hyperlink ref="V286" r:id="rId528" display="http://pbs.twimg.com/profile_images/1132335395528691712/161rXVij_normal.jpg"/>
    <hyperlink ref="V287" r:id="rId529" display="http://pbs.twimg.com/profile_images/1132335395528691712/161rXVij_normal.jpg"/>
    <hyperlink ref="V288" r:id="rId530" display="http://pbs.twimg.com/profile_images/1132335395528691712/161rXVij_normal.jpg"/>
    <hyperlink ref="V289" r:id="rId531" display="http://pbs.twimg.com/profile_images/1132335395528691712/161rXVij_normal.jpg"/>
    <hyperlink ref="V290" r:id="rId532" display="http://pbs.twimg.com/profile_images/1132335395528691712/161rXVij_normal.jpg"/>
    <hyperlink ref="V291" r:id="rId533" display="http://pbs.twimg.com/profile_images/1132335395528691712/161rXVij_normal.jpg"/>
    <hyperlink ref="V292" r:id="rId534" display="http://pbs.twimg.com/profile_images/1132335395528691712/161rXVij_normal.jpg"/>
    <hyperlink ref="V293" r:id="rId535" display="http://pbs.twimg.com/profile_images/1102940827075203073/3Ywj3wKa_normal.png"/>
    <hyperlink ref="V294" r:id="rId536" display="http://pbs.twimg.com/profile_images/1102940827075203073/3Ywj3wKa_normal.png"/>
    <hyperlink ref="V295" r:id="rId537" display="http://pbs.twimg.com/profile_images/1102940827075203073/3Ywj3wKa_normal.png"/>
    <hyperlink ref="V296" r:id="rId538" display="http://pbs.twimg.com/profile_images/1102940827075203073/3Ywj3wKa_normal.png"/>
    <hyperlink ref="V297" r:id="rId539" display="http://pbs.twimg.com/profile_images/1102940827075203073/3Ywj3wKa_normal.png"/>
    <hyperlink ref="V298" r:id="rId540" display="http://pbs.twimg.com/profile_images/1102940827075203073/3Ywj3wKa_normal.png"/>
    <hyperlink ref="V299" r:id="rId541" display="http://pbs.twimg.com/profile_images/1102940827075203073/3Ywj3wKa_normal.png"/>
    <hyperlink ref="V300" r:id="rId542" display="http://pbs.twimg.com/profile_images/1102940827075203073/3Ywj3wKa_normal.png"/>
    <hyperlink ref="V301" r:id="rId543" display="http://pbs.twimg.com/profile_images/1102940827075203073/3Ywj3wKa_normal.png"/>
    <hyperlink ref="V302" r:id="rId544" display="http://pbs.twimg.com/profile_images/1102940827075203073/3Ywj3wKa_normal.png"/>
    <hyperlink ref="V303" r:id="rId545" display="http://pbs.twimg.com/profile_images/1102940827075203073/3Ywj3wKa_normal.png"/>
    <hyperlink ref="V304" r:id="rId546" display="http://pbs.twimg.com/profile_images/1102940827075203073/3Ywj3wKa_normal.png"/>
    <hyperlink ref="V305" r:id="rId547" display="http://pbs.twimg.com/profile_images/1102940827075203073/3Ywj3wKa_normal.png"/>
    <hyperlink ref="V306" r:id="rId548" display="http://pbs.twimg.com/profile_images/943596894831255552/cMOzkc5i_normal.jpg"/>
    <hyperlink ref="V307" r:id="rId549" display="http://pbs.twimg.com/profile_images/943596894831255552/cMOzkc5i_normal.jpg"/>
    <hyperlink ref="V308" r:id="rId550" display="http://pbs.twimg.com/profile_images/1102940827075203073/3Ywj3wKa_normal.png"/>
    <hyperlink ref="V309" r:id="rId551" display="http://pbs.twimg.com/profile_images/1102940827075203073/3Ywj3wKa_normal.png"/>
    <hyperlink ref="V310" r:id="rId552" display="https://pbs.twimg.com/tweet_video_thumb/D_SMHYKW4AAFytR.jpg"/>
    <hyperlink ref="V311" r:id="rId553" display="http://pbs.twimg.com/profile_images/1102940827075203073/3Ywj3wKa_normal.png"/>
    <hyperlink ref="V312" r:id="rId554" display="http://pbs.twimg.com/profile_images/908703729813254145/hfgw7Shs_normal.jpg"/>
    <hyperlink ref="V313" r:id="rId555" display="http://pbs.twimg.com/profile_images/908703729813254145/hfgw7Shs_normal.jpg"/>
    <hyperlink ref="V314" r:id="rId556" display="http://pbs.twimg.com/profile_images/908703729813254145/hfgw7Shs_normal.jpg"/>
    <hyperlink ref="V315" r:id="rId557" display="http://pbs.twimg.com/profile_images/908703729813254145/hfgw7Shs_normal.jpg"/>
    <hyperlink ref="V316" r:id="rId558" display="http://pbs.twimg.com/profile_images/1102940827075203073/3Ywj3wKa_normal.png"/>
    <hyperlink ref="V317" r:id="rId559" display="http://pbs.twimg.com/profile_images/1102940827075203073/3Ywj3wKa_normal.png"/>
    <hyperlink ref="V318" r:id="rId560" display="http://pbs.twimg.com/profile_images/1102940827075203073/3Ywj3wKa_normal.png"/>
    <hyperlink ref="V319" r:id="rId561" display="http://pbs.twimg.com/profile_images/1102940827075203073/3Ywj3wKa_normal.png"/>
    <hyperlink ref="V320" r:id="rId562" display="http://pbs.twimg.com/profile_images/1102940827075203073/3Ywj3wKa_normal.png"/>
    <hyperlink ref="V321" r:id="rId563" display="http://pbs.twimg.com/profile_images/1102940827075203073/3Ywj3wKa_normal.png"/>
    <hyperlink ref="V322" r:id="rId564" display="http://pbs.twimg.com/profile_images/1102940827075203073/3Ywj3wKa_normal.png"/>
    <hyperlink ref="V323" r:id="rId565" display="http://pbs.twimg.com/profile_images/1102940827075203073/3Ywj3wKa_normal.png"/>
    <hyperlink ref="V324" r:id="rId566" display="https://pbs.twimg.com/media/D-fSOktXsAc0kEh.jpg"/>
    <hyperlink ref="V325" r:id="rId567" display="https://pbs.twimg.com/media/D-gKAGPWkAMYTAK.jpg"/>
    <hyperlink ref="V326" r:id="rId568" display="https://pbs.twimg.com/media/D-jLzOkWsAAXv87.jpg"/>
    <hyperlink ref="V327" r:id="rId569" display="http://pbs.twimg.com/profile_images/1102940827075203073/3Ywj3wKa_normal.png"/>
    <hyperlink ref="V328" r:id="rId570" display="https://pbs.twimg.com/media/D-lCv3dWkAE3AUE.jpg"/>
    <hyperlink ref="V329" r:id="rId571" display="http://pbs.twimg.com/profile_images/1102940827075203073/3Ywj3wKa_normal.png"/>
    <hyperlink ref="V330" r:id="rId572" display="https://pbs.twimg.com/media/D-nXf5CWsAoBGYZ.jpg"/>
    <hyperlink ref="V331" r:id="rId573" display="https://pbs.twimg.com/media/D-oUr54WkAE0pip.jpg"/>
    <hyperlink ref="V332" r:id="rId574" display="https://pbs.twimg.com/media/D-o8uTpXoAA5mFF.jpg"/>
    <hyperlink ref="V333" r:id="rId575" display="https://pbs.twimg.com/media/D-qQKCKX4AEwenQ.jpg"/>
    <hyperlink ref="V334" r:id="rId576" display="https://pbs.twimg.com/media/D-vSOzzXoAAEU90.jpg"/>
    <hyperlink ref="V335" r:id="rId577" display="https://pbs.twimg.com/media/D-yBhHaXoAAzIt8.jpg"/>
    <hyperlink ref="V336" r:id="rId578" display="http://pbs.twimg.com/profile_images/1102940827075203073/3Ywj3wKa_normal.png"/>
    <hyperlink ref="V337" r:id="rId579" display="https://pbs.twimg.com/media/D-9-vUVXYAAsa42.jpg"/>
    <hyperlink ref="V338" r:id="rId580" display="https://pbs.twimg.com/media/D--1nNZWkAA07hV.png"/>
    <hyperlink ref="V339" r:id="rId581" display="http://pbs.twimg.com/profile_images/1102940827075203073/3Ywj3wKa_normal.png"/>
    <hyperlink ref="V340" r:id="rId582" display="http://pbs.twimg.com/profile_images/1102940827075203073/3Ywj3wKa_normal.png"/>
    <hyperlink ref="V341" r:id="rId583" display="http://pbs.twimg.com/profile_images/1102940827075203073/3Ywj3wKa_normal.png"/>
    <hyperlink ref="V342" r:id="rId584" display="http://pbs.twimg.com/profile_images/1102940827075203073/3Ywj3wKa_normal.png"/>
    <hyperlink ref="V343" r:id="rId585" display="http://pbs.twimg.com/profile_images/1102940827075203073/3Ywj3wKa_normal.png"/>
    <hyperlink ref="V344" r:id="rId586" display="http://pbs.twimg.com/profile_images/1102940827075203073/3Ywj3wKa_normal.png"/>
    <hyperlink ref="V345" r:id="rId587" display="http://pbs.twimg.com/profile_images/1102940827075203073/3Ywj3wKa_normal.png"/>
    <hyperlink ref="V346" r:id="rId588" display="http://pbs.twimg.com/profile_images/1102940827075203073/3Ywj3wKa_normal.png"/>
    <hyperlink ref="V347" r:id="rId589" display="https://pbs.twimg.com/media/D-zNK-4XYAE9S7y.jpg"/>
    <hyperlink ref="V348" r:id="rId590" display="http://pbs.twimg.com/profile_images/1102940827075203073/3Ywj3wKa_normal.png"/>
    <hyperlink ref="V349" r:id="rId591" display="https://pbs.twimg.com/media/D-efdDAUIAE14-n.jpg"/>
    <hyperlink ref="V350" r:id="rId592" display="http://pbs.twimg.com/profile_images/1101894125820014592/lhkfnvOm_normal.jpg"/>
    <hyperlink ref="V351" r:id="rId593" display="http://pbs.twimg.com/profile_images/1101894125820014592/lhkfnvOm_normal.jpg"/>
    <hyperlink ref="V352" r:id="rId594" display="http://pbs.twimg.com/profile_images/1101894125820014592/lhkfnvOm_normal.jpg"/>
    <hyperlink ref="V353" r:id="rId595" display="http://pbs.twimg.com/profile_images/1101894125820014592/lhkfnvOm_normal.jpg"/>
    <hyperlink ref="V354" r:id="rId596" display="http://pbs.twimg.com/profile_images/1101894125820014592/lhkfnvOm_normal.jpg"/>
    <hyperlink ref="V355" r:id="rId597" display="http://pbs.twimg.com/profile_images/1101894125820014592/lhkfnvOm_normal.jpg"/>
    <hyperlink ref="V356" r:id="rId598" display="https://pbs.twimg.com/ext_tw_video_thumb/1148682735923400704/pu/img/fTfyBjn0QD3Ge7TW.jpg"/>
    <hyperlink ref="V357" r:id="rId599" display="https://pbs.twimg.com/ext_tw_video_thumb/1148532722777899008/pu/img/XM6nHwiLW2meADEI.jpg"/>
    <hyperlink ref="V358" r:id="rId600" display="http://pbs.twimg.com/profile_images/1101894125820014592/lhkfnvOm_normal.jpg"/>
    <hyperlink ref="V359" r:id="rId601" display="https://pbs.twimg.com/ext_tw_video_thumb/1149108544861605889/pu/img/I4MmfJ4vT3nPJeB8.jpg"/>
    <hyperlink ref="V360" r:id="rId602" display="https://pbs.twimg.com/ext_tw_video_thumb/1150132289722114048/pu/img/XhscQY8JuqxzKC11.jpg"/>
    <hyperlink ref="V361" r:id="rId603" display="http://pbs.twimg.com/profile_images/1102940827075203073/3Ywj3wKa_normal.png"/>
    <hyperlink ref="V362" r:id="rId604" display="http://pbs.twimg.com/profile_images/1102940827075203073/3Ywj3wKa_normal.png"/>
    <hyperlink ref="V363" r:id="rId605" display="http://pbs.twimg.com/profile_images/1102940827075203073/3Ywj3wKa_normal.png"/>
    <hyperlink ref="V364" r:id="rId606" display="http://pbs.twimg.com/profile_images/1102940827075203073/3Ywj3wKa_normal.png"/>
    <hyperlink ref="V365" r:id="rId607" display="http://pbs.twimg.com/profile_images/1102940827075203073/3Ywj3wKa_normal.png"/>
    <hyperlink ref="V366" r:id="rId608" display="http://pbs.twimg.com/profile_images/1102940827075203073/3Ywj3wKa_normal.png"/>
    <hyperlink ref="V367" r:id="rId609" display="http://pbs.twimg.com/profile_images/1102940827075203073/3Ywj3wKa_normal.png"/>
    <hyperlink ref="V368" r:id="rId610" display="http://pbs.twimg.com/profile_images/1102940827075203073/3Ywj3wKa_normal.png"/>
    <hyperlink ref="V369" r:id="rId611" display="http://pbs.twimg.com/profile_images/1102940827075203073/3Ywj3wKa_normal.png"/>
    <hyperlink ref="V370" r:id="rId612" display="http://pbs.twimg.com/profile_images/1102940827075203073/3Ywj3wKa_normal.png"/>
    <hyperlink ref="V371" r:id="rId613" display="http://pbs.twimg.com/profile_images/1102940827075203073/3Ywj3wKa_normal.png"/>
    <hyperlink ref="V372" r:id="rId614" display="http://pbs.twimg.com/profile_images/1102940827075203073/3Ywj3wKa_normal.png"/>
    <hyperlink ref="V373" r:id="rId615" display="http://pbs.twimg.com/profile_images/1102940827075203073/3Ywj3wKa_normal.png"/>
    <hyperlink ref="V374" r:id="rId616" display="http://pbs.twimg.com/profile_images/1102940827075203073/3Ywj3wKa_normal.png"/>
    <hyperlink ref="V375" r:id="rId617" display="http://pbs.twimg.com/profile_images/1102940827075203073/3Ywj3wKa_normal.png"/>
    <hyperlink ref="V376" r:id="rId618" display="http://pbs.twimg.com/profile_images/1102940827075203073/3Ywj3wKa_normal.png"/>
    <hyperlink ref="V377" r:id="rId619" display="http://pbs.twimg.com/profile_images/1102940827075203073/3Ywj3wKa_normal.png"/>
    <hyperlink ref="V378" r:id="rId620" display="http://pbs.twimg.com/profile_images/1102940827075203073/3Ywj3wKa_normal.png"/>
    <hyperlink ref="V379" r:id="rId621" display="http://pbs.twimg.com/profile_images/1102940827075203073/3Ywj3wKa_normal.png"/>
    <hyperlink ref="V380" r:id="rId622" display="https://pbs.twimg.com/media/D-dkQeFWwAA27GP.png"/>
    <hyperlink ref="V381" r:id="rId623" display="https://pbs.twimg.com/media/D-eHjiOWwAAUDRU.png"/>
    <hyperlink ref="V382" r:id="rId624" display="https://pbs.twimg.com/media/D-jT6euWsAAHJZm.jpg"/>
    <hyperlink ref="V383" r:id="rId625" display="https://pbs.twimg.com/media/D-j6hD-WwAAg-Ps.png"/>
    <hyperlink ref="V384" r:id="rId626" display="https://pbs.twimg.com/media/D-kSK2nW4AAoMcM.jpg"/>
    <hyperlink ref="V385" r:id="rId627" display="http://pbs.twimg.com/profile_images/1102940827075203073/3Ywj3wKa_normal.png"/>
    <hyperlink ref="V386" r:id="rId628" display="http://pbs.twimg.com/profile_images/1102940827075203073/3Ywj3wKa_normal.png"/>
    <hyperlink ref="V387" r:id="rId629" display="http://pbs.twimg.com/profile_images/1102940827075203073/3Ywj3wKa_normal.png"/>
    <hyperlink ref="V388" r:id="rId630" display="http://pbs.twimg.com/profile_images/1102940827075203073/3Ywj3wKa_normal.png"/>
    <hyperlink ref="V389" r:id="rId631" display="https://pbs.twimg.com/media/D-piO8BWwAEe1mR.jpg"/>
    <hyperlink ref="V390" r:id="rId632" display="http://pbs.twimg.com/profile_images/1102940827075203073/3Ywj3wKa_normal.png"/>
    <hyperlink ref="V391" r:id="rId633" display="http://pbs.twimg.com/profile_images/1102940827075203073/3Ywj3wKa_normal.png"/>
    <hyperlink ref="V392" r:id="rId634" display="http://pbs.twimg.com/profile_images/1102940827075203073/3Ywj3wKa_normal.png"/>
    <hyperlink ref="V393" r:id="rId635" display="http://pbs.twimg.com/profile_images/1102940827075203073/3Ywj3wKa_normal.png"/>
    <hyperlink ref="V394" r:id="rId636" display="http://pbs.twimg.com/profile_images/1102940827075203073/3Ywj3wKa_normal.png"/>
    <hyperlink ref="V395" r:id="rId637" display="http://pbs.twimg.com/profile_images/1102940827075203073/3Ywj3wKa_normal.png"/>
    <hyperlink ref="V396" r:id="rId638" display="http://pbs.twimg.com/profile_images/1102940827075203073/3Ywj3wKa_normal.png"/>
    <hyperlink ref="V397" r:id="rId639" display="http://pbs.twimg.com/profile_images/1102940827075203073/3Ywj3wKa_normal.png"/>
    <hyperlink ref="V398" r:id="rId640" display="http://pbs.twimg.com/profile_images/1102940827075203073/3Ywj3wKa_normal.png"/>
    <hyperlink ref="V399" r:id="rId641" display="http://pbs.twimg.com/profile_images/1102940827075203073/3Ywj3wKa_normal.png"/>
    <hyperlink ref="V400" r:id="rId642" display="http://pbs.twimg.com/profile_images/1102940827075203073/3Ywj3wKa_normal.png"/>
    <hyperlink ref="V401" r:id="rId643" display="http://pbs.twimg.com/profile_images/1102940827075203073/3Ywj3wKa_normal.png"/>
    <hyperlink ref="V402" r:id="rId644" display="http://pbs.twimg.com/profile_images/1102940827075203073/3Ywj3wKa_normal.png"/>
    <hyperlink ref="V403" r:id="rId645" display="http://pbs.twimg.com/profile_images/1102940827075203073/3Ywj3wKa_normal.png"/>
    <hyperlink ref="V404" r:id="rId646" display="http://pbs.twimg.com/profile_images/1102940827075203073/3Ywj3wKa_normal.png"/>
    <hyperlink ref="V405" r:id="rId647" display="http://pbs.twimg.com/profile_images/1102940827075203073/3Ywj3wKa_normal.png"/>
    <hyperlink ref="V406" r:id="rId648" display="http://pbs.twimg.com/profile_images/1102940827075203073/3Ywj3wKa_normal.png"/>
    <hyperlink ref="V407" r:id="rId649" display="http://pbs.twimg.com/profile_images/1102940827075203073/3Ywj3wKa_normal.png"/>
    <hyperlink ref="V408" r:id="rId650" display="http://pbs.twimg.com/profile_images/1102940827075203073/3Ywj3wKa_normal.png"/>
    <hyperlink ref="V409" r:id="rId651" display="http://pbs.twimg.com/profile_images/1102940827075203073/3Ywj3wKa_normal.png"/>
    <hyperlink ref="V410" r:id="rId652" display="http://pbs.twimg.com/profile_images/1102940827075203073/3Ywj3wKa_normal.png"/>
    <hyperlink ref="X3" r:id="rId653" display="https://twitter.com/#!/alexfenton/status/1138130262565543937"/>
    <hyperlink ref="X4" r:id="rId654" display="https://twitter.com/#!/helenbevan/status/1147391245033136130"/>
    <hyperlink ref="X5" r:id="rId655" display="https://twitter.com/#!/jgustavob/status/1149743468585127936"/>
    <hyperlink ref="X6" r:id="rId656" display="https://twitter.com/#!/rainydaypftu/status/1146431139986513922"/>
    <hyperlink ref="X7" r:id="rId657" display="https://twitter.com/#!/gearaguirang/status/1145264070389485569"/>
    <hyperlink ref="X8" r:id="rId658" display="https://twitter.com/#!/profkmorrell/status/1145271115675242496"/>
    <hyperlink ref="X9" r:id="rId659" display="https://twitter.com/#!/carmelabchem/status/1145271859086274561"/>
    <hyperlink ref="X10" r:id="rId660" display="https://twitter.com/#!/mca3c/status/1145272628183273472"/>
    <hyperlink ref="X11" r:id="rId661" display="https://twitter.com/#!/falias/status/1145278610925858816"/>
    <hyperlink ref="X12" r:id="rId662" display="https://twitter.com/#!/lhsct_at/status/1145321471167881217"/>
    <hyperlink ref="X13" r:id="rId663" display="https://twitter.com/#!/b_angelam/status/1145323432755810305"/>
    <hyperlink ref="X14" r:id="rId664" display="https://twitter.com/#!/thecuriousluke/status/1145325147521503232"/>
    <hyperlink ref="X15" r:id="rId665" display="https://twitter.com/#!/_oliviabot/status/1145326592975134722"/>
    <hyperlink ref="X16" r:id="rId666" display="https://twitter.com/#!/longpopitn/status/1145349316149751808"/>
    <hyperlink ref="X17" r:id="rId667" display="https://twitter.com/#!/demografia_csic/status/1145349400102879233"/>
    <hyperlink ref="X18" r:id="rId668" display="https://twitter.com/#!/azsciencecomm/status/1145377231306481664"/>
    <hyperlink ref="X19" r:id="rId669" display="https://twitter.com/#!/sanjivvmore/status/1145479450986860544"/>
    <hyperlink ref="X20" r:id="rId670" display="https://twitter.com/#!/fez1099/status/1145530527753080833"/>
    <hyperlink ref="X21" r:id="rId671" display="https://twitter.com/#!/fortunata_2030/status/1145573435470483456"/>
    <hyperlink ref="X22" r:id="rId672" display="https://twitter.com/#!/mariecurie_ncp/status/1145606844980875264"/>
    <hyperlink ref="X23" r:id="rId673" display="https://twitter.com/#!/ied_europe/status/1145608397573824512"/>
    <hyperlink ref="X24" r:id="rId674" display="https://twitter.com/#!/jseubaparis/status/1145673231791210498"/>
    <hyperlink ref="X25" r:id="rId675" display="https://twitter.com/#!/syu_adnan/status/1146022796234911744"/>
    <hyperlink ref="X26" r:id="rId676" display="https://twitter.com/#!/protect_itn/status/1146142444020518913"/>
    <hyperlink ref="X27" r:id="rId677" display="https://twitter.com/#!/tyajoon/status/1146153732847144961"/>
    <hyperlink ref="X28" r:id="rId678" display="https://twitter.com/#!/openp2pdesign/status/1146155881677119489"/>
    <hyperlink ref="X29" r:id="rId679" display="https://twitter.com/#!/aqsaqal/status/1146177482489520129"/>
    <hyperlink ref="X30" r:id="rId680" display="https://twitter.com/#!/academicchatter/status/1145988773005709312"/>
    <hyperlink ref="X31" r:id="rId681" display="https://twitter.com/#!/academicchatter/status/1146177585346416640"/>
    <hyperlink ref="X32" r:id="rId682" display="https://twitter.com/#!/casettarilab/status/1146283230691233792"/>
    <hyperlink ref="X33" r:id="rId683" display="https://twitter.com/#!/crespelelodie/status/1146406840110112769"/>
    <hyperlink ref="X34" r:id="rId684" display="https://twitter.com/#!/nsmnss/status/1146446385291694080"/>
    <hyperlink ref="X35" r:id="rId685" display="https://twitter.com/#!/asist_sigsm/status/1146446528711733249"/>
    <hyperlink ref="X36" r:id="rId686" display="https://twitter.com/#!/obspsy/status/1146459505720532992"/>
    <hyperlink ref="X37" r:id="rId687" display="https://twitter.com/#!/shortcutstv_cjl/status/1146470391004704771"/>
    <hyperlink ref="X38" r:id="rId688" display="https://twitter.com/#!/pamela1981/status/1146484350663442433"/>
    <hyperlink ref="X39" r:id="rId689" display="https://twitter.com/#!/luiy/status/1146528031718215682"/>
    <hyperlink ref="X40" r:id="rId690" display="https://twitter.com/#!/irishetchings/status/1146531329514909697"/>
    <hyperlink ref="X41" r:id="rId691" display="https://twitter.com/#!/dale_munday/status/1146497848147660800"/>
    <hyperlink ref="X42" r:id="rId692" display="https://twitter.com/#!/lenandlar/status/1146533108499582978"/>
    <hyperlink ref="X43" r:id="rId693" display="https://twitter.com/#!/koltaikolina/status/1146534480376684545"/>
    <hyperlink ref="X44" r:id="rId694" display="https://twitter.com/#!/paulfenn16/status/1146542010498789376"/>
    <hyperlink ref="X45" r:id="rId695" display="https://twitter.com/#!/evaanyon/status/1146704045329068032"/>
    <hyperlink ref="X46" r:id="rId696" display="https://twitter.com/#!/kauship1/status/1146820567552659459"/>
    <hyperlink ref="X47" r:id="rId697" display="https://twitter.com/#!/kauship1/status/1146820600972939266"/>
    <hyperlink ref="X48" r:id="rId698" display="https://twitter.com/#!/aeleraqi/status/1146891626272514060"/>
    <hyperlink ref="X49" r:id="rId699" display="https://twitter.com/#!/thesraorg/status/1136283362606428160"/>
    <hyperlink ref="X50" r:id="rId700" display="https://twitter.com/#!/pelikankristina/status/1147063561295978496"/>
    <hyperlink ref="X51" r:id="rId701" display="https://twitter.com/#!/anandstweets/status/1147065858470088704"/>
    <hyperlink ref="X52" r:id="rId702" display="https://twitter.com/#!/nosqldigest/status/1145305864506507270"/>
    <hyperlink ref="X53" r:id="rId703" display="https://twitter.com/#!/nosqldigest/status/1147073315770470400"/>
    <hyperlink ref="X54" r:id="rId704" display="https://twitter.com/#!/annamariafabia2/status/1147074844879704064"/>
    <hyperlink ref="X55" r:id="rId705" display="https://twitter.com/#!/roshnied1/status/1147083321899462656"/>
    <hyperlink ref="X56" r:id="rId706" display="https://twitter.com/#!/wonderfulcoffe_/status/1147233737278730241"/>
    <hyperlink ref="X57" r:id="rId707" display="https://twitter.com/#!/melanielybarger/status/1146480110972940288"/>
    <hyperlink ref="X58" r:id="rId708" display="https://twitter.com/#!/melanielybarger/status/1147241620603047936"/>
    <hyperlink ref="X59" r:id="rId709" display="https://twitter.com/#!/socialcoachdach/status/1147264523058974722"/>
    <hyperlink ref="X60" r:id="rId710" display="https://twitter.com/#!/mayseitanidi/status/1147370030696402946"/>
    <hyperlink ref="X61" r:id="rId711" display="https://twitter.com/#!/bpscyberpsych/status/1147393476222509061"/>
    <hyperlink ref="X62" r:id="rId712" display="https://twitter.com/#!/lieberothdk/status/1147400505146167297"/>
    <hyperlink ref="X63" r:id="rId713" display="https://twitter.com/#!/britdavidson/status/1147418114784681984"/>
    <hyperlink ref="X64" r:id="rId714" display="https://twitter.com/#!/verenanz/status/1147454123614310400"/>
    <hyperlink ref="X65" r:id="rId715" display="https://twitter.com/#!/dibungikalend/status/1147459518235840512"/>
    <hyperlink ref="X66" r:id="rId716" display="https://twitter.com/#!/grazytgrazynatt/status/1147461823052075008"/>
    <hyperlink ref="X67" r:id="rId717" display="https://twitter.com/#!/cookhamdeancc/status/1147517740300873730"/>
    <hyperlink ref="X68" r:id="rId718" display="https://twitter.com/#!/cookhamdeancc/status/1147519266578735104"/>
    <hyperlink ref="X69" r:id="rId719" display="https://twitter.com/#!/cookhamdeancc/status/1147525422575431686"/>
    <hyperlink ref="X70" r:id="rId720" display="https://twitter.com/#!/cookhamdeancc/status/1147531761771003904"/>
    <hyperlink ref="X71" r:id="rId721" display="https://twitter.com/#!/malikslam/status/1147587496206852097"/>
    <hyperlink ref="X72" r:id="rId722" display="https://twitter.com/#!/technolandy/status/1147639174440243200"/>
    <hyperlink ref="X73" r:id="rId723" display="https://twitter.com/#!/supayalaya/status/1147664684037881857"/>
    <hyperlink ref="X74" r:id="rId724" display="https://twitter.com/#!/josephdowning1/status/1147739738482388992"/>
    <hyperlink ref="X75" r:id="rId725" display="https://twitter.com/#!/greentechdon/status/1145299713257803776"/>
    <hyperlink ref="X76" r:id="rId726" display="https://twitter.com/#!/benedicterios/status/1145299865813037056"/>
    <hyperlink ref="X77" r:id="rId727" display="https://twitter.com/#!/chidambara09/status/1145324964179927041"/>
    <hyperlink ref="X78" r:id="rId728" display="https://twitter.com/#!/vivianfrancos/status/1145312083057291264"/>
    <hyperlink ref="X79" r:id="rId729" display="https://twitter.com/#!/benedicterios/status/1145299854597513216"/>
    <hyperlink ref="X80" r:id="rId730" display="https://twitter.com/#!/chidambara09/status/1145325002603954176"/>
    <hyperlink ref="X81" r:id="rId731" display="https://twitter.com/#!/chidambara09/status/1145326703947894784"/>
    <hyperlink ref="X82" r:id="rId732" display="https://twitter.com/#!/vivianfrancos/status/1145301180916088832"/>
    <hyperlink ref="X83" r:id="rId733" display="https://twitter.com/#!/thomas_harrer/status/1145299442171547649"/>
    <hyperlink ref="X84" r:id="rId734" display="https://twitter.com/#!/thomas_harrer/status/1147836157230755840"/>
    <hyperlink ref="X85" r:id="rId735" display="https://twitter.com/#!/chidambara09/status/1145326200677531648"/>
    <hyperlink ref="X86" r:id="rId736" display="https://twitter.com/#!/chidambara09/status/1147837993031368706"/>
    <hyperlink ref="X87" r:id="rId737" display="https://twitter.com/#!/vivianfrancos/status/1147839734691127297"/>
    <hyperlink ref="X88" r:id="rId738" display="https://twitter.com/#!/chidambara09/status/1147836662845542402"/>
    <hyperlink ref="X89" r:id="rId739" display="https://twitter.com/#!/vivianfrancos/status/1147839760498601984"/>
    <hyperlink ref="X90" r:id="rId740" display="https://twitter.com/#!/chidambara09/status/1145325069838647300"/>
    <hyperlink ref="X91" r:id="rId741" display="https://twitter.com/#!/vivianfrancos/status/1145301135554752513"/>
    <hyperlink ref="X92" r:id="rId742" display="https://twitter.com/#!/vivianfrancos/status/1147440505934045184"/>
    <hyperlink ref="X93" r:id="rId743" display="https://twitter.com/#!/jimmyroybloom/status/1147864985130983424"/>
    <hyperlink ref="X94" r:id="rId744" display="https://twitter.com/#!/wasim_ahmed_/status/1145560345941086208"/>
    <hyperlink ref="X95" r:id="rId745" display="https://twitter.com/#!/wasim_ahmed_/status/1147816464453373952"/>
    <hyperlink ref="X96" r:id="rId746" display="https://twitter.com/#!/wasim_ahmed_/status/1147817603051741184"/>
    <hyperlink ref="X97" r:id="rId747" display="https://twitter.com/#!/wasim_ahmed_/status/1145562393533177856"/>
    <hyperlink ref="X98" r:id="rId748" display="https://twitter.com/#!/wasim_ahmed_/status/1148140988977672192"/>
    <hyperlink ref="X99" r:id="rId749" display="https://twitter.com/#!/praxsozi/status/1148267386539257858"/>
    <hyperlink ref="X100" r:id="rId750" display="https://twitter.com/#!/danielamof/status/1148462734884986880"/>
    <hyperlink ref="X101" r:id="rId751" display="https://twitter.com/#!/jhengstler/status/1148263061729374208"/>
    <hyperlink ref="X102" r:id="rId752" display="https://twitter.com/#!/jhengstler/status/1148260727347482624"/>
    <hyperlink ref="X103" r:id="rId753" display="https://twitter.com/#!/jhengstler/status/1148261389259046912"/>
    <hyperlink ref="X104" r:id="rId754" display="https://twitter.com/#!/philonedtech/status/1148263195586383872"/>
    <hyperlink ref="X105" r:id="rId755" display="https://twitter.com/#!/anncavoukian/status/1148269703183372288"/>
    <hyperlink ref="X106" r:id="rId756" display="https://twitter.com/#!/engbrg/status/1148277202586349568"/>
    <hyperlink ref="X107" r:id="rId757" display="https://twitter.com/#!/onlinecrslady/status/1148264901695197185"/>
    <hyperlink ref="X108" r:id="rId758" display="https://twitter.com/#!/onlinecrslady/status/1148282252507435008"/>
    <hyperlink ref="X109" r:id="rId759" display="https://twitter.com/#!/onlinecrslady/status/1148282286888108037"/>
    <hyperlink ref="X110" r:id="rId760" display="https://twitter.com/#!/jhengstler/status/1148261884002369541"/>
    <hyperlink ref="X111" r:id="rId761" display="https://twitter.com/#!/jhengstler/status/1148264076373454849"/>
    <hyperlink ref="X112" r:id="rId762" display="https://twitter.com/#!/jhengstler/status/1148266394741460992"/>
    <hyperlink ref="X113" r:id="rId763" display="https://twitter.com/#!/jhengstler/status/1148277173343547392"/>
    <hyperlink ref="X114" r:id="rId764" display="https://twitter.com/#!/jhengstler/status/1148392697406771201"/>
    <hyperlink ref="X115" r:id="rId765" display="https://twitter.com/#!/onlinecrslady/status/1148257825178734592"/>
    <hyperlink ref="X116" r:id="rId766" display="https://twitter.com/#!/onlinecrslady/status/1148258595903016961"/>
    <hyperlink ref="X117" r:id="rId767" display="https://twitter.com/#!/onlinecrslady/status/1148261159956615180"/>
    <hyperlink ref="X118" r:id="rId768" display="https://twitter.com/#!/jhengstler/status/1148257644143976448"/>
    <hyperlink ref="X119" r:id="rId769" display="https://twitter.com/#!/jhengstler/status/1148259705384366080"/>
    <hyperlink ref="X120" r:id="rId770" display="https://twitter.com/#!/jhengstler/status/1148260231798898688"/>
    <hyperlink ref="X121" r:id="rId771" display="https://twitter.com/#!/jhengstler/status/1148261489158971392"/>
    <hyperlink ref="X122" r:id="rId772" display="https://twitter.com/#!/jhengstler/status/1148475496662831104"/>
    <hyperlink ref="X123" r:id="rId773" display="https://twitter.com/#!/real_person_dh/status/1146120519399419904"/>
    <hyperlink ref="X124" r:id="rId774" display="https://twitter.com/#!/real_person_dh/status/1146180880173604864"/>
    <hyperlink ref="X125" r:id="rId775" display="https://twitter.com/#!/real_person_dh/status/1146392233156972545"/>
    <hyperlink ref="X126" r:id="rId776" display="https://twitter.com/#!/real_person_dh/status/1146407398397140992"/>
    <hyperlink ref="X127" r:id="rId777" display="https://twitter.com/#!/real_person_dh/status/1146482829880152065"/>
    <hyperlink ref="X128" r:id="rId778" display="https://twitter.com/#!/real_person_dh/status/1146528162676989953"/>
    <hyperlink ref="X129" r:id="rId779" display="https://twitter.com/#!/real_person_dh/status/1146694247883640832"/>
    <hyperlink ref="X130" r:id="rId780" display="https://twitter.com/#!/real_person_dh/status/1146754620179587072"/>
    <hyperlink ref="X131" r:id="rId781" display="https://twitter.com/#!/real_person_dh/status/1146799932059344902"/>
    <hyperlink ref="X132" r:id="rId782" display="https://twitter.com/#!/real_person_dh/status/1146845217095585792"/>
    <hyperlink ref="X133" r:id="rId783" display="https://twitter.com/#!/real_person_dh/status/1146890554648813578"/>
    <hyperlink ref="X134" r:id="rId784" display="https://twitter.com/#!/real_person_dh/status/1147253006594953219"/>
    <hyperlink ref="X135" r:id="rId785" display="https://twitter.com/#!/real_person_dh/status/1147449211056721922"/>
    <hyperlink ref="X136" r:id="rId786" display="https://twitter.com/#!/real_person_dh/status/1147524695325052928"/>
    <hyperlink ref="X137" r:id="rId787" display="https://twitter.com/#!/real_person_dh/status/1148279763049549824"/>
    <hyperlink ref="X138" r:id="rId788" display="https://twitter.com/#!/real_person_dh/status/1148491145573556224"/>
    <hyperlink ref="X139" r:id="rId789" display="https://twitter.com/#!/jorgegeo28/status/1148584498260578304"/>
    <hyperlink ref="X140" r:id="rId790" display="https://twitter.com/#!/paulomatui/status/1148770863543721984"/>
    <hyperlink ref="X141" r:id="rId791" display="https://twitter.com/#!/wasim_ahmed/status/1145732944499052547"/>
    <hyperlink ref="X142" r:id="rId792" display="https://twitter.com/#!/drmmgs/status/1148795053701120000"/>
    <hyperlink ref="X143" r:id="rId793" display="https://twitter.com/#!/wasim_ahmed/status/1148795323147419648"/>
    <hyperlink ref="X144" r:id="rId794" display="https://twitter.com/#!/wasim_ahmed/status/1148789953716822016"/>
    <hyperlink ref="X145" r:id="rId795" display="https://twitter.com/#!/wasim_ahmed/status/1148850404551057408"/>
    <hyperlink ref="X146" r:id="rId796" display="https://twitter.com/#!/railwayseva/status/1148793812778545152"/>
    <hyperlink ref="X147" r:id="rId797" display="https://twitter.com/#!/wasim_ahmed/status/1149213795102806016"/>
    <hyperlink ref="X148" r:id="rId798" display="https://twitter.com/#!/spainportugalmc/status/1149252090180591616"/>
    <hyperlink ref="X149" r:id="rId799" display="https://twitter.com/#!/wasim___ahmed/status/1149670346443972608"/>
    <hyperlink ref="X150" r:id="rId800" display="https://twitter.com/#!/theladythinks/status/1150000366601347072"/>
    <hyperlink ref="X151" r:id="rId801" display="https://twitter.com/#!/walejay/status/1150118938606526464"/>
    <hyperlink ref="X152" r:id="rId802" display="https://twitter.com/#!/openresleeds/status/1149318222174461952"/>
    <hyperlink ref="X153" r:id="rId803" display="https://twitter.com/#!/mscactions/status/1145262951445614592"/>
    <hyperlink ref="X154" r:id="rId804" display="https://twitter.com/#!/was3210/status/1145269538944094209"/>
    <hyperlink ref="X155" r:id="rId805" display="https://twitter.com/#!/studentsncl/status/1141255553366315009"/>
    <hyperlink ref="X156" r:id="rId806" display="https://twitter.com/#!/was3210/status/1145286596167634944"/>
    <hyperlink ref="X157" r:id="rId807" display="https://twitter.com/#!/uniofnewcastle/status/1145621960505856000"/>
    <hyperlink ref="X158" r:id="rId808" display="https://twitter.com/#!/was3210/status/1145622446860582915"/>
    <hyperlink ref="X159" r:id="rId809" display="https://twitter.com/#!/was3210/status/1145287776889450496"/>
    <hyperlink ref="X160" r:id="rId810" display="https://twitter.com/#!/cassie_boness/status/1145112285461078022"/>
    <hyperlink ref="X161" r:id="rId811" display="https://twitter.com/#!/was3210/status/1145757592741920769"/>
    <hyperlink ref="X162" r:id="rId812" display="https://twitter.com/#!/subatomicdoc/status/1144706080779493378"/>
    <hyperlink ref="X163" r:id="rId813" display="https://twitter.com/#!/subatomicdoc/status/1146144138913603585"/>
    <hyperlink ref="X164" r:id="rId814" display="https://twitter.com/#!/was3210/status/1145792181183143936"/>
    <hyperlink ref="X165" r:id="rId815" display="https://twitter.com/#!/sonsocmed/status/1146329225311465472"/>
    <hyperlink ref="X166" r:id="rId816" display="https://twitter.com/#!/was3210/status/1145988211719757824"/>
    <hyperlink ref="X167" r:id="rId817" display="https://twitter.com/#!/lawrie_michelle/status/1146326545620971521"/>
    <hyperlink ref="X168" r:id="rId818" display="https://twitter.com/#!/lawrie_michelle/status/1146326557969014784"/>
    <hyperlink ref="X169" r:id="rId819" display="https://twitter.com/#!/sonsocmed/status/1146329090561101825"/>
    <hyperlink ref="X170" r:id="rId820" display="https://twitter.com/#!/was3210/status/1146327541202006016"/>
    <hyperlink ref="X171" r:id="rId821" display="https://twitter.com/#!/was3210/status/1146434960938676224"/>
    <hyperlink ref="X172" r:id="rId822" display="https://twitter.com/#!/whoisabishag/status/1146460387484680193"/>
    <hyperlink ref="X173" r:id="rId823" display="https://twitter.com/#!/whoisabishag/status/1146461787925073920"/>
    <hyperlink ref="X174" r:id="rId824" display="https://twitter.com/#!/whoisabishag/status/1146462293275729920"/>
    <hyperlink ref="X175" r:id="rId825" display="https://twitter.com/#!/whoisabishag/status/1146486593227644928"/>
    <hyperlink ref="X176" r:id="rId826" display="https://twitter.com/#!/whoisabishag/status/1146899714924638209"/>
    <hyperlink ref="X177" r:id="rId827" display="https://twitter.com/#!/sonsocmed/status/1146483016027578369"/>
    <hyperlink ref="X178" r:id="rId828" display="https://twitter.com/#!/was3210/status/1146465437418512384"/>
    <hyperlink ref="X179" r:id="rId829" display="https://twitter.com/#!/scporesearch/status/1145724219399036931"/>
    <hyperlink ref="X180" r:id="rId830" display="https://twitter.com/#!/was3210/status/1146527628041416705"/>
    <hyperlink ref="X181" r:id="rId831" display="https://twitter.com/#!/jennifertieman/status/1143735125257027584"/>
    <hyperlink ref="X182" r:id="rId832" display="https://twitter.com/#!/was3210/status/1146527675089129478"/>
    <hyperlink ref="X183" r:id="rId833" display="https://twitter.com/#!/digifootballnet/status/1143187731553628161"/>
    <hyperlink ref="X184" r:id="rId834" display="https://twitter.com/#!/was3210/status/1146527758278975488"/>
    <hyperlink ref="X185" r:id="rId835" display="https://twitter.com/#!/vaughanconnolly/status/1143025175467831296"/>
    <hyperlink ref="X186" r:id="rId836" display="https://twitter.com/#!/was3210/status/1146527853158309888"/>
    <hyperlink ref="X187" r:id="rId837" display="https://twitter.com/#!/tera_sawa/status/1142928465705877504"/>
    <hyperlink ref="X188" r:id="rId838" display="https://twitter.com/#!/was3210/status/1146527878122811393"/>
    <hyperlink ref="X189" r:id="rId839" display="https://twitter.com/#!/larerbloggen/status/1142744856835559424"/>
    <hyperlink ref="X190" r:id="rId840" display="https://twitter.com/#!/bernardamus/status/1146528235607461890"/>
    <hyperlink ref="X191" r:id="rId841" display="https://twitter.com/#!/sonsocmed/status/1146686836368007170"/>
    <hyperlink ref="X192" r:id="rId842" display="https://twitter.com/#!/was3210/status/1146528034834571264"/>
    <hyperlink ref="X193" r:id="rId843" display="https://twitter.com/#!/bernardamus/status/1146454087371767809"/>
    <hyperlink ref="X194" r:id="rId844" display="https://twitter.com/#!/bernardamus/status/1146530899405787136"/>
    <hyperlink ref="X195" r:id="rId845" display="https://twitter.com/#!/bernardamus/status/1146532238185631745"/>
    <hyperlink ref="X196" r:id="rId846" display="https://twitter.com/#!/was3210/status/1146530432235855872"/>
    <hyperlink ref="X197" r:id="rId847" display="https://twitter.com/#!/was3210/status/1146531418006347777"/>
    <hyperlink ref="X198" r:id="rId848" display="https://twitter.com/#!/alexfenton/status/1146886665639747584"/>
    <hyperlink ref="X199" r:id="rId849" display="https://twitter.com/#!/was3210/status/1146893584869875724"/>
    <hyperlink ref="X200" r:id="rId850" display="https://twitter.com/#!/thesraorg/status/1146418744845119488"/>
    <hyperlink ref="X201" r:id="rId851" display="https://twitter.com/#!/thesraorg/status/1147061353116512256"/>
    <hyperlink ref="X202" r:id="rId852" display="https://twitter.com/#!/sonsocmed/status/1147078894224384000"/>
    <hyperlink ref="X203" r:id="rId853" display="https://twitter.com/#!/was3210/status/1147062528964513792"/>
    <hyperlink ref="X204" r:id="rId854" display="https://twitter.com/#!/profkpritchard/status/1147126948575031298"/>
    <hyperlink ref="X205" r:id="rId855" display="https://twitter.com/#!/profkpritchard/status/1147129500569939968"/>
    <hyperlink ref="X206" r:id="rId856" display="https://twitter.com/#!/profkpritchard/status/1147232146286886912"/>
    <hyperlink ref="X207" r:id="rId857" display="https://twitter.com/#!/was3210/status/1147127334803320832"/>
    <hyperlink ref="X208" r:id="rId858" display="https://twitter.com/#!/was3210/status/1147133668177141760"/>
    <hyperlink ref="X209" r:id="rId859" display="https://twitter.com/#!/filmstarstudies/status/1147235436303196161"/>
    <hyperlink ref="X210" r:id="rId860" display="https://twitter.com/#!/was3210/status/1147240927968342016"/>
    <hyperlink ref="X211" r:id="rId861" display="https://twitter.com/#!/prateekbuch/status/1147415095938572289"/>
    <hyperlink ref="X212" r:id="rId862" display="https://twitter.com/#!/was3210/status/1147424743534006273"/>
    <hyperlink ref="X213" r:id="rId863" display="https://twitter.com/#!/_valeriei/status/1147442908980600833"/>
    <hyperlink ref="X214" r:id="rId864" display="https://twitter.com/#!/was3210/status/1147444094588936193"/>
    <hyperlink ref="X215" r:id="rId865" display="https://twitter.com/#!/was3210/status/1147444699910852608"/>
    <hyperlink ref="X216" r:id="rId866" display="https://twitter.com/#!/kayenightingale/status/1147441902222024709"/>
    <hyperlink ref="X217" r:id="rId867" display="https://twitter.com/#!/kayenightingale/status/1147448468048424961"/>
    <hyperlink ref="X218" r:id="rId868" display="https://twitter.com/#!/was3210/status/1147445711723798528"/>
    <hyperlink ref="X219" r:id="rId869" display="https://twitter.com/#!/alanhayes725/status/1147488267505475584"/>
    <hyperlink ref="X220" r:id="rId870" display="https://twitter.com/#!/was3210/status/1147500670188228610"/>
    <hyperlink ref="X221" r:id="rId871" display="https://twitter.com/#!/anna_de_simoni/status/1147438503019581440"/>
    <hyperlink ref="X222" r:id="rId872" display="https://twitter.com/#!/anna_de_simoni/status/1147443201529274368"/>
    <hyperlink ref="X223" r:id="rId873" display="https://twitter.com/#!/natashachilman/status/1147473891402670080"/>
    <hyperlink ref="X224" r:id="rId874" display="https://twitter.com/#!/was3210/status/1147441114414309377"/>
    <hyperlink ref="X225" r:id="rId875" display="https://twitter.com/#!/was3210/status/1147507359293550593"/>
    <hyperlink ref="X226" r:id="rId876" display="https://twitter.com/#!/was3210/status/1147507409910452224"/>
    <hyperlink ref="X227" r:id="rId877" display="https://twitter.com/#!/was3210/status/1147507699434713090"/>
    <hyperlink ref="X228" r:id="rId878" display="https://twitter.com/#!/globalphobserv/status/1147839035546775552"/>
    <hyperlink ref="X229" r:id="rId879" display="https://twitter.com/#!/was3210/status/1147962925317066752"/>
    <hyperlink ref="X230" r:id="rId880" display="https://twitter.com/#!/dilekonkal/status/1147046230163369985"/>
    <hyperlink ref="X231" r:id="rId881" display="https://twitter.com/#!/rainydaypftu/status/1146059476283187205"/>
    <hyperlink ref="X232" r:id="rId882" display="https://twitter.com/#!/rainydaypftu/status/1146887069773586440"/>
    <hyperlink ref="X233" r:id="rId883" display="https://twitter.com/#!/was3210/status/1148196725628256256"/>
    <hyperlink ref="X234" r:id="rId884" display="https://twitter.com/#!/dilekonkal/status/1146330825191038978"/>
    <hyperlink ref="X235" r:id="rId885" display="https://twitter.com/#!/was3210/status/1146429260481081344"/>
    <hyperlink ref="X236" r:id="rId886" display="https://twitter.com/#!/jhengstler/status/1148258088253706241"/>
    <hyperlink ref="X237" r:id="rId887" display="https://twitter.com/#!/was3210/status/1148258975189803009"/>
    <hyperlink ref="X238" r:id="rId888" display="https://twitter.com/#!/sageoceantweets/status/1148264440728416259"/>
    <hyperlink ref="X239" r:id="rId889" display="https://twitter.com/#!/was3210/status/1148266493295173635"/>
    <hyperlink ref="X240" r:id="rId890" display="https://twitter.com/#!/emmanueldabophd/status/1148490943789707264"/>
    <hyperlink ref="X241" r:id="rId891" display="https://twitter.com/#!/was3210/status/1148496599372500992"/>
    <hyperlink ref="X242" r:id="rId892" display="https://twitter.com/#!/dbatanasova/status/1148884041392885761"/>
    <hyperlink ref="X243" r:id="rId893" display="https://twitter.com/#!/was3210/status/1148884950692827138"/>
    <hyperlink ref="X244" r:id="rId894" display="https://twitter.com/#!/symplur/status/1148927574283890690"/>
    <hyperlink ref="X245" r:id="rId895" display="https://twitter.com/#!/was3210/status/1148929536433754112"/>
    <hyperlink ref="X246" r:id="rId896" display="https://twitter.com/#!/symplur/status/1148927558714568704"/>
    <hyperlink ref="X247" r:id="rId897" display="https://twitter.com/#!/was3210/status/1148929563617038337"/>
    <hyperlink ref="X248" r:id="rId898" display="https://twitter.com/#!/kinza3310/status/1149266545350254592"/>
    <hyperlink ref="X249" r:id="rId899" display="https://twitter.com/#!/was3210/status/1149286715422597120"/>
    <hyperlink ref="X250" r:id="rId900" display="https://twitter.com/#!/mrnick/status/1149314179972702208"/>
    <hyperlink ref="X251" r:id="rId901" display="https://twitter.com/#!/andy_tattersall/status/1149312222096703488"/>
    <hyperlink ref="X252" r:id="rId902" display="https://twitter.com/#!/andy_tattersall/status/1149317326560473089"/>
    <hyperlink ref="X253" r:id="rId903" display="https://twitter.com/#!/andy_tattersall/status/1149321143775649792"/>
    <hyperlink ref="X254" r:id="rId904" display="https://twitter.com/#!/was3210/status/1149346365320966150"/>
    <hyperlink ref="X255" r:id="rId905" display="https://twitter.com/#!/mrnick/status/1149311235608981504"/>
    <hyperlink ref="X256" r:id="rId906" display="https://twitter.com/#!/andy_tattersall/status/1149310010285023232"/>
    <hyperlink ref="X257" r:id="rId907" display="https://twitter.com/#!/openresleeds/status/1149292514475696130"/>
    <hyperlink ref="X258" r:id="rId908" display="https://twitter.com/#!/was3210/status/1149346199398428672"/>
    <hyperlink ref="X259" r:id="rId909" display="https://twitter.com/#!/openresleeds/status/1150121202654072833"/>
    <hyperlink ref="X260" r:id="rId910" display="https://twitter.com/#!/sputniksteve/status/1149377115579723776"/>
    <hyperlink ref="X261" r:id="rId911" display="https://twitter.com/#!/was3210/status/1149378783453073409"/>
    <hyperlink ref="X262" r:id="rId912" display="https://twitter.com/#!/sonsocmed/status/1146053803315064833"/>
    <hyperlink ref="X263" r:id="rId913" display="https://twitter.com/#!/sonsocmed/status/1146108100526653441"/>
    <hyperlink ref="X264" r:id="rId914" display="https://twitter.com/#!/sonsocmed/status/1146101429158985729"/>
    <hyperlink ref="X265" r:id="rId915" display="https://twitter.com/#!/sonsocmed/status/1145779711106269186"/>
    <hyperlink ref="X266" r:id="rId916" display="https://twitter.com/#!/sonsocmed/status/1146365137235992576"/>
    <hyperlink ref="X267" r:id="rId917" display="https://twitter.com/#!/sonsocmed/status/1146418038528466945"/>
    <hyperlink ref="X268" r:id="rId918" display="https://twitter.com/#!/sonsocmed/status/1146845074329919490"/>
    <hyperlink ref="X269" r:id="rId919" display="https://twitter.com/#!/sonsocmed/status/1147190607200301064"/>
    <hyperlink ref="X270" r:id="rId920" display="https://twitter.com/#!/sonsocmed/status/1147223800494415872"/>
    <hyperlink ref="X271" r:id="rId921" display="https://twitter.com/#!/sonsocmed/status/1147865644412653572"/>
    <hyperlink ref="X272" r:id="rId922" display="https://twitter.com/#!/sonsocmed/status/1147904562067640320"/>
    <hyperlink ref="X273" r:id="rId923" display="https://twitter.com/#!/sonsocmed/status/1149358512356691968"/>
    <hyperlink ref="X274" r:id="rId924" display="https://twitter.com/#!/sonsocmed/status/1149740924379049992"/>
    <hyperlink ref="X275" r:id="rId925" display="https://twitter.com/#!/sonsocmed/status/1146116406985089024"/>
    <hyperlink ref="X276" r:id="rId926" display="https://twitter.com/#!/sonsocmed/status/1146329138648797191"/>
    <hyperlink ref="X277" r:id="rId927" display="https://twitter.com/#!/sonsocmed/status/1146329199919214592"/>
    <hyperlink ref="X278" r:id="rId928" display="https://twitter.com/#!/sonsocmed/status/1146329212284002305"/>
    <hyperlink ref="X279" r:id="rId929" display="https://twitter.com/#!/sonsocmed/status/1146431562671673346"/>
    <hyperlink ref="X280" r:id="rId930" display="https://twitter.com/#!/sonsocmed/status/1146431589645111297"/>
    <hyperlink ref="X281" r:id="rId931" display="https://twitter.com/#!/sonsocmed/status/1146482985492996096"/>
    <hyperlink ref="X282" r:id="rId932" display="https://twitter.com/#!/sonsocmed/status/1146483001397841920"/>
    <hyperlink ref="X283" r:id="rId933" display="https://twitter.com/#!/sonsocmed/status/1146483028824383491"/>
    <hyperlink ref="X284" r:id="rId934" display="https://twitter.com/#!/sonsocmed/status/1146524853555650567"/>
    <hyperlink ref="X285" r:id="rId935" display="https://twitter.com/#!/sonsocmed/status/1146686801320534016"/>
    <hyperlink ref="X286" r:id="rId936" display="https://twitter.com/#!/sonsocmed/status/1146837285398355968"/>
    <hyperlink ref="X287" r:id="rId937" display="https://twitter.com/#!/sonsocmed/status/1146837309956005888"/>
    <hyperlink ref="X288" r:id="rId938" display="https://twitter.com/#!/sonsocmed/status/1146837377945604096"/>
    <hyperlink ref="X289" r:id="rId939" display="https://twitter.com/#!/sonsocmed/status/1146898345501319170"/>
    <hyperlink ref="X290" r:id="rId940" display="https://twitter.com/#!/sonsocmed/status/1147241902263152640"/>
    <hyperlink ref="X291" r:id="rId941" display="https://twitter.com/#!/sonsocmed/status/1147434515599634433"/>
    <hyperlink ref="X292" r:id="rId942" display="https://twitter.com/#!/sonsocmed/status/1147533461374287873"/>
    <hyperlink ref="X293" r:id="rId943" display="https://twitter.com/#!/was3210/status/1146057489659514881"/>
    <hyperlink ref="X294" r:id="rId944" display="https://twitter.com/#!/was3210/status/1146116636560297984"/>
    <hyperlink ref="X295" r:id="rId945" display="https://twitter.com/#!/was3210/status/1146116649461997570"/>
    <hyperlink ref="X296" r:id="rId946" display="https://twitter.com/#!/was3210/status/1146116677224009728"/>
    <hyperlink ref="X297" r:id="rId947" display="https://twitter.com/#!/was3210/status/1146389661310496768"/>
    <hyperlink ref="X298" r:id="rId948" display="https://twitter.com/#!/was3210/status/1146419806280794112"/>
    <hyperlink ref="X299" r:id="rId949" display="https://twitter.com/#!/was3210/status/1146845204751757312"/>
    <hyperlink ref="X300" r:id="rId950" display="https://twitter.com/#!/was3210/status/1147190732274438144"/>
    <hyperlink ref="X301" r:id="rId951" display="https://twitter.com/#!/was3210/status/1147223996758450176"/>
    <hyperlink ref="X302" r:id="rId952" display="https://twitter.com/#!/was3210/status/1147904693210963969"/>
    <hyperlink ref="X303" r:id="rId953" display="https://twitter.com/#!/was3210/status/1147904704405561345"/>
    <hyperlink ref="X304" r:id="rId954" display="https://twitter.com/#!/was3210/status/1149358699602989057"/>
    <hyperlink ref="X305" r:id="rId955" display="https://twitter.com/#!/was3210/status/1149749973883457538"/>
    <hyperlink ref="X306" r:id="rId956" display="https://twitter.com/#!/marc_smith/status/1147905909441478657"/>
    <hyperlink ref="X307" r:id="rId957" display="https://twitter.com/#!/marc_smith/status/1146165962988670981"/>
    <hyperlink ref="X308" r:id="rId958" display="https://twitter.com/#!/was3210/status/1148186773446680576"/>
    <hyperlink ref="X309" r:id="rId959" display="https://twitter.com/#!/was3210/status/1149934501079990272"/>
    <hyperlink ref="X310" r:id="rId960" display="https://twitter.com/#!/lseimpactblog/status/1149698019052228609"/>
    <hyperlink ref="X311" r:id="rId961" display="https://twitter.com/#!/was3210/status/1150000415699812352"/>
    <hyperlink ref="X312" r:id="rId962" display="https://twitter.com/#!/lseimpactblog/status/1143579774683664385"/>
    <hyperlink ref="X313" r:id="rId963" display="https://twitter.com/#!/lseimpactblog/status/1146811064069382144"/>
    <hyperlink ref="X314" r:id="rId964" display="https://twitter.com/#!/lseimpactblog/status/1140923666806558721"/>
    <hyperlink ref="X315" r:id="rId965" display="https://twitter.com/#!/lseimpactblog/status/1148260638168440834"/>
    <hyperlink ref="X316" r:id="rId966" display="https://twitter.com/#!/was3210/status/1146482532579459073"/>
    <hyperlink ref="X317" r:id="rId967" display="https://twitter.com/#!/was3210/status/1147963631725895680"/>
    <hyperlink ref="X318" r:id="rId968" display="https://twitter.com/#!/was3210/status/1148623086633308160"/>
    <hyperlink ref="X319" r:id="rId969" display="https://twitter.com/#!/was3210/status/1150000208065044480"/>
    <hyperlink ref="X320" r:id="rId970" display="https://twitter.com/#!/was3210/status/1150000826393534464"/>
    <hyperlink ref="X321" r:id="rId971" display="https://twitter.com/#!/was3210/status/1145279090120908802"/>
    <hyperlink ref="X322" r:id="rId972" display="https://twitter.com/#!/was3210/status/1145362427007176705"/>
    <hyperlink ref="X323" r:id="rId973" display="https://twitter.com/#!/was3210/status/1145788473112182784"/>
    <hyperlink ref="X324" r:id="rId974" display="https://twitter.com/#!/was3210/status/1146115790086770689"/>
    <hyperlink ref="X325" r:id="rId975" display="https://twitter.com/#!/was3210/status/1146177112396767233"/>
    <hyperlink ref="X326" r:id="rId976" display="https://twitter.com/#!/was3210/status/1146390343547588608"/>
    <hyperlink ref="X327" r:id="rId977" display="https://twitter.com/#!/was3210/status/1146480001648353281"/>
    <hyperlink ref="X328" r:id="rId978" display="https://twitter.com/#!/was3210/status/1146520981227343872"/>
    <hyperlink ref="X329" r:id="rId979" display="https://twitter.com/#!/was3210/status/1146524695229095943"/>
    <hyperlink ref="X330" r:id="rId980" display="https://twitter.com/#!/was3210/status/1146684532583751680"/>
    <hyperlink ref="X331" r:id="rId981" display="https://twitter.com/#!/was3210/status/1146751827058274304"/>
    <hyperlink ref="X332" r:id="rId982" display="https://twitter.com/#!/was3210/status/1146795870396059649"/>
    <hyperlink ref="X333" r:id="rId983" display="https://twitter.com/#!/was3210/status/1146887569344552961"/>
    <hyperlink ref="X334" r:id="rId984" display="https://twitter.com/#!/was3210/status/1147241692296372224"/>
    <hyperlink ref="X335" r:id="rId985" display="https://twitter.com/#!/was3210/status/1147434422402191360"/>
    <hyperlink ref="X336" r:id="rId986" display="https://twitter.com/#!/was3210/status/1147638746986229760"/>
    <hyperlink ref="X337" r:id="rId987" display="https://twitter.com/#!/was3210/status/1148275784039239682"/>
    <hyperlink ref="X338" r:id="rId988" display="https://twitter.com/#!/was3210/status/1148336117223215109"/>
    <hyperlink ref="X339" r:id="rId989" display="https://twitter.com/#!/was3210/status/1148581289940926465"/>
    <hyperlink ref="X340" r:id="rId990" display="https://twitter.com/#!/was3210/status/1148985444522176513"/>
    <hyperlink ref="X341" r:id="rId991" display="https://twitter.com/#!/was3210/status/1149077617972301826"/>
    <hyperlink ref="X342" r:id="rId992" display="https://twitter.com/#!/was3210/status/1149234147342393345"/>
    <hyperlink ref="X343" r:id="rId993" display="https://twitter.com/#!/was3210/status/1149430473166401536"/>
    <hyperlink ref="X344" r:id="rId994" display="https://twitter.com/#!/was3210/status/1149621473448845314"/>
    <hyperlink ref="X345" r:id="rId995" display="https://twitter.com/#!/was3210/status/1149999509818281985"/>
    <hyperlink ref="X346" r:id="rId996" display="https://twitter.com/#!/was3210/status/1150096005691584515"/>
    <hyperlink ref="X347" r:id="rId997" display="https://twitter.com/#!/was3210/status/1147517608327045120"/>
    <hyperlink ref="X348" r:id="rId998" display="https://twitter.com/#!/was3210/status/1150002318324240384"/>
    <hyperlink ref="X349" r:id="rId999" display="https://twitter.com/#!/rainydaypftu/status/1146059959185989634"/>
    <hyperlink ref="X350" r:id="rId1000" display="https://twitter.com/#!/rainydaypftu/status/1146428676948602881"/>
    <hyperlink ref="X351" r:id="rId1001" display="https://twitter.com/#!/rainydaypftu/status/1146429082848153600"/>
    <hyperlink ref="X352" r:id="rId1002" display="https://twitter.com/#!/rainydaypftu/status/1146427983726612480"/>
    <hyperlink ref="X353" r:id="rId1003" display="https://twitter.com/#!/rainydaypftu/status/1148196549543022592"/>
    <hyperlink ref="X354" r:id="rId1004" display="https://twitter.com/#!/rainydaypftu/status/1148194937281945600"/>
    <hyperlink ref="X355" r:id="rId1005" display="https://twitter.com/#!/rainydaypftu/status/1146433058188472321"/>
    <hyperlink ref="X356" r:id="rId1006" display="https://twitter.com/#!/rainydaypftu/status/1148682753719898112"/>
    <hyperlink ref="X357" r:id="rId1007" display="https://twitter.com/#!/rainydaypftu/status/1148532872262881280"/>
    <hyperlink ref="X358" r:id="rId1008" display="https://twitter.com/#!/rainydaypftu/status/1148531725049487360"/>
    <hyperlink ref="X359" r:id="rId1009" display="https://twitter.com/#!/rainydaypftu/status/1149108559893946370"/>
    <hyperlink ref="X360" r:id="rId1010" display="https://twitter.com/#!/rainydaypftu/status/1150132305245196291"/>
    <hyperlink ref="X361" r:id="rId1011" display="https://twitter.com/#!/was3210/status/1146060156003704833"/>
    <hyperlink ref="X362" r:id="rId1012" display="https://twitter.com/#!/was3210/status/1146060186647273472"/>
    <hyperlink ref="X363" r:id="rId1013" display="https://twitter.com/#!/was3210/status/1146429308321325056"/>
    <hyperlink ref="X364" r:id="rId1014" display="https://twitter.com/#!/was3210/status/1146429314667352064"/>
    <hyperlink ref="X365" r:id="rId1015" display="https://twitter.com/#!/was3210/status/1146431367930089472"/>
    <hyperlink ref="X366" r:id="rId1016" display="https://twitter.com/#!/was3210/status/1146431394979221504"/>
    <hyperlink ref="X367" r:id="rId1017" display="https://twitter.com/#!/was3210/status/1146887290926579713"/>
    <hyperlink ref="X368" r:id="rId1018" display="https://twitter.com/#!/was3210/status/1148196673325322241"/>
    <hyperlink ref="X369" r:id="rId1019" display="https://twitter.com/#!/was3210/status/1148196696201056258"/>
    <hyperlink ref="X370" r:id="rId1020" display="https://twitter.com/#!/was3210/status/1148196750961926147"/>
    <hyperlink ref="X371" r:id="rId1021" display="https://twitter.com/#!/was3210/status/1148196772768096263"/>
    <hyperlink ref="X372" r:id="rId1022" display="https://twitter.com/#!/was3210/status/1148714239084945411"/>
    <hyperlink ref="X373" r:id="rId1023" display="https://twitter.com/#!/was3210/status/1148890104112603136"/>
    <hyperlink ref="X374" r:id="rId1024" display="https://twitter.com/#!/was3210/status/1148890198681575424"/>
    <hyperlink ref="X375" r:id="rId1025" display="https://twitter.com/#!/was3210/status/1149275344844787713"/>
    <hyperlink ref="X376" r:id="rId1026" display="https://twitter.com/#!/was3210/status/1150182789263822849"/>
    <hyperlink ref="X377" r:id="rId1027" display="https://twitter.com/#!/was3210/status/1145370060472631296"/>
    <hyperlink ref="X378" r:id="rId1028" display="https://twitter.com/#!/was3210/status/1145625839821889536"/>
    <hyperlink ref="X379" r:id="rId1029" display="https://twitter.com/#!/was3210/status/1145758157366530048"/>
    <hyperlink ref="X380" r:id="rId1030" display="https://twitter.com/#!/was3210/status/1145994888942641152"/>
    <hyperlink ref="X381" r:id="rId1031" display="https://twitter.com/#!/was3210/status/1146033702528569344"/>
    <hyperlink ref="X382" r:id="rId1032" display="https://twitter.com/#!/was3210/status/1146400309192908802"/>
    <hyperlink ref="X383" r:id="rId1033" display="https://twitter.com/#!/was3210/status/1146441553579302913"/>
    <hyperlink ref="X384" r:id="rId1034" display="https://twitter.com/#!/was3210/status/1146467568951189504"/>
    <hyperlink ref="X385" r:id="rId1035" display="https://twitter.com/#!/was3210/status/1146481965744308225"/>
    <hyperlink ref="X386" r:id="rId1036" display="https://twitter.com/#!/was3210/status/1146525161660780544"/>
    <hyperlink ref="X387" r:id="rId1037" display="https://twitter.com/#!/was3210/status/1146682323045429249"/>
    <hyperlink ref="X388" r:id="rId1038" display="https://twitter.com/#!/was3210/status/1146795696848289793"/>
    <hyperlink ref="X389" r:id="rId1039" display="https://twitter.com/#!/was3210/status/1146837082658279424"/>
    <hyperlink ref="X390" r:id="rId1040" display="https://twitter.com/#!/was3210/status/1146865760490401794"/>
    <hyperlink ref="X391" r:id="rId1041" display="https://twitter.com/#!/was3210/status/1146894845170147328"/>
    <hyperlink ref="X392" r:id="rId1042" display="https://twitter.com/#!/was3210/status/1147078793657552897"/>
    <hyperlink ref="X393" r:id="rId1043" display="https://twitter.com/#!/was3210/status/1147241771111522305"/>
    <hyperlink ref="X394" r:id="rId1044" display="https://twitter.com/#!/was3210/status/1147434198745198593"/>
    <hyperlink ref="X395" r:id="rId1045" display="https://twitter.com/#!/was3210/status/1147504813221044224"/>
    <hyperlink ref="X396" r:id="rId1046" display="https://twitter.com/#!/was3210/status/1147533279488290816"/>
    <hyperlink ref="X397" r:id="rId1047" display="https://twitter.com/#!/was3210/status/1147808439596441600"/>
    <hyperlink ref="X398" r:id="rId1048" display="https://twitter.com/#!/was3210/status/1147863234575294464"/>
    <hyperlink ref="X399" r:id="rId1049" display="https://twitter.com/#!/was3210/status/1147947942000680961"/>
    <hyperlink ref="X400" r:id="rId1050" display="https://twitter.com/#!/was3210/status/1148168365795684353"/>
    <hyperlink ref="X401" r:id="rId1051" display="https://twitter.com/#!/was3210/status/1148230406044622848"/>
    <hyperlink ref="X402" r:id="rId1052" display="https://twitter.com/#!/was3210/status/1148320870902968320"/>
    <hyperlink ref="X403" r:id="rId1053" display="https://twitter.com/#!/was3210/status/1148607774487695362"/>
    <hyperlink ref="X404" r:id="rId1054" display="https://twitter.com/#!/was3210/status/1149005716545515521"/>
    <hyperlink ref="X405" r:id="rId1055" display="https://twitter.com/#!/was3210/status/1149375369713262592"/>
    <hyperlink ref="X406" r:id="rId1056" display="https://twitter.com/#!/was3210/status/1149621417794629632"/>
    <hyperlink ref="X407" r:id="rId1057" display="https://twitter.com/#!/was3210/status/1149693709878988802"/>
    <hyperlink ref="X408" r:id="rId1058" display="https://twitter.com/#!/was3210/status/1149995917216534528"/>
    <hyperlink ref="X409" r:id="rId1059" display="https://twitter.com/#!/was3210/status/1150074596818898949"/>
    <hyperlink ref="X410" r:id="rId1060" display="https://twitter.com/#!/was3210/status/1150114912359858177"/>
    <hyperlink ref="AZ5" r:id="rId1061" display="https://api.twitter.com/1.1/geo/id/ca12dbe04543ea95.json"/>
    <hyperlink ref="AZ104" r:id="rId1062" display="https://api.twitter.com/1.1/geo/id/7d62cffe6f98f349.json"/>
    <hyperlink ref="AZ142" r:id="rId1063" display="https://api.twitter.com/1.1/geo/id/1c302ac214ae518c.json"/>
    <hyperlink ref="AZ179" r:id="rId1064" display="https://api.twitter.com/1.1/geo/id/09f6a7707f18e0b1.json"/>
    <hyperlink ref="AZ198" r:id="rId1065" display="https://api.twitter.com/1.1/geo/id/548c7806c1e1b70f.json"/>
  </hyperlinks>
  <printOptions/>
  <pageMargins left="0.7" right="0.7" top="0.75" bottom="0.75" header="0.3" footer="0.3"/>
  <pageSetup horizontalDpi="600" verticalDpi="600" orientation="portrait" r:id="rId1069"/>
  <legacyDrawing r:id="rId1067"/>
  <tableParts>
    <tablePart r:id="rId106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2019-07-15T06:43:42Z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